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<sst xmlns="http://schemas.openxmlformats.org/spreadsheetml/2006/main" count="3148" uniqueCount="901">
  <si>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</si>
  <si>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</si>
  <si>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</si>
  <si>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</si>
  <si>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</si>
  <si>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</si>
  <si>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</si>
  <si>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</si>
  <si>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</si>
  <si>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</si>
  <si>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</si>
  <si>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</si>
  <si>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</si>
  <si>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</si>
  <si>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</si>
  <si>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</si>
  <si>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</si>
  <si>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</si>
  <si>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</si>
  <si>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</si>
  <si>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</si>
  <si>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</si>
  <si>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</si>
  <si>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</si>
  <si>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</si>
  <si>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</si>
  <si>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</si>
  <si>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</si>
  <si>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</si>
  <si>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</si>
  <si>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</si>
  <si>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</si>
  <si>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</si>
  <si>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</si>
  <si>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</si>
  <si>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</si>
  <si>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</si>
  <si>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</si>
  <si>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</si>
  <si>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</si>
  <si>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</si>
  <si>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</si>
  <si>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</si>
  <si>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</si>
  <si>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</si>
  <si>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</si>
  <si>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</si>
  <si>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</si>
  <si>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</si>
  <si>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</si>
  <si>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</si>
  <si>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</si>
  <si>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</si>
  <si>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</si>
  <si>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</si>
  <si>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</si>
  <si>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</si>
  <si>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</si>
  <si>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</si>
  <si>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</si>
  <si>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</si>
  <si>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</si>
  <si>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</si>
  <si>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</si>
  <si>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</si>
  <si>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</si>
  <si>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</si>
  <si>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</si>
  <si>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</si>
  <si>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</si>
  <si>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</si>
  <si>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</si>
  <si>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FULBARI (M)</t>
  </si>
  <si>
    <t>MADANPARA (M)</t>
  </si>
  <si>
    <t>18320021001</t>
  </si>
  <si>
    <t>18320021002</t>
  </si>
  <si>
    <t>DEOSRI</t>
  </si>
  <si>
    <t>MONDAY</t>
  </si>
  <si>
    <t>ODALGURI AWC</t>
  </si>
  <si>
    <t>N. SHANTIPUR KAMMIPUR</t>
  </si>
  <si>
    <t>NO.1 KHUNGRING DADGIRI</t>
  </si>
  <si>
    <t>18320021003</t>
  </si>
  <si>
    <t>18320021004</t>
  </si>
  <si>
    <t>TUESDAY</t>
  </si>
  <si>
    <t>SOUTH BATABARI AWC</t>
  </si>
  <si>
    <t>THASOBARI AWC</t>
  </si>
  <si>
    <t>KOMABARI AWC</t>
  </si>
  <si>
    <t>NO. 730 HATISAR LPS</t>
  </si>
  <si>
    <t>LP</t>
  </si>
  <si>
    <t>WEDNESDAY</t>
  </si>
  <si>
    <t>JALUBAZAR AWC</t>
  </si>
  <si>
    <t>SELEKHAGURI AWC</t>
  </si>
  <si>
    <t>AMGURI AWC</t>
  </si>
  <si>
    <t>THURSDAY</t>
  </si>
  <si>
    <t>SALBARI BADIYAGURI AWC</t>
  </si>
  <si>
    <t>BODIYAGURI AWC</t>
  </si>
  <si>
    <t>ANTHAIBARI AWC</t>
  </si>
  <si>
    <t>SAMUDWISA</t>
  </si>
  <si>
    <t>18320021005</t>
  </si>
  <si>
    <t>FRIDAY</t>
  </si>
  <si>
    <t>LAORIPARA AWC</t>
  </si>
  <si>
    <t>GANDAGAGEB AWC</t>
  </si>
  <si>
    <t>DODRAGURI AWC</t>
  </si>
  <si>
    <t>2NO. DEOSRI R/C</t>
  </si>
  <si>
    <t>18320021006</t>
  </si>
  <si>
    <t>SATURDAY</t>
  </si>
  <si>
    <t>SOUTH MAOPAR</t>
  </si>
  <si>
    <t>PUB. MAOPAR</t>
  </si>
  <si>
    <t>18320021510</t>
  </si>
  <si>
    <t>18320021511</t>
  </si>
  <si>
    <t>NANGALBHANGA</t>
  </si>
  <si>
    <t>SONAPUR HATISAR LPS</t>
  </si>
  <si>
    <t>821 NO. RAMKRISHNA ASHRAM LPS</t>
  </si>
  <si>
    <t>BASUGAON</t>
  </si>
  <si>
    <t>SHANTIPUR BAZAR</t>
  </si>
  <si>
    <t>BHETLANGBASTI</t>
  </si>
  <si>
    <t>18320021007</t>
  </si>
  <si>
    <t>18320021008</t>
  </si>
  <si>
    <t>BISPANI</t>
  </si>
  <si>
    <t>BISPANI LAOKRIGURI</t>
  </si>
  <si>
    <t>18320021515</t>
  </si>
  <si>
    <t>18320021516</t>
  </si>
  <si>
    <t>HATISAR ME SCHOOL</t>
  </si>
  <si>
    <t>NO. 819 NEHRU HINDI LPS</t>
  </si>
  <si>
    <t>VIVEKANANDA VIDYAPITH MES</t>
  </si>
  <si>
    <t>AIEPOALI</t>
  </si>
  <si>
    <t>18320021009</t>
  </si>
  <si>
    <t>AIEDUBRI-2</t>
  </si>
  <si>
    <t>AIENADIDUBRI-2</t>
  </si>
  <si>
    <t>18320021518</t>
  </si>
  <si>
    <t>18320021519</t>
  </si>
  <si>
    <t>HATISAR AIE POWALI LPS</t>
  </si>
  <si>
    <t>NO.2 KHAGRABARI LPS</t>
  </si>
  <si>
    <t>NO.208 BASUGAON RAJACHARANG LPS</t>
  </si>
  <si>
    <t>BRAHMAPARA LPS</t>
  </si>
  <si>
    <t>ADARSHA SISHU PATHSALA LPS</t>
  </si>
  <si>
    <t>1NO. DEOSRI</t>
  </si>
  <si>
    <t>18320021010</t>
  </si>
  <si>
    <t>BESWARBARI</t>
  </si>
  <si>
    <t>18320021521</t>
  </si>
  <si>
    <t>NAKEDARA SHANTIPUR</t>
  </si>
  <si>
    <t>18320021011</t>
  </si>
  <si>
    <t>SANTIPUR</t>
  </si>
  <si>
    <t>KHOIRABARI</t>
  </si>
  <si>
    <t>18320021522</t>
  </si>
  <si>
    <t>NO.2 AIE POWALI LPS</t>
  </si>
  <si>
    <t>NO. 669 THURIBARI LPS</t>
  </si>
  <si>
    <t>NEHRU HINDI MES</t>
  </si>
  <si>
    <t>NORTH SHANTIPUR</t>
  </si>
  <si>
    <t>HATISAR</t>
  </si>
  <si>
    <t>18320021012</t>
  </si>
  <si>
    <t>18320021013</t>
  </si>
  <si>
    <t>RUNCHIDHAM 95</t>
  </si>
  <si>
    <t>WEST GOYBARI 555</t>
  </si>
  <si>
    <t>MADHYAM TINKU BORI-541</t>
  </si>
  <si>
    <t>PATHER GAON-91</t>
  </si>
  <si>
    <t>18320020301</t>
  </si>
  <si>
    <t>18320020302</t>
  </si>
  <si>
    <t>18320020303</t>
  </si>
  <si>
    <t>18320020304</t>
  </si>
  <si>
    <t>RANCHAIDHAM</t>
  </si>
  <si>
    <t>4 NO. DEOSRI MOHANPUR LPS</t>
  </si>
  <si>
    <t>ME</t>
  </si>
  <si>
    <t>NO. 525 MACHUA BALAPARA LPS</t>
  </si>
  <si>
    <t>NORTH NIZLAGURI</t>
  </si>
  <si>
    <t>NIZLAGURI</t>
  </si>
  <si>
    <t>18320021014</t>
  </si>
  <si>
    <t>18320021015</t>
  </si>
  <si>
    <t>GUABARI-214</t>
  </si>
  <si>
    <t>GHARAMARA</t>
  </si>
  <si>
    <t>NO-2 GHARAMARA-550</t>
  </si>
  <si>
    <t>JWNGMAPURI</t>
  </si>
  <si>
    <t>18320020305</t>
  </si>
  <si>
    <t>18320020306</t>
  </si>
  <si>
    <t>18320020307</t>
  </si>
  <si>
    <t>18320020308</t>
  </si>
  <si>
    <t>NO.2 ODALGURI LPS</t>
  </si>
  <si>
    <t>SAMUDISHA LPS</t>
  </si>
  <si>
    <t>BHUTIAPARA MES</t>
  </si>
  <si>
    <t>MAINAGURI</t>
  </si>
  <si>
    <t>18320021016</t>
  </si>
  <si>
    <t>JWOGAPARA-542</t>
  </si>
  <si>
    <t>HALGIRI-288</t>
  </si>
  <si>
    <t>DOTOKA-392</t>
  </si>
  <si>
    <t>18320020309</t>
  </si>
  <si>
    <t>18320020310</t>
  </si>
  <si>
    <t>18320020311</t>
  </si>
  <si>
    <t>AMBARI</t>
  </si>
  <si>
    <t>NORTH KHAGRABRI</t>
  </si>
  <si>
    <t>18320021017</t>
  </si>
  <si>
    <t>18320021018</t>
  </si>
  <si>
    <t>UTTAR DHAHALAPARA-555</t>
  </si>
  <si>
    <t>RAMCHAIPURA-545</t>
  </si>
  <si>
    <t>GOBDAPARA-544</t>
  </si>
  <si>
    <t>DHAHALAPARA-101</t>
  </si>
  <si>
    <t>18320020312</t>
  </si>
  <si>
    <t>18320020313</t>
  </si>
  <si>
    <t>18320020314</t>
  </si>
  <si>
    <t>18320020315</t>
  </si>
  <si>
    <t>DHARAMPUR DHOLAPARA LPS</t>
  </si>
  <si>
    <t>PURBA BHUTIAPARA MES</t>
  </si>
  <si>
    <t>RADHA GOBINDAJEUR LPS</t>
  </si>
  <si>
    <t>MOLANDUBI</t>
  </si>
  <si>
    <t>BERENCHIGURI</t>
  </si>
  <si>
    <t>18320021019</t>
  </si>
  <si>
    <t>18320021020</t>
  </si>
  <si>
    <t>KHATALPARA-104</t>
  </si>
  <si>
    <t>NO.2 KHATALPARA-575</t>
  </si>
  <si>
    <t>UTTAR TINKUBARI-525</t>
  </si>
  <si>
    <t>18320020316</t>
  </si>
  <si>
    <t>18320020317</t>
  </si>
  <si>
    <t>18320020318</t>
  </si>
  <si>
    <t>KUSUNGDWISA LPS</t>
  </si>
  <si>
    <t>GOGLAPARA RAJASHALI LPS</t>
  </si>
  <si>
    <t>MOHANPUR R/C</t>
  </si>
  <si>
    <t>18320021022</t>
  </si>
  <si>
    <t>UTTARA GIRJWGAON-548</t>
  </si>
  <si>
    <t>GIRJAGAON-89</t>
  </si>
  <si>
    <t>3 NO. HALGIRI</t>
  </si>
  <si>
    <t>18320020319</t>
  </si>
  <si>
    <t>18320020320</t>
  </si>
  <si>
    <t>18320020321</t>
  </si>
  <si>
    <t>NORTH SAMUDWISA LPS</t>
  </si>
  <si>
    <t>RAJA AJIT NARAYAN DEB GIRLS' HIGH SCHOOL</t>
  </si>
  <si>
    <t>HS</t>
  </si>
  <si>
    <t>NARENGURI HATISAR</t>
  </si>
  <si>
    <t>MOJABASTI</t>
  </si>
  <si>
    <t>18320021023</t>
  </si>
  <si>
    <t>18320021024</t>
  </si>
  <si>
    <t>NO-2 RAMCHAIDHAM-545</t>
  </si>
  <si>
    <t>UTTAR AMGURI-554</t>
  </si>
  <si>
    <t>18320020322</t>
  </si>
  <si>
    <t>18320020323</t>
  </si>
  <si>
    <t>NO.1FULBARI LPS</t>
  </si>
  <si>
    <t>DHALPANI AMBARY LPS</t>
  </si>
  <si>
    <t>NETAJI SUBHASH VIDYA NIKETAN HSS</t>
  </si>
  <si>
    <t>HASRAWBARI MES</t>
  </si>
  <si>
    <t>HATIPOTA</t>
  </si>
  <si>
    <t>NO.3 DEOSRI R/C</t>
  </si>
  <si>
    <t>18320021025</t>
  </si>
  <si>
    <t>MISTANGURI-388</t>
  </si>
  <si>
    <t>SILPAT-260</t>
  </si>
  <si>
    <t>18320020324</t>
  </si>
  <si>
    <t>18320020325</t>
  </si>
  <si>
    <t>SIDLI-BLOCKPARA(MINI AWE)</t>
  </si>
  <si>
    <t>NAKHRANGPURI (MINI AWE)</t>
  </si>
  <si>
    <t>18320020101</t>
  </si>
  <si>
    <t>18320020102</t>
  </si>
  <si>
    <t>SIDLI</t>
  </si>
  <si>
    <t>DAKHIN HASRAWBARI LPS</t>
  </si>
  <si>
    <t>SALBARI AWC</t>
  </si>
  <si>
    <t>DEOSRI AWC</t>
  </si>
  <si>
    <t>18320021026</t>
  </si>
  <si>
    <t>18320021027</t>
  </si>
  <si>
    <t>NAMLAPUR SUTRADHARBASTI</t>
  </si>
  <si>
    <t>NALBARI-1</t>
  </si>
  <si>
    <t>NALBARI-2</t>
  </si>
  <si>
    <t>18320020103</t>
  </si>
  <si>
    <t>18320020104</t>
  </si>
  <si>
    <t>18320020105</t>
  </si>
  <si>
    <t>MADHYA HASRAWBARI LPS</t>
  </si>
  <si>
    <t>A. M. LP SCHOOL</t>
  </si>
  <si>
    <t>NO.248 BASUGAON TOWN JBS</t>
  </si>
  <si>
    <t>348 NO. HASRAWBARI LPS</t>
  </si>
  <si>
    <t>PADMAPUR RAJAGOMAT (M)</t>
  </si>
  <si>
    <t>18320022201</t>
  </si>
  <si>
    <t>PADDAPUR</t>
  </si>
  <si>
    <t xml:space="preserve">NAMLAPUR </t>
  </si>
  <si>
    <t>MISTANGURI</t>
  </si>
  <si>
    <t>18320020106</t>
  </si>
  <si>
    <t>18320020107</t>
  </si>
  <si>
    <t>BILASHPUR</t>
  </si>
  <si>
    <t>18320022202</t>
  </si>
  <si>
    <t>BHATARMARI</t>
  </si>
  <si>
    <t>BANDUGURI</t>
  </si>
  <si>
    <t>ASHRABARI</t>
  </si>
  <si>
    <t>THUNKUBARI</t>
  </si>
  <si>
    <t>18320020108</t>
  </si>
  <si>
    <t>18320020109</t>
  </si>
  <si>
    <t>18320020110</t>
  </si>
  <si>
    <t>18320020111</t>
  </si>
  <si>
    <t>UJJANI GAON LPS</t>
  </si>
  <si>
    <t>SOULMARI</t>
  </si>
  <si>
    <t>KOLOBARI</t>
  </si>
  <si>
    <t>18320020112</t>
  </si>
  <si>
    <t>18320020113</t>
  </si>
  <si>
    <t>225 NO. PASCHIM ENKARBARI LPS</t>
  </si>
  <si>
    <t>BASUGAON HS SCHOOL</t>
  </si>
  <si>
    <t>SATIPUR</t>
  </si>
  <si>
    <t>DAKHIN BILASHPUR</t>
  </si>
  <si>
    <t>18320022203</t>
  </si>
  <si>
    <t>18320022204</t>
  </si>
  <si>
    <t>ENKARBARI ME SCHOOL</t>
  </si>
  <si>
    <t>DAKHIN ENKARBARI LPS</t>
  </si>
  <si>
    <t>PASCHIM TANGABARI LPS</t>
  </si>
  <si>
    <t>CHIRANG</t>
  </si>
  <si>
    <t>NIRMAL NARZARY</t>
  </si>
  <si>
    <t>SHYAMESWAR MUCHAHARY</t>
  </si>
  <si>
    <t>DR. KUMUD SARMA</t>
  </si>
  <si>
    <t>MO AYUSH</t>
  </si>
  <si>
    <t>DR. STEFFI BASUMATARY</t>
  </si>
  <si>
    <t>DENTAL SURGEON</t>
  </si>
  <si>
    <t>SHAHIDUL ISLAM</t>
  </si>
  <si>
    <t>PHARMACIST</t>
  </si>
  <si>
    <t>SURIYA HAQUE</t>
  </si>
  <si>
    <t>ANM</t>
  </si>
  <si>
    <t>DR. ABUL ABBAS</t>
  </si>
  <si>
    <t>MO HOMEO</t>
  </si>
  <si>
    <t>DR. SUPRIYA SINHA</t>
  </si>
  <si>
    <t>NORTH SATIPUR</t>
  </si>
  <si>
    <t>18320022205</t>
  </si>
  <si>
    <t>PADDAPPUR</t>
  </si>
  <si>
    <t>SILGHAGRI-1</t>
  </si>
  <si>
    <t>SILGHAGRI-2</t>
  </si>
  <si>
    <t>18320020114</t>
  </si>
  <si>
    <t>18320020115</t>
  </si>
  <si>
    <t>350 NO. TANGABARI LPS</t>
  </si>
  <si>
    <t>NO.145 TIRIMARI LPS</t>
  </si>
  <si>
    <t>HEKAIPARA</t>
  </si>
  <si>
    <t>DAKHIN NALBARI LPS</t>
  </si>
  <si>
    <t>SATIBARGAON</t>
  </si>
  <si>
    <t>18320022206</t>
  </si>
  <si>
    <t>WEST THUNKUBARI</t>
  </si>
  <si>
    <t>KASHIKOTRA NO-1</t>
  </si>
  <si>
    <t>18320020116</t>
  </si>
  <si>
    <t>18320020117</t>
  </si>
  <si>
    <t>MADHYAM SATIPUR</t>
  </si>
  <si>
    <t>18320022207</t>
  </si>
  <si>
    <t>KASHIKOTRA NO-2</t>
  </si>
  <si>
    <t>HAINARY KASHIKOTRA</t>
  </si>
  <si>
    <t>18320020118</t>
  </si>
  <si>
    <t>18320020119</t>
  </si>
  <si>
    <t>BILASHPUR MANCHURIA ME MADRASSA</t>
  </si>
  <si>
    <t>NO.712 NALBARI LPS</t>
  </si>
  <si>
    <t>NO.84 FULGURI LPS</t>
  </si>
  <si>
    <t>FULGURI ANCHALIK MES</t>
  </si>
  <si>
    <t>186 NO. PUB BILASHPUR LPS</t>
  </si>
  <si>
    <t>NIMNA FULGURI LPS</t>
  </si>
  <si>
    <t>HEKAIPARA LPS</t>
  </si>
  <si>
    <t>KASHOKOTRA TEACHER COLONY</t>
  </si>
  <si>
    <t>KASHIKOTRA GWDANARY</t>
  </si>
  <si>
    <t>PACHIM BILASHPUR</t>
  </si>
  <si>
    <t>PASCHIM SATIPUR</t>
  </si>
  <si>
    <t>18320022208</t>
  </si>
  <si>
    <t>18320022209</t>
  </si>
  <si>
    <t>18320020120</t>
  </si>
  <si>
    <t>18320020121</t>
  </si>
  <si>
    <t>646 NO. PASCHIM BILASHPUR LPS</t>
  </si>
  <si>
    <t>1144 NO. PUB KAUNIABHASA LPS</t>
  </si>
  <si>
    <t>PASCHIM PADMAPUR</t>
  </si>
  <si>
    <t>PUB SATIPUR</t>
  </si>
  <si>
    <t>18320022210</t>
  </si>
  <si>
    <t>18320022211</t>
  </si>
  <si>
    <t>SUNDARI</t>
  </si>
  <si>
    <t>NIMAGAON BORO BASTI</t>
  </si>
  <si>
    <t>SIDLI-MILANPARA</t>
  </si>
  <si>
    <t>MWKHNAPARA</t>
  </si>
  <si>
    <t>18320020122</t>
  </si>
  <si>
    <t>18320020123</t>
  </si>
  <si>
    <t>18320020124</t>
  </si>
  <si>
    <t>18320020125</t>
  </si>
  <si>
    <t>PASCHIM BILASHPUR PADMAPUR MEM</t>
  </si>
  <si>
    <t>NO.183 SAKATI LPS</t>
  </si>
  <si>
    <t>731 NO.BHADEYAGURI LPS</t>
  </si>
  <si>
    <t>PADMAPUR DONGPAR</t>
  </si>
  <si>
    <t>18320022212</t>
  </si>
  <si>
    <t>ULUBARI</t>
  </si>
  <si>
    <t>KHATALGURI</t>
  </si>
  <si>
    <t>18320020401</t>
  </si>
  <si>
    <t>18320020402</t>
  </si>
  <si>
    <t>DAKHIN BILASHPUR LPS</t>
  </si>
  <si>
    <t>BIJOYGAON MES</t>
  </si>
  <si>
    <t>UTTAR BILASHPUR PT-2</t>
  </si>
  <si>
    <t>18320022214</t>
  </si>
  <si>
    <t>UTTAR BILASHPUR LPS</t>
  </si>
  <si>
    <t>PASCHIM BILASHPUR (BB)</t>
  </si>
  <si>
    <t>18320022213</t>
  </si>
  <si>
    <t>WEST KHATALPARA</t>
  </si>
  <si>
    <t>NO.2 ULUBARI</t>
  </si>
  <si>
    <t>18320020403</t>
  </si>
  <si>
    <t>18320020404</t>
  </si>
  <si>
    <t>MADHYAM BILASHPUR</t>
  </si>
  <si>
    <t>DANGAPARA</t>
  </si>
  <si>
    <t>18320022215</t>
  </si>
  <si>
    <t>18320022216</t>
  </si>
  <si>
    <t>NO.2 NICHINAPARA</t>
  </si>
  <si>
    <t>NEHALGAON</t>
  </si>
  <si>
    <t>FULGURI NIMNO</t>
  </si>
  <si>
    <t>18320020405</t>
  </si>
  <si>
    <t>18320020406</t>
  </si>
  <si>
    <t>18320020407</t>
  </si>
  <si>
    <t>HASRAOBARI</t>
  </si>
  <si>
    <t>18320022218</t>
  </si>
  <si>
    <t>TENGNAMARI</t>
  </si>
  <si>
    <t>NORO NWLWBARI</t>
  </si>
  <si>
    <t>RAJACHARNG</t>
  </si>
  <si>
    <t>18320020408</t>
  </si>
  <si>
    <t>18320020409</t>
  </si>
  <si>
    <t>18320020410</t>
  </si>
  <si>
    <t>PODMOPUR</t>
  </si>
  <si>
    <t>18320022217</t>
  </si>
  <si>
    <t>MADHYAM HASRAOBARI BOROBASTI</t>
  </si>
  <si>
    <t>PUB HASRAOBARI</t>
  </si>
  <si>
    <t>18320022219</t>
  </si>
  <si>
    <t>18320022220</t>
  </si>
  <si>
    <t>SOUTH NALBARI</t>
  </si>
  <si>
    <t>HEKAIPARA LP SCHOOL AWC</t>
  </si>
  <si>
    <t>18320020411</t>
  </si>
  <si>
    <t>18320020412</t>
  </si>
  <si>
    <t>18320022221</t>
  </si>
  <si>
    <t>KACHUDOLA</t>
  </si>
  <si>
    <t>BASUGAON BAZAR</t>
  </si>
  <si>
    <t>18320020413</t>
  </si>
  <si>
    <t>18320020414</t>
  </si>
  <si>
    <t>NORTH HASRAOBARI</t>
  </si>
  <si>
    <t>18320022222</t>
  </si>
  <si>
    <t>BASUGAON SHIVABARI</t>
  </si>
  <si>
    <t>18320020415</t>
  </si>
  <si>
    <t>BASUGAON COLLEGE MAHILA SAMITI</t>
  </si>
  <si>
    <t>18320020417</t>
  </si>
  <si>
    <t>UTTAR HATIPOTA</t>
  </si>
  <si>
    <t>18320022223</t>
  </si>
  <si>
    <t>HIRAPARA AWC</t>
  </si>
  <si>
    <t>18320020416</t>
  </si>
  <si>
    <t>MADHYAM HASRAOBARI</t>
  </si>
  <si>
    <t>18320022224</t>
  </si>
  <si>
    <t>PUB SUBHAS NAGAR NETAJI LP SCHOOL</t>
  </si>
  <si>
    <t>18320020418</t>
  </si>
  <si>
    <t>PASCHIM ATHIABARI</t>
  </si>
  <si>
    <t>DIPU KUMGURI</t>
  </si>
  <si>
    <t>TAKTARA</t>
  </si>
  <si>
    <t>18320020201</t>
  </si>
  <si>
    <t>18320020202</t>
  </si>
  <si>
    <t>18320020203</t>
  </si>
  <si>
    <t>KASHIKOTRA</t>
  </si>
  <si>
    <t>THANA ROAD NETAJI CLUB</t>
  </si>
  <si>
    <t>RAIL STATION HARI KRISHNA MANDIR</t>
  </si>
  <si>
    <t>18320020419</t>
  </si>
  <si>
    <t>18320020420</t>
  </si>
  <si>
    <t>BATAGAON</t>
  </si>
  <si>
    <t>SOUTH DEULGURI</t>
  </si>
  <si>
    <t>PASCHIM DEULGURI</t>
  </si>
  <si>
    <t>18320020204</t>
  </si>
  <si>
    <t>18320020205</t>
  </si>
  <si>
    <t>18320020206</t>
  </si>
  <si>
    <t>BENGALI BASTI GURU BAZAR JUEL CLUB</t>
  </si>
  <si>
    <t>18320020421</t>
  </si>
  <si>
    <t>UTTAR THURIBARI LP SCHOOL</t>
  </si>
  <si>
    <t>18320020425</t>
  </si>
  <si>
    <t>DHUPGURI</t>
  </si>
  <si>
    <t>MOZABARI</t>
  </si>
  <si>
    <t>18320020207</t>
  </si>
  <si>
    <t>18320020208</t>
  </si>
  <si>
    <t>BASUGAON TOWN COMMITTEE 49©</t>
  </si>
  <si>
    <t>18320020422</t>
  </si>
  <si>
    <t>CHOTO MOZABARI</t>
  </si>
  <si>
    <t>NORTH DEULGURI</t>
  </si>
  <si>
    <t>18320020209</t>
  </si>
  <si>
    <t>18320020210</t>
  </si>
  <si>
    <t>BASUGAON TOWN COMMITTEE 4 (D)</t>
  </si>
  <si>
    <t>18320020423</t>
  </si>
  <si>
    <t>CHOTTO PATHARGAON</t>
  </si>
  <si>
    <t>DIPUGAON</t>
  </si>
  <si>
    <t>DATRAGURI</t>
  </si>
  <si>
    <t>18320020211</t>
  </si>
  <si>
    <t>18320020212</t>
  </si>
  <si>
    <t>18320020213</t>
  </si>
  <si>
    <t>18320020424</t>
  </si>
  <si>
    <t>MARUPARA AWC</t>
  </si>
  <si>
    <t>SOUTH GENDERGAON</t>
  </si>
  <si>
    <t>PASCHIM DOLAGAON</t>
  </si>
  <si>
    <t>18320020214</t>
  </si>
  <si>
    <t>18320020215</t>
  </si>
  <si>
    <t>DULIGAON SANTHALPARA (M)</t>
  </si>
  <si>
    <t>2NO. PAKRIGURI (NORTH)</t>
  </si>
  <si>
    <t>DABDONGPARA</t>
  </si>
  <si>
    <t>18320022401</t>
  </si>
  <si>
    <t>18320022402</t>
  </si>
  <si>
    <t>18320022403</t>
  </si>
  <si>
    <t>BANGALDOBA</t>
  </si>
  <si>
    <t>GWTHAIBARI</t>
  </si>
  <si>
    <t>2NO. DEULGURI</t>
  </si>
  <si>
    <t>NO.2 SOUTH DEULGURI</t>
  </si>
  <si>
    <t>18320020216</t>
  </si>
  <si>
    <t>18320020217</t>
  </si>
  <si>
    <t>18320020218</t>
  </si>
  <si>
    <t>18320020219</t>
  </si>
  <si>
    <t>HADANPARA</t>
  </si>
  <si>
    <t>ASHIGURI</t>
  </si>
  <si>
    <t>LANGDANGPARA</t>
  </si>
  <si>
    <t>18320022404</t>
  </si>
  <si>
    <t>18320022405</t>
  </si>
  <si>
    <t>18320022406</t>
  </si>
  <si>
    <t>MADHYA MOZABARI</t>
  </si>
  <si>
    <t>2NO. TAKTARA</t>
  </si>
  <si>
    <t>DASKHIN KASHIKOTRA</t>
  </si>
  <si>
    <t>18320020220</t>
  </si>
  <si>
    <t>18320020221</t>
  </si>
  <si>
    <t>18320020222</t>
  </si>
  <si>
    <t>SOUTH AMGURI NAYAPARA</t>
  </si>
  <si>
    <t>MAIGAON DODRAGURI</t>
  </si>
  <si>
    <t>2NO. CHOTO AMGURI</t>
  </si>
  <si>
    <t>18320022407</t>
  </si>
  <si>
    <t>18320022408</t>
  </si>
  <si>
    <t>18320022409</t>
  </si>
  <si>
    <t>18320022410</t>
  </si>
  <si>
    <t>PUB DHUPGURI</t>
  </si>
  <si>
    <t>KUMGURI</t>
  </si>
  <si>
    <t>GENDERGAON</t>
  </si>
  <si>
    <t>18320020223</t>
  </si>
  <si>
    <t>18320020224</t>
  </si>
  <si>
    <t>18320020225</t>
  </si>
  <si>
    <t>MILANPARA</t>
  </si>
  <si>
    <t>2NO. AMGURI</t>
  </si>
  <si>
    <t>SALGURI</t>
  </si>
  <si>
    <t>18320022411</t>
  </si>
  <si>
    <t>18320022412</t>
  </si>
  <si>
    <t>18320022413</t>
  </si>
  <si>
    <t>POLASHBARI</t>
  </si>
  <si>
    <t>SALJHORA NEPLAPARA</t>
  </si>
  <si>
    <t>SALJHORA BENGALIBASTI PT-2</t>
  </si>
  <si>
    <t>18320022301</t>
  </si>
  <si>
    <t>18320022302</t>
  </si>
  <si>
    <t>18320022303</t>
  </si>
  <si>
    <t>NORTH KAJALGAON</t>
  </si>
  <si>
    <t>KHAGRABARI</t>
  </si>
  <si>
    <t>DULIGAON</t>
  </si>
  <si>
    <t>3NO. AMGURI</t>
  </si>
  <si>
    <t>18320022414</t>
  </si>
  <si>
    <t>18320022415</t>
  </si>
  <si>
    <t>18320022416</t>
  </si>
  <si>
    <t>BAIKUNTHGAON</t>
  </si>
  <si>
    <t>18320022306</t>
  </si>
  <si>
    <t>GOSSAIGAON</t>
  </si>
  <si>
    <t>1NO. AMGURI NAYAPARA</t>
  </si>
  <si>
    <t>NILAPARA BORO BASTI</t>
  </si>
  <si>
    <t>18320022417</t>
  </si>
  <si>
    <t>18320022418</t>
  </si>
  <si>
    <t>18320022419</t>
  </si>
  <si>
    <t>BORTOLOWA PT-2</t>
  </si>
  <si>
    <t>18320022307</t>
  </si>
  <si>
    <t>PAKRIGURI</t>
  </si>
  <si>
    <t>PASCHIM CHOTO AMGURI</t>
  </si>
  <si>
    <t>1NO. PAKRIGURI MUSLIM BASTI</t>
  </si>
  <si>
    <t>18320022420</t>
  </si>
  <si>
    <t>18320022421</t>
  </si>
  <si>
    <t>18320022422</t>
  </si>
  <si>
    <t>SILPOTA</t>
  </si>
  <si>
    <t>MADHYAM KAJALGAON</t>
  </si>
  <si>
    <t>18320022304</t>
  </si>
  <si>
    <t>18320022305</t>
  </si>
  <si>
    <t>BAIKUNTHGAON BOROBASTI</t>
  </si>
  <si>
    <t>18320022308</t>
  </si>
  <si>
    <t>SHYAMTHAIBARI</t>
  </si>
  <si>
    <t>1NO. PAKRIGURI BENGALI BASTI</t>
  </si>
  <si>
    <t>18320022423</t>
  </si>
  <si>
    <t>18320022424</t>
  </si>
  <si>
    <t>18320022425</t>
  </si>
  <si>
    <t>NO.1 SALJHORA</t>
  </si>
  <si>
    <t>KRISHNAPUR</t>
  </si>
  <si>
    <t>18320022309</t>
  </si>
  <si>
    <t>18320022310</t>
  </si>
  <si>
    <t>NABINPARA (M)</t>
  </si>
  <si>
    <t>RABHAPARA</t>
  </si>
  <si>
    <t>NC HILLS PARA</t>
  </si>
  <si>
    <t>18320022501</t>
  </si>
  <si>
    <t>18320022502</t>
  </si>
  <si>
    <t>18320022503</t>
  </si>
  <si>
    <t>DANGTAL</t>
  </si>
  <si>
    <t>PUB-KRISHNAPUR</t>
  </si>
  <si>
    <t>DANGAGAON</t>
  </si>
  <si>
    <t>18320022311</t>
  </si>
  <si>
    <t>18320022312</t>
  </si>
  <si>
    <t>BENNIBARI</t>
  </si>
  <si>
    <t>SIMALGURI BORO BASTI</t>
  </si>
  <si>
    <t>POLASHGURI</t>
  </si>
  <si>
    <t>18320022504</t>
  </si>
  <si>
    <t>18320022505</t>
  </si>
  <si>
    <t>18320022506</t>
  </si>
  <si>
    <t>SALJHORA BENGALIPARA</t>
  </si>
  <si>
    <t>PASCHIM SILPOTA</t>
  </si>
  <si>
    <t>18320022313</t>
  </si>
  <si>
    <t>18320022314</t>
  </si>
  <si>
    <t>18320022315</t>
  </si>
  <si>
    <t>NILIBARI MUSLIMBASTI</t>
  </si>
  <si>
    <t>KACHUGAON RABHAPARA</t>
  </si>
  <si>
    <t>DANGTAL BAZAR</t>
  </si>
  <si>
    <t>18320022507</t>
  </si>
  <si>
    <t>18320022508</t>
  </si>
  <si>
    <t>18320022509</t>
  </si>
  <si>
    <t>PUB SILPOTA</t>
  </si>
  <si>
    <t>SANTIPARA</t>
  </si>
  <si>
    <t>SUDEM NWGWR</t>
  </si>
  <si>
    <t>18320022316</t>
  </si>
  <si>
    <t>18320022317</t>
  </si>
  <si>
    <t>18320022318</t>
  </si>
  <si>
    <t>KINABARGAON</t>
  </si>
  <si>
    <t>NILIBARI</t>
  </si>
  <si>
    <t>18320022510</t>
  </si>
  <si>
    <t>18320022511</t>
  </si>
  <si>
    <t>18320022512</t>
  </si>
  <si>
    <t>PUB SALJHORA MUSLIM BASTI</t>
  </si>
  <si>
    <t>18320022319</t>
  </si>
  <si>
    <t>NILIBARI BENGALI BASTI</t>
  </si>
  <si>
    <t>MONGLAGAON</t>
  </si>
  <si>
    <t>TEPAMARI RABHABASTI</t>
  </si>
  <si>
    <t>18320022513</t>
  </si>
  <si>
    <t>18320022514</t>
  </si>
  <si>
    <t>18320022515</t>
  </si>
  <si>
    <t>DAKHIN PASHIM BORTOLOWA PT-2</t>
  </si>
  <si>
    <t>18320022320</t>
  </si>
  <si>
    <t>KATHALMARI</t>
  </si>
  <si>
    <t>DAKHIN KAJALGAON</t>
  </si>
  <si>
    <t>DIMAKUMARI</t>
  </si>
  <si>
    <t>18320022516</t>
  </si>
  <si>
    <t>18320022517</t>
  </si>
  <si>
    <t>18320022518</t>
  </si>
  <si>
    <t>PUB BAIKUNTHGAON</t>
  </si>
  <si>
    <t>NO.2 SALJHORA</t>
  </si>
  <si>
    <t>18320022321</t>
  </si>
  <si>
    <t>18320022322</t>
  </si>
  <si>
    <t>MONGLAGAON NEPALI BASTI</t>
  </si>
  <si>
    <t>RAZABAZAR</t>
  </si>
  <si>
    <t>18320022519</t>
  </si>
  <si>
    <t>18320022520</t>
  </si>
  <si>
    <t>DWIMUGURI</t>
  </si>
  <si>
    <t>DHOLAGAON</t>
  </si>
  <si>
    <t>18320022323</t>
  </si>
  <si>
    <t>18320022324</t>
  </si>
  <si>
    <t>MONGLAGAON BORO BASTI</t>
  </si>
  <si>
    <t>MONGLAGAON ROY BASTI</t>
  </si>
  <si>
    <t>MONGLAON RABHA BASTI</t>
  </si>
  <si>
    <t>TILAPARA</t>
  </si>
  <si>
    <t>18320022521</t>
  </si>
  <si>
    <t>18320022522</t>
  </si>
  <si>
    <t>18320022523</t>
  </si>
  <si>
    <t>18320022524</t>
  </si>
  <si>
    <t>NIMAGAON</t>
  </si>
  <si>
    <t>SOUTH NIMAGAON</t>
  </si>
  <si>
    <t>18320022325</t>
  </si>
  <si>
    <t>18320022326</t>
  </si>
  <si>
    <t>DHALIGAON</t>
  </si>
  <si>
    <t>18320022001</t>
  </si>
  <si>
    <t>18320022002</t>
  </si>
  <si>
    <t>BHIRANGAON</t>
  </si>
  <si>
    <t>PACHIM SUBHAIJHAR ADIVASI BASTI</t>
  </si>
  <si>
    <t>SUBHAIJHAR COLONIPARA</t>
  </si>
  <si>
    <t>NO.1 DAKHIN HULMAGAON</t>
  </si>
  <si>
    <t>18320022101</t>
  </si>
  <si>
    <t>18320022102</t>
  </si>
  <si>
    <t>18320022103</t>
  </si>
  <si>
    <t>KODOMTOLA</t>
  </si>
  <si>
    <t>KUKURMARI AWC</t>
  </si>
  <si>
    <t>2NO. SUBHAIJHAR</t>
  </si>
  <si>
    <t>18320022104</t>
  </si>
  <si>
    <t>18320022105</t>
  </si>
  <si>
    <t>CHUNGAPOTA</t>
  </si>
  <si>
    <t>18320022009</t>
  </si>
  <si>
    <t>PUB ENKARBARI</t>
  </si>
  <si>
    <t>18320022106</t>
  </si>
  <si>
    <t>18320022010</t>
  </si>
  <si>
    <t>BORPOTHAR AWC</t>
  </si>
  <si>
    <t>UJANI AWC</t>
  </si>
  <si>
    <t>18320022108</t>
  </si>
  <si>
    <t>GWJWNPURI AWC</t>
  </si>
  <si>
    <t>18320022004</t>
  </si>
  <si>
    <t>BILASHPUR MANCHURIA HIGH MADRASSA</t>
  </si>
  <si>
    <t>HIGH</t>
  </si>
  <si>
    <t>BIJOYGAON HS</t>
  </si>
  <si>
    <t>547 NO. PASCHIM HATIPOTA LPS</t>
  </si>
  <si>
    <t>KACHUDOLA LPS</t>
  </si>
  <si>
    <t>DHALIGAON KUKURMARI</t>
  </si>
  <si>
    <t>18320022005</t>
  </si>
  <si>
    <t>UTTAR HATIPOTA LPS</t>
  </si>
  <si>
    <t>KACHUDOLA MES</t>
  </si>
  <si>
    <t>PASCHIM ENKORBARI</t>
  </si>
  <si>
    <t>18320022107</t>
  </si>
  <si>
    <t>ENKARBARI</t>
  </si>
  <si>
    <t>18320022110</t>
  </si>
  <si>
    <t>SANAPURI</t>
  </si>
  <si>
    <t>18320022003</t>
  </si>
  <si>
    <t>NO.1 KUKURMARI</t>
  </si>
  <si>
    <t>18320022006</t>
  </si>
  <si>
    <t>PASCHIM HATIPOTA KUZIAPITH MES</t>
  </si>
  <si>
    <t>BHUTIAPARA LPS</t>
  </si>
  <si>
    <t>TANGABARI</t>
  </si>
  <si>
    <t>18320022109</t>
  </si>
  <si>
    <t>18320022111</t>
  </si>
  <si>
    <t>GADANGURI AWC</t>
  </si>
  <si>
    <t>DHALIGAON BAZAR</t>
  </si>
  <si>
    <t>WEST KUKURMARI</t>
  </si>
  <si>
    <t>18320022007</t>
  </si>
  <si>
    <t>18320022008</t>
  </si>
  <si>
    <t>HATIPOTA MES</t>
  </si>
  <si>
    <t>KALIBARI LPS</t>
  </si>
  <si>
    <t>PASCHIM THURIBARI LPS</t>
  </si>
  <si>
    <t>NO. 816 NICHINAPARA LPS</t>
  </si>
  <si>
    <t>MWKNAGURI</t>
  </si>
  <si>
    <t>UTTAR MAINAGURI</t>
  </si>
  <si>
    <t>UJJANIPARA</t>
  </si>
  <si>
    <t>18320022112</t>
  </si>
  <si>
    <t>18320022113</t>
  </si>
  <si>
    <t>18320022114</t>
  </si>
  <si>
    <t>DANGAIGAON</t>
  </si>
  <si>
    <t>18320022011</t>
  </si>
  <si>
    <t>18320022012</t>
  </si>
  <si>
    <t>HATIPOTA ANCHALIK HS</t>
  </si>
  <si>
    <t>BHUTKURA GOBINDA NAGAR LPS</t>
  </si>
  <si>
    <t>337 NO. TILOKGAON JBS</t>
  </si>
  <si>
    <t>PUB KHAGRABARI LPS</t>
  </si>
  <si>
    <t>77 NO.CHORAIKHOSRA LPS</t>
  </si>
  <si>
    <t>NO.1 PUB ANKORBARI</t>
  </si>
  <si>
    <t>18320022115</t>
  </si>
  <si>
    <t>HABRUBARI</t>
  </si>
  <si>
    <t>18320022013</t>
  </si>
  <si>
    <t>18320022014</t>
  </si>
  <si>
    <t>PUB DEBABIL LPS</t>
  </si>
  <si>
    <t>NO. 952 BATAGAON LPS</t>
  </si>
  <si>
    <t>NO.15 TAKTARA JB SCHOOL</t>
  </si>
  <si>
    <t>ASHRABARI LPS</t>
  </si>
  <si>
    <t>PADMAPUR LPS</t>
  </si>
  <si>
    <t>NO.277 PATHARGAON LPS</t>
  </si>
  <si>
    <t>CHOTTO PATHARGAON LPS</t>
  </si>
  <si>
    <t>DAKHIN ENKORBARI</t>
  </si>
  <si>
    <t>MALDANGPARA</t>
  </si>
  <si>
    <t>18320022116</t>
  </si>
  <si>
    <t>18320022117</t>
  </si>
  <si>
    <t>AMGURI HATIPOTA</t>
  </si>
  <si>
    <t>NEW AMGURI</t>
  </si>
  <si>
    <t>KOTOBARI</t>
  </si>
  <si>
    <t>18320022015</t>
  </si>
  <si>
    <t>18320022016</t>
  </si>
  <si>
    <t>18320022017</t>
  </si>
  <si>
    <t>746 NO. SILGHAGRI LPS</t>
  </si>
  <si>
    <t>NO. 655 NEHALGAON LPS</t>
  </si>
  <si>
    <t>NEHALGAON ANCHALIK MES</t>
  </si>
  <si>
    <t>NO. 172 DAHALAPARA LPS</t>
  </si>
  <si>
    <t>NO.649 PUB ENKARBARI LPS</t>
  </si>
  <si>
    <t>NO.254 GHORAMARA LPS</t>
  </si>
  <si>
    <t>NO.478 UTTAR DEULGURI LPS</t>
  </si>
  <si>
    <t>NO.138 DEULGURI LPS</t>
  </si>
  <si>
    <t>DIMAPUR</t>
  </si>
  <si>
    <t>BANDUGURI MAIBONG</t>
  </si>
  <si>
    <t>18320022018</t>
  </si>
  <si>
    <t>18320022019</t>
  </si>
  <si>
    <t>NATHURBARI</t>
  </si>
  <si>
    <t>18320022123</t>
  </si>
  <si>
    <t>BAIRAGORA BOROBASTI</t>
  </si>
  <si>
    <t>18320022020</t>
  </si>
  <si>
    <t>KATRIBARI MUSLIMBASTI</t>
  </si>
  <si>
    <t>18320022022</t>
  </si>
  <si>
    <t>DHOLAGAON LPS</t>
  </si>
  <si>
    <t>SUNDARI MES</t>
  </si>
  <si>
    <t>NO.1143 PACHIM DEULGURI LPS</t>
  </si>
  <si>
    <t>GUABARI GOVT. JBS</t>
  </si>
  <si>
    <t>PACHIM MWKNAGURI</t>
  </si>
  <si>
    <t>NO.1 HULMAGAON</t>
  </si>
  <si>
    <t>NO.2 HULMAGAON</t>
  </si>
  <si>
    <t>18320022118</t>
  </si>
  <si>
    <t>18320022119</t>
  </si>
  <si>
    <t>18320022120</t>
  </si>
  <si>
    <t>BANDUGURI MUSLIMBASTI</t>
  </si>
  <si>
    <t>18320022021</t>
  </si>
  <si>
    <t>NIMAGAON BATABARI LPS</t>
  </si>
  <si>
    <t>NO. 69 UTTAR KAJALGAON LPS</t>
  </si>
  <si>
    <t>GOYBARI MES</t>
  </si>
  <si>
    <t>PACHIM HULMAGAON</t>
  </si>
  <si>
    <t>NAGNDORBARI</t>
  </si>
  <si>
    <t>18320022121</t>
  </si>
  <si>
    <t>18320022122</t>
  </si>
  <si>
    <t>NEPALPARA MUSLIMBASTI</t>
  </si>
  <si>
    <t>18320022023</t>
  </si>
  <si>
    <t>DAKHIN SALJHORA LPS</t>
  </si>
  <si>
    <t>NO. 652 RANCHAIDHAM LPS</t>
  </si>
  <si>
    <t>GEOLANG HIGH SCHOOL</t>
  </si>
  <si>
    <t>DEBARGAON</t>
  </si>
  <si>
    <t>CHOTONILIBARI</t>
  </si>
  <si>
    <t>18320022124</t>
  </si>
  <si>
    <t>18320022125</t>
  </si>
  <si>
    <t>BORTOLOWA PT-1</t>
  </si>
  <si>
    <t>18320022024</t>
  </si>
  <si>
    <t>DAKHIN PADMAPUR LPS</t>
  </si>
  <si>
    <t>JAWAHAR NAVODAYA VIDYALAY</t>
  </si>
  <si>
    <t>JWMWIPURI (MINI)</t>
  </si>
  <si>
    <t>BENGTOL KUMGURI</t>
  </si>
  <si>
    <t>KANIBHUR</t>
  </si>
  <si>
    <t>18320021801</t>
  </si>
  <si>
    <t>18320021802</t>
  </si>
  <si>
    <t>18320021803</t>
  </si>
  <si>
    <t>BENGTAL</t>
  </si>
  <si>
    <t>BORTOLOWA PT-3</t>
  </si>
  <si>
    <t>18320022025</t>
  </si>
  <si>
    <t>BARTALOWA</t>
  </si>
  <si>
    <t>SANTIPARA LPS</t>
  </si>
  <si>
    <t>SERFANGURI</t>
  </si>
  <si>
    <t>SOUTH SERFANGURI</t>
  </si>
  <si>
    <t>18320021804</t>
  </si>
  <si>
    <t>18320021805</t>
  </si>
  <si>
    <t>ANTHAIBARI MAOZIJORA</t>
  </si>
  <si>
    <t>ANTHAIBARI GOMAT</t>
  </si>
  <si>
    <t>ANTHAIBARI 59</t>
  </si>
  <si>
    <t>BIKRAMPUR</t>
  </si>
  <si>
    <t>18320021902</t>
  </si>
  <si>
    <t>18320021903</t>
  </si>
  <si>
    <t>18320021904</t>
  </si>
  <si>
    <t>18320021905</t>
  </si>
  <si>
    <t>SUBHAIJHAR</t>
  </si>
  <si>
    <t>448 NO. POLASHBARI LPS</t>
  </si>
  <si>
    <t>403 NO. NILIBARI LPS</t>
  </si>
  <si>
    <t>NO.198 PAKRIGURI LPS</t>
  </si>
  <si>
    <t>DABDONGPARA LPS</t>
  </si>
  <si>
    <t>HADANPARA GOTHOSA LPS</t>
  </si>
  <si>
    <t>DANGTALA LPS</t>
  </si>
  <si>
    <t>ULUBARI MES</t>
  </si>
  <si>
    <t>NO-2 DEOLGURI</t>
  </si>
  <si>
    <t>NO-2 KANIBHUR</t>
  </si>
  <si>
    <t>TINTLANGURI BENGLOL</t>
  </si>
  <si>
    <t>18320021806</t>
  </si>
  <si>
    <t>18320021807</t>
  </si>
  <si>
    <t>18320021808</t>
  </si>
  <si>
    <t>18320021906</t>
  </si>
  <si>
    <t>18320021907</t>
  </si>
  <si>
    <t>18320021908</t>
  </si>
  <si>
    <t>RANSUNDARI</t>
  </si>
  <si>
    <t>BENGTAL ADIVASI RC</t>
  </si>
  <si>
    <t>BENGTAL MUSLIM R/C</t>
  </si>
  <si>
    <t>KAILABADA</t>
  </si>
  <si>
    <t>NO-4 SERFANGURI</t>
  </si>
  <si>
    <t>BORI PARA</t>
  </si>
  <si>
    <t>18320021809</t>
  </si>
  <si>
    <t>18320021810</t>
  </si>
  <si>
    <t>18320021811</t>
  </si>
  <si>
    <t>DURGAPUR SUDEMPURI</t>
  </si>
  <si>
    <t>DOLHAPARA</t>
  </si>
  <si>
    <t xml:space="preserve">DURGAPUR </t>
  </si>
  <si>
    <t>18320021909</t>
  </si>
  <si>
    <t>18320021910</t>
  </si>
  <si>
    <t>18320021911</t>
  </si>
  <si>
    <t>18320021912</t>
  </si>
  <si>
    <t>N.C. BRAHMA MES</t>
  </si>
  <si>
    <t>ULUBARI GOVT. JB SCHOOL</t>
  </si>
  <si>
    <t>GUGRABARI</t>
  </si>
  <si>
    <t>NORTH DEALGURI</t>
  </si>
  <si>
    <t>BWRIMAKA</t>
  </si>
  <si>
    <t>N0-2 SERFANGURI</t>
  </si>
  <si>
    <t>18320021812</t>
  </si>
  <si>
    <t>18320021813</t>
  </si>
  <si>
    <t>18320021814</t>
  </si>
  <si>
    <t>18320021815</t>
  </si>
  <si>
    <t>EAST BENGTAL</t>
  </si>
  <si>
    <t>WEST DOMGAON</t>
  </si>
  <si>
    <t>18320021913</t>
  </si>
  <si>
    <t>18320021914</t>
  </si>
  <si>
    <t>KRISHNAPUR LPS</t>
  </si>
  <si>
    <t>SIDLI GIRLS' MES</t>
  </si>
  <si>
    <t>ULUBARI KATHALGURI LPS</t>
  </si>
  <si>
    <t>MWIDER KORO</t>
  </si>
  <si>
    <t>BENGTOL BAZAR</t>
  </si>
  <si>
    <t>BENGTOL-2</t>
  </si>
  <si>
    <t>18320021816</t>
  </si>
  <si>
    <t>18320021817</t>
  </si>
  <si>
    <t>18320021818</t>
  </si>
  <si>
    <t>PUB DOMGAON</t>
  </si>
  <si>
    <t>DABABIL</t>
  </si>
  <si>
    <t>18320021915</t>
  </si>
  <si>
    <t>18320021916</t>
  </si>
  <si>
    <t>18320021917</t>
  </si>
  <si>
    <t>92 NO. SIDLI JBS</t>
  </si>
  <si>
    <t>NO.756 KHATALPARA LPS</t>
  </si>
  <si>
    <t>BENGTOL-1</t>
  </si>
  <si>
    <t>SIMLAGURI</t>
  </si>
  <si>
    <t>18320021819</t>
  </si>
  <si>
    <t>18320021820</t>
  </si>
  <si>
    <t>18320021821</t>
  </si>
  <si>
    <t>DODRAGURI</t>
  </si>
  <si>
    <t>DABABIL ROY BASTI</t>
  </si>
  <si>
    <t>DABABIL ROY BORO BASTI</t>
  </si>
  <si>
    <t>18320021924</t>
  </si>
  <si>
    <t>18320021925</t>
  </si>
  <si>
    <t>18320021901</t>
  </si>
  <si>
    <t>SIDLI MES</t>
  </si>
  <si>
    <t>NO.1 PAKRIGURI KHATALPARA LPS</t>
  </si>
  <si>
    <t>BHALAGURI</t>
  </si>
  <si>
    <t>SANAPUR COLONY</t>
  </si>
  <si>
    <t>DEOLGURI</t>
  </si>
  <si>
    <t>18320021822</t>
  </si>
  <si>
    <t>18320021823</t>
  </si>
  <si>
    <t>18320021824</t>
  </si>
  <si>
    <t>DABABIL BORO BASTI</t>
  </si>
  <si>
    <t>N0-1 DABABIL</t>
  </si>
  <si>
    <t>GANDAGAGEB</t>
  </si>
  <si>
    <t>18320021918</t>
  </si>
  <si>
    <t>18320021919</t>
  </si>
  <si>
    <t>18320021920</t>
  </si>
  <si>
    <t>PASCHIM PADMAPUR LPS</t>
  </si>
  <si>
    <t>SUBAITHAR BALABARI</t>
  </si>
  <si>
    <t>SALABARI BAIDYAGURI</t>
  </si>
  <si>
    <t>BODIYAGURI</t>
  </si>
  <si>
    <t>18320021921</t>
  </si>
  <si>
    <t>18320021922</t>
  </si>
  <si>
    <t>18320021923</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</si>
</sst>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10" borderId="1" xfId="0" applyFill="1" applyBorder="1" applyProtection="1">
      <protection locked="0"/>
    </xf>
    <xf numFmtId="49" fontId="0" fillId="0" borderId="1" xfId="0" applyNumberFormat="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horizontal="center"/>
      <protection locked="0"/>
    </xf>
    <xf numFmtId="49" fontId="0" fillId="10" borderId="1" xfId="0" applyNumberFormat="1" applyFill="1" applyBorder="1" applyAlignment="1" applyProtection="1">
      <alignment horizontal="center" vertical="center"/>
      <protection locked="0"/>
    </xf>
    <xf numFmtId="0" fontId="0" fillId="10" borderId="1" xfId="0" applyFill="1" applyBorder="1" applyAlignment="1" applyProtection="1">
      <alignment horizontal="center"/>
      <protection locked="0"/>
    </xf>
    <xf numFmtId="0" fontId="17" fillId="10" borderId="1" xfId="0"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6" workbookViewId="0">
      <selection activeCell="O14" sqref="O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3" t="s">
        <v>69</v>
      </c>
      <c r="B1" s="83"/>
      <c r="C1" s="83"/>
      <c r="D1" s="83"/>
      <c r="E1" s="83"/>
      <c r="F1" s="83"/>
      <c r="G1" s="83"/>
      <c r="H1" s="83"/>
      <c r="I1" s="83"/>
      <c r="J1" s="83"/>
      <c r="K1" s="83"/>
      <c r="L1" s="83"/>
      <c r="M1" s="83"/>
    </row>
    <row r="2" spans="1:14">
      <c r="A2" s="84" t="s">
        <v>0</v>
      </c>
      <c r="B2" s="84"/>
      <c r="C2" s="86" t="s">
        <v>68</v>
      </c>
      <c r="D2" s="87"/>
      <c r="E2" s="2" t="s">
        <v>1</v>
      </c>
      <c r="F2" s="74" t="s">
        <v>295</v>
      </c>
      <c r="G2" s="74"/>
      <c r="H2" s="74"/>
      <c r="I2" s="74"/>
      <c r="J2" s="74"/>
      <c r="K2" s="101" t="s">
        <v>24</v>
      </c>
      <c r="L2" s="101"/>
      <c r="M2" s="36" t="s">
        <v>248</v>
      </c>
    </row>
    <row r="3" spans="1:14" ht="7.5" customHeight="1">
      <c r="A3" s="121"/>
      <c r="B3" s="121"/>
      <c r="C3" s="121"/>
      <c r="D3" s="121"/>
      <c r="E3" s="121"/>
      <c r="F3" s="120"/>
      <c r="G3" s="120"/>
      <c r="H3" s="120"/>
      <c r="I3" s="120"/>
      <c r="J3" s="120"/>
      <c r="K3" s="122"/>
      <c r="L3" s="122"/>
      <c r="M3" s="122"/>
    </row>
    <row r="4" spans="1:14">
      <c r="A4" s="95" t="s">
        <v>2</v>
      </c>
      <c r="B4" s="96"/>
      <c r="C4" s="96"/>
      <c r="D4" s="96"/>
      <c r="E4" s="97"/>
      <c r="F4" s="120"/>
      <c r="G4" s="120"/>
      <c r="H4" s="120"/>
      <c r="I4" s="123" t="s">
        <v>60</v>
      </c>
      <c r="J4" s="123"/>
      <c r="K4" s="123"/>
      <c r="L4" s="123"/>
      <c r="M4" s="123"/>
    </row>
    <row r="5" spans="1:14" ht="18.75" customHeight="1">
      <c r="A5" s="119" t="s">
        <v>4</v>
      </c>
      <c r="B5" s="119"/>
      <c r="C5" s="98" t="s">
        <v>296</v>
      </c>
      <c r="D5" s="99"/>
      <c r="E5" s="100"/>
      <c r="F5" s="120"/>
      <c r="G5" s="120"/>
      <c r="H5" s="120"/>
      <c r="I5" s="88" t="s">
        <v>5</v>
      </c>
      <c r="J5" s="88"/>
      <c r="K5" s="92" t="s">
        <v>297</v>
      </c>
      <c r="L5" s="93"/>
      <c r="M5" s="94"/>
    </row>
    <row r="6" spans="1:14" ht="18.75" customHeight="1">
      <c r="A6" s="89" t="s">
        <v>18</v>
      </c>
      <c r="B6" s="89"/>
      <c r="C6" s="37"/>
      <c r="D6" s="85"/>
      <c r="E6" s="85"/>
      <c r="F6" s="120"/>
      <c r="G6" s="120"/>
      <c r="H6" s="120"/>
      <c r="I6" s="89" t="s">
        <v>18</v>
      </c>
      <c r="J6" s="89"/>
      <c r="K6" s="90"/>
      <c r="L6" s="91"/>
      <c r="M6" s="102"/>
      <c r="N6" s="94"/>
    </row>
    <row r="7" spans="1:14">
      <c r="A7" s="118" t="s">
        <v>3</v>
      </c>
      <c r="B7" s="118"/>
      <c r="C7" s="118"/>
      <c r="D7" s="118"/>
      <c r="E7" s="118"/>
      <c r="F7" s="118"/>
      <c r="G7" s="118"/>
      <c r="H7" s="118"/>
      <c r="I7" s="118"/>
      <c r="J7" s="118"/>
      <c r="K7" s="118"/>
      <c r="L7" s="118"/>
      <c r="M7" s="118"/>
    </row>
    <row r="8" spans="1:14">
      <c r="A8" s="80" t="s">
        <v>21</v>
      </c>
      <c r="B8" s="81"/>
      <c r="C8" s="82"/>
      <c r="D8" s="3" t="s">
        <v>20</v>
      </c>
      <c r="E8" s="56"/>
      <c r="F8" s="105"/>
      <c r="G8" s="106"/>
      <c r="H8" s="106"/>
      <c r="I8" s="80" t="s">
        <v>22</v>
      </c>
      <c r="J8" s="81"/>
      <c r="K8" s="82"/>
      <c r="L8" s="3" t="s">
        <v>20</v>
      </c>
      <c r="M8" s="56"/>
    </row>
    <row r="9" spans="1:14">
      <c r="A9" s="110" t="s">
        <v>26</v>
      </c>
      <c r="B9" s="111"/>
      <c r="C9" s="6" t="s">
        <v>6</v>
      </c>
      <c r="D9" s="9" t="s">
        <v>12</v>
      </c>
      <c r="E9" s="5" t="s">
        <v>15</v>
      </c>
      <c r="F9" s="107"/>
      <c r="G9" s="108"/>
      <c r="H9" s="108"/>
      <c r="I9" s="110" t="s">
        <v>26</v>
      </c>
      <c r="J9" s="111"/>
      <c r="K9" s="6" t="s">
        <v>6</v>
      </c>
      <c r="L9" s="9" t="s">
        <v>12</v>
      </c>
      <c r="M9" s="5" t="s">
        <v>15</v>
      </c>
    </row>
    <row r="10" spans="1:14">
      <c r="A10" s="117" t="s">
        <v>298</v>
      </c>
      <c r="B10" s="117"/>
      <c r="C10" s="17" t="s">
        <v>299</v>
      </c>
      <c r="D10" s="37">
        <v>9954852176</v>
      </c>
      <c r="E10" s="38"/>
      <c r="F10" s="107"/>
      <c r="G10" s="108"/>
      <c r="H10" s="108"/>
      <c r="I10" s="112" t="s">
        <v>306</v>
      </c>
      <c r="J10" s="113"/>
      <c r="K10" s="17" t="s">
        <v>307</v>
      </c>
      <c r="L10" s="37">
        <v>8876382445</v>
      </c>
      <c r="M10" s="38"/>
    </row>
    <row r="11" spans="1:14">
      <c r="A11" s="117" t="s">
        <v>300</v>
      </c>
      <c r="B11" s="117"/>
      <c r="C11" s="17" t="s">
        <v>301</v>
      </c>
      <c r="D11" s="37">
        <v>9435499570</v>
      </c>
      <c r="E11" s="38"/>
      <c r="F11" s="107"/>
      <c r="G11" s="108"/>
      <c r="H11" s="108"/>
      <c r="I11" s="98" t="s">
        <v>308</v>
      </c>
      <c r="J11" s="100"/>
      <c r="K11" s="20" t="s">
        <v>299</v>
      </c>
      <c r="L11" s="37">
        <v>8974695266</v>
      </c>
      <c r="M11" s="38"/>
    </row>
    <row r="12" spans="1:14">
      <c r="A12" s="117" t="s">
        <v>302</v>
      </c>
      <c r="B12" s="117"/>
      <c r="C12" s="17" t="s">
        <v>303</v>
      </c>
      <c r="D12" s="37">
        <v>9101128763</v>
      </c>
      <c r="E12" s="38"/>
      <c r="F12" s="107"/>
      <c r="G12" s="108"/>
      <c r="H12" s="108"/>
      <c r="I12" s="112" t="s">
        <v>302</v>
      </c>
      <c r="J12" s="113"/>
      <c r="K12" s="17" t="s">
        <v>303</v>
      </c>
      <c r="L12" s="37">
        <v>8134093885</v>
      </c>
      <c r="M12" s="38"/>
    </row>
    <row r="13" spans="1:14">
      <c r="A13" s="117" t="s">
        <v>304</v>
      </c>
      <c r="B13" s="117"/>
      <c r="C13" s="17" t="s">
        <v>305</v>
      </c>
      <c r="D13" s="37">
        <v>9101875131</v>
      </c>
      <c r="E13" s="38"/>
      <c r="F13" s="107"/>
      <c r="G13" s="108"/>
      <c r="H13" s="108"/>
      <c r="I13" s="112"/>
      <c r="J13" s="113"/>
      <c r="K13" s="17"/>
      <c r="L13" s="37"/>
      <c r="M13" s="38"/>
    </row>
    <row r="14" spans="1:14">
      <c r="A14" s="114" t="s">
        <v>19</v>
      </c>
      <c r="B14" s="115"/>
      <c r="C14" s="116"/>
      <c r="D14" s="79"/>
      <c r="E14" s="79"/>
      <c r="F14" s="107"/>
      <c r="G14" s="108"/>
      <c r="H14" s="108"/>
      <c r="I14" s="109"/>
      <c r="J14" s="109"/>
      <c r="K14" s="109"/>
      <c r="L14" s="109"/>
      <c r="M14" s="109"/>
      <c r="N14" s="8"/>
    </row>
    <row r="15" spans="1:14">
      <c r="A15" s="104"/>
      <c r="B15" s="104"/>
      <c r="C15" s="104"/>
      <c r="D15" s="104"/>
      <c r="E15" s="104"/>
      <c r="F15" s="104"/>
      <c r="G15" s="104"/>
      <c r="H15" s="104"/>
      <c r="I15" s="104"/>
      <c r="J15" s="104"/>
      <c r="K15" s="104"/>
      <c r="L15" s="104"/>
      <c r="M15" s="104"/>
    </row>
    <row r="16" spans="1:14">
      <c r="A16" s="103" t="s">
        <v>44</v>
      </c>
      <c r="B16" s="103"/>
      <c r="C16" s="103"/>
      <c r="D16" s="103"/>
      <c r="E16" s="103"/>
      <c r="F16" s="103"/>
      <c r="G16" s="103"/>
      <c r="H16" s="103"/>
      <c r="I16" s="103"/>
      <c r="J16" s="103"/>
      <c r="K16" s="103"/>
      <c r="L16" s="103"/>
      <c r="M16" s="103"/>
    </row>
    <row r="17" spans="1:13" ht="32.25" customHeight="1">
      <c r="A17" s="77" t="s">
        <v>56</v>
      </c>
      <c r="B17" s="77"/>
      <c r="C17" s="77"/>
      <c r="D17" s="77"/>
      <c r="E17" s="77"/>
      <c r="F17" s="77"/>
      <c r="G17" s="77"/>
      <c r="H17" s="77"/>
      <c r="I17" s="77"/>
      <c r="J17" s="77"/>
      <c r="K17" s="77"/>
      <c r="L17" s="77"/>
      <c r="M17" s="77"/>
    </row>
    <row r="18" spans="1:13">
      <c r="A18" s="76" t="s">
        <v>57</v>
      </c>
      <c r="B18" s="76"/>
      <c r="C18" s="76"/>
      <c r="D18" s="76"/>
      <c r="E18" s="76"/>
      <c r="F18" s="76"/>
      <c r="G18" s="76"/>
      <c r="H18" s="76"/>
      <c r="I18" s="76"/>
      <c r="J18" s="76"/>
      <c r="K18" s="76"/>
      <c r="L18" s="76"/>
      <c r="M18" s="76"/>
    </row>
    <row r="19" spans="1:13">
      <c r="A19" s="76" t="s">
        <v>45</v>
      </c>
      <c r="B19" s="76"/>
      <c r="C19" s="76"/>
      <c r="D19" s="76"/>
      <c r="E19" s="76"/>
      <c r="F19" s="76"/>
      <c r="G19" s="76"/>
      <c r="H19" s="76"/>
      <c r="I19" s="76"/>
      <c r="J19" s="76"/>
      <c r="K19" s="76"/>
      <c r="L19" s="76"/>
      <c r="M19" s="76"/>
    </row>
    <row r="20" spans="1:13">
      <c r="A20" s="76" t="s">
        <v>39</v>
      </c>
      <c r="B20" s="76"/>
      <c r="C20" s="76"/>
      <c r="D20" s="76"/>
      <c r="E20" s="76"/>
      <c r="F20" s="76"/>
      <c r="G20" s="76"/>
      <c r="H20" s="76"/>
      <c r="I20" s="76"/>
      <c r="J20" s="76"/>
      <c r="K20" s="76"/>
      <c r="L20" s="76"/>
      <c r="M20" s="76"/>
    </row>
    <row r="21" spans="1:13">
      <c r="A21" s="76" t="s">
        <v>46</v>
      </c>
      <c r="B21" s="76"/>
      <c r="C21" s="76"/>
      <c r="D21" s="76"/>
      <c r="E21" s="76"/>
      <c r="F21" s="76"/>
      <c r="G21" s="76"/>
      <c r="H21" s="76"/>
      <c r="I21" s="76"/>
      <c r="J21" s="76"/>
      <c r="K21" s="76"/>
      <c r="L21" s="76"/>
      <c r="M21" s="76"/>
    </row>
    <row r="22" spans="1:13">
      <c r="A22" s="76" t="s">
        <v>40</v>
      </c>
      <c r="B22" s="76"/>
      <c r="C22" s="76"/>
      <c r="D22" s="76"/>
      <c r="E22" s="76"/>
      <c r="F22" s="76"/>
      <c r="G22" s="76"/>
      <c r="H22" s="76"/>
      <c r="I22" s="76"/>
      <c r="J22" s="76"/>
      <c r="K22" s="76"/>
      <c r="L22" s="76"/>
      <c r="M22" s="76"/>
    </row>
    <row r="23" spans="1:13">
      <c r="A23" s="78" t="s">
        <v>49</v>
      </c>
      <c r="B23" s="78"/>
      <c r="C23" s="78"/>
      <c r="D23" s="78"/>
      <c r="E23" s="78"/>
      <c r="F23" s="78"/>
      <c r="G23" s="78"/>
      <c r="H23" s="78"/>
      <c r="I23" s="78"/>
      <c r="J23" s="78"/>
      <c r="K23" s="78"/>
      <c r="L23" s="78"/>
      <c r="M23" s="78"/>
    </row>
    <row r="24" spans="1:13">
      <c r="A24" s="76" t="s">
        <v>41</v>
      </c>
      <c r="B24" s="76"/>
      <c r="C24" s="76"/>
      <c r="D24" s="76"/>
      <c r="E24" s="76"/>
      <c r="F24" s="76"/>
      <c r="G24" s="76"/>
      <c r="H24" s="76"/>
      <c r="I24" s="76"/>
      <c r="J24" s="76"/>
      <c r="K24" s="76"/>
      <c r="L24" s="76"/>
      <c r="M24" s="76"/>
    </row>
    <row r="25" spans="1:13">
      <c r="A25" s="76" t="s">
        <v>42</v>
      </c>
      <c r="B25" s="76"/>
      <c r="C25" s="76"/>
      <c r="D25" s="76"/>
      <c r="E25" s="76"/>
      <c r="F25" s="76"/>
      <c r="G25" s="76"/>
      <c r="H25" s="76"/>
      <c r="I25" s="76"/>
      <c r="J25" s="76"/>
      <c r="K25" s="76"/>
      <c r="L25" s="76"/>
      <c r="M25" s="76"/>
    </row>
    <row r="26" spans="1:13">
      <c r="A26" s="76" t="s">
        <v>43</v>
      </c>
      <c r="B26" s="76"/>
      <c r="C26" s="76"/>
      <c r="D26" s="76"/>
      <c r="E26" s="76"/>
      <c r="F26" s="76"/>
      <c r="G26" s="76"/>
      <c r="H26" s="76"/>
      <c r="I26" s="76"/>
      <c r="J26" s="76"/>
      <c r="K26" s="76"/>
      <c r="L26" s="76"/>
      <c r="M26" s="76"/>
    </row>
    <row r="27" spans="1:13">
      <c r="A27" s="75" t="s">
        <v>47</v>
      </c>
      <c r="B27" s="75"/>
      <c r="C27" s="75"/>
      <c r="D27" s="75"/>
      <c r="E27" s="75"/>
      <c r="F27" s="75"/>
      <c r="G27" s="75"/>
      <c r="H27" s="75"/>
      <c r="I27" s="75"/>
      <c r="J27" s="75"/>
      <c r="K27" s="75"/>
      <c r="L27" s="75"/>
      <c r="M27" s="75"/>
    </row>
    <row r="28" spans="1:13">
      <c r="A28" s="76" t="s">
        <v>48</v>
      </c>
      <c r="B28" s="76"/>
      <c r="C28" s="76"/>
      <c r="D28" s="76"/>
      <c r="E28" s="76"/>
      <c r="F28" s="76"/>
      <c r="G28" s="76"/>
      <c r="H28" s="76"/>
      <c r="I28" s="76"/>
      <c r="J28" s="76"/>
      <c r="K28" s="76"/>
      <c r="L28" s="76"/>
      <c r="M28" s="76"/>
    </row>
    <row r="29" spans="1:13" ht="44.25" customHeight="1">
      <c r="A29" s="73" t="s">
        <v>58</v>
      </c>
      <c r="B29" s="73"/>
      <c r="C29" s="73"/>
      <c r="D29" s="73"/>
      <c r="E29" s="73"/>
      <c r="F29" s="73"/>
      <c r="G29" s="73"/>
      <c r="H29" s="73"/>
      <c r="I29" s="73"/>
      <c r="J29" s="73"/>
      <c r="K29" s="73"/>
      <c r="L29" s="73"/>
      <c r="M29" s="73"/>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65" activePane="bottomRight" state="frozen"/>
      <selection pane="topRight" activeCell="C1" sqref="C1"/>
      <selection pane="bottomLeft" activeCell="A5" sqref="A5"/>
      <selection pane="bottomRight" activeCell="C55" sqref="C5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70</v>
      </c>
      <c r="B1" s="124"/>
      <c r="C1" s="124"/>
      <c r="D1" s="124"/>
      <c r="E1" s="124"/>
      <c r="F1" s="124"/>
      <c r="G1" s="124"/>
      <c r="H1" s="124"/>
      <c r="I1" s="124"/>
      <c r="J1" s="124"/>
      <c r="K1" s="124"/>
      <c r="L1" s="124"/>
      <c r="M1" s="124"/>
      <c r="N1" s="124"/>
      <c r="O1" s="124"/>
      <c r="P1" s="124"/>
      <c r="Q1" s="124"/>
      <c r="R1" s="124"/>
      <c r="S1" s="124"/>
    </row>
    <row r="2" spans="1:20" ht="16.5" customHeight="1">
      <c r="A2" s="127" t="s">
        <v>59</v>
      </c>
      <c r="B2" s="128"/>
      <c r="C2" s="128"/>
      <c r="D2" s="25">
        <v>43556</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15" t="s">
        <v>9</v>
      </c>
      <c r="H4" s="15" t="s">
        <v>10</v>
      </c>
      <c r="I4" s="11" t="s">
        <v>11</v>
      </c>
      <c r="J4" s="130"/>
      <c r="K4" s="126"/>
      <c r="L4" s="126"/>
      <c r="M4" s="126"/>
      <c r="N4" s="126"/>
      <c r="O4" s="126"/>
      <c r="P4" s="129"/>
      <c r="Q4" s="129"/>
      <c r="R4" s="130"/>
      <c r="S4" s="130"/>
      <c r="T4" s="130"/>
    </row>
    <row r="5" spans="1:20">
      <c r="A5" s="4">
        <v>1</v>
      </c>
      <c r="B5" s="17" t="s">
        <v>62</v>
      </c>
      <c r="C5" s="66" t="s">
        <v>72</v>
      </c>
      <c r="D5" s="18" t="s">
        <v>25</v>
      </c>
      <c r="E5" s="67" t="s">
        <v>74</v>
      </c>
      <c r="F5" s="18"/>
      <c r="G5" s="68">
        <v>17</v>
      </c>
      <c r="H5" s="68">
        <v>20</v>
      </c>
      <c r="I5" s="58">
        <f>SUM(G5:H5)</f>
        <v>37</v>
      </c>
      <c r="J5" s="66">
        <v>8133938658</v>
      </c>
      <c r="K5" s="18" t="s">
        <v>76</v>
      </c>
      <c r="L5" s="18"/>
      <c r="M5" s="18"/>
      <c r="N5" s="18"/>
      <c r="O5" s="18"/>
      <c r="P5" s="24">
        <v>43556</v>
      </c>
      <c r="Q5" s="18" t="s">
        <v>77</v>
      </c>
      <c r="R5" s="48"/>
      <c r="S5" s="18"/>
      <c r="T5" s="18"/>
    </row>
    <row r="6" spans="1:20">
      <c r="A6" s="4">
        <v>2</v>
      </c>
      <c r="B6" s="17" t="s">
        <v>62</v>
      </c>
      <c r="C6" s="66" t="s">
        <v>73</v>
      </c>
      <c r="D6" s="18" t="s">
        <v>25</v>
      </c>
      <c r="E6" s="67" t="s">
        <v>75</v>
      </c>
      <c r="F6" s="18"/>
      <c r="G6" s="68">
        <v>18</v>
      </c>
      <c r="H6" s="68">
        <v>17</v>
      </c>
      <c r="I6" s="58">
        <f t="shared" ref="I6:I69" si="0">SUM(G6:H6)</f>
        <v>35</v>
      </c>
      <c r="J6" s="66">
        <v>9613267706</v>
      </c>
      <c r="K6" s="18" t="s">
        <v>76</v>
      </c>
      <c r="L6" s="18"/>
      <c r="M6" s="18"/>
      <c r="N6" s="18"/>
      <c r="O6" s="18"/>
      <c r="P6" s="24">
        <v>43556</v>
      </c>
      <c r="Q6" s="18" t="s">
        <v>77</v>
      </c>
      <c r="R6" s="48"/>
      <c r="S6" s="18"/>
      <c r="T6" s="18"/>
    </row>
    <row r="7" spans="1:20">
      <c r="A7" s="4">
        <v>3</v>
      </c>
      <c r="B7" s="17" t="s">
        <v>63</v>
      </c>
      <c r="C7" s="18" t="s">
        <v>78</v>
      </c>
      <c r="D7" s="18" t="s">
        <v>25</v>
      </c>
      <c r="E7" s="19"/>
      <c r="F7" s="18"/>
      <c r="G7" s="19">
        <v>63</v>
      </c>
      <c r="H7" s="19">
        <v>66</v>
      </c>
      <c r="I7" s="58">
        <f t="shared" si="0"/>
        <v>129</v>
      </c>
      <c r="J7" s="18"/>
      <c r="K7" s="18"/>
      <c r="L7" s="18"/>
      <c r="M7" s="18"/>
      <c r="N7" s="18"/>
      <c r="O7" s="18"/>
      <c r="P7" s="24">
        <v>43556</v>
      </c>
      <c r="Q7" s="18" t="s">
        <v>77</v>
      </c>
      <c r="R7" s="48"/>
      <c r="S7" s="18"/>
      <c r="T7" s="18"/>
    </row>
    <row r="8" spans="1:20">
      <c r="A8" s="4">
        <v>4</v>
      </c>
      <c r="B8" s="17" t="s">
        <v>62</v>
      </c>
      <c r="C8" s="66" t="s">
        <v>79</v>
      </c>
      <c r="D8" s="18" t="s">
        <v>25</v>
      </c>
      <c r="E8" s="67" t="s">
        <v>81</v>
      </c>
      <c r="F8" s="18"/>
      <c r="G8" s="68">
        <v>27</v>
      </c>
      <c r="H8" s="68">
        <v>22</v>
      </c>
      <c r="I8" s="58">
        <f t="shared" si="0"/>
        <v>49</v>
      </c>
      <c r="J8" s="66">
        <v>7399577585</v>
      </c>
      <c r="K8" s="18" t="s">
        <v>76</v>
      </c>
      <c r="L8" s="18"/>
      <c r="M8" s="18"/>
      <c r="N8" s="18"/>
      <c r="O8" s="18"/>
      <c r="P8" s="24">
        <v>43557</v>
      </c>
      <c r="Q8" s="18" t="s">
        <v>83</v>
      </c>
      <c r="R8" s="48"/>
      <c r="S8" s="18"/>
      <c r="T8" s="18"/>
    </row>
    <row r="9" spans="1:20">
      <c r="A9" s="4">
        <v>5</v>
      </c>
      <c r="B9" s="17" t="s">
        <v>62</v>
      </c>
      <c r="C9" s="66" t="s">
        <v>80</v>
      </c>
      <c r="D9" s="18" t="s">
        <v>25</v>
      </c>
      <c r="E9" s="67" t="s">
        <v>82</v>
      </c>
      <c r="F9" s="18"/>
      <c r="G9" s="68">
        <v>19</v>
      </c>
      <c r="H9" s="68">
        <v>23</v>
      </c>
      <c r="I9" s="58">
        <f t="shared" si="0"/>
        <v>42</v>
      </c>
      <c r="J9" s="66"/>
      <c r="K9" s="18" t="s">
        <v>76</v>
      </c>
      <c r="L9" s="18"/>
      <c r="M9" s="18"/>
      <c r="N9" s="18"/>
      <c r="O9" s="18"/>
      <c r="P9" s="24">
        <v>43557</v>
      </c>
      <c r="Q9" s="18" t="s">
        <v>83</v>
      </c>
      <c r="R9" s="48"/>
      <c r="S9" s="18"/>
      <c r="T9" s="18"/>
    </row>
    <row r="10" spans="1:20">
      <c r="A10" s="4">
        <v>6</v>
      </c>
      <c r="B10" s="17" t="s">
        <v>63</v>
      </c>
      <c r="C10" s="18" t="s">
        <v>84</v>
      </c>
      <c r="D10" s="18" t="s">
        <v>25</v>
      </c>
      <c r="E10" s="19"/>
      <c r="F10" s="18"/>
      <c r="G10" s="19">
        <v>26</v>
      </c>
      <c r="H10" s="19">
        <v>21</v>
      </c>
      <c r="I10" s="58">
        <f t="shared" si="0"/>
        <v>47</v>
      </c>
      <c r="J10" s="18"/>
      <c r="K10" s="18"/>
      <c r="L10" s="18"/>
      <c r="M10" s="18"/>
      <c r="N10" s="18"/>
      <c r="O10" s="18"/>
      <c r="P10" s="24">
        <v>43557</v>
      </c>
      <c r="Q10" s="18" t="s">
        <v>83</v>
      </c>
      <c r="R10" s="48"/>
      <c r="S10" s="18"/>
      <c r="T10" s="18"/>
    </row>
    <row r="11" spans="1:20">
      <c r="A11" s="4">
        <v>7</v>
      </c>
      <c r="B11" s="17" t="s">
        <v>63</v>
      </c>
      <c r="C11" s="18" t="s">
        <v>85</v>
      </c>
      <c r="D11" s="18" t="s">
        <v>25</v>
      </c>
      <c r="E11" s="19"/>
      <c r="F11" s="18"/>
      <c r="G11" s="19">
        <v>20</v>
      </c>
      <c r="H11" s="19">
        <v>19</v>
      </c>
      <c r="I11" s="58">
        <f t="shared" si="0"/>
        <v>39</v>
      </c>
      <c r="J11" s="18"/>
      <c r="K11" s="18"/>
      <c r="L11" s="18"/>
      <c r="M11" s="18"/>
      <c r="N11" s="18"/>
      <c r="O11" s="18"/>
      <c r="P11" s="24">
        <v>43557</v>
      </c>
      <c r="Q11" s="51" t="s">
        <v>83</v>
      </c>
      <c r="R11" s="48"/>
      <c r="S11" s="18"/>
      <c r="T11" s="18"/>
    </row>
    <row r="12" spans="1:20" s="55" customFormat="1">
      <c r="A12" s="50">
        <v>8</v>
      </c>
      <c r="B12" s="20" t="s">
        <v>63</v>
      </c>
      <c r="C12" s="51" t="s">
        <v>86</v>
      </c>
      <c r="D12" s="51" t="s">
        <v>25</v>
      </c>
      <c r="E12" s="52"/>
      <c r="F12" s="51"/>
      <c r="G12" s="52">
        <v>21</v>
      </c>
      <c r="H12" s="52">
        <v>14</v>
      </c>
      <c r="I12" s="58">
        <f t="shared" si="0"/>
        <v>35</v>
      </c>
      <c r="J12" s="51"/>
      <c r="K12" s="51"/>
      <c r="L12" s="51"/>
      <c r="M12" s="51"/>
      <c r="N12" s="51"/>
      <c r="O12" s="51"/>
      <c r="P12" s="53">
        <v>43557</v>
      </c>
      <c r="Q12" s="18" t="s">
        <v>83</v>
      </c>
      <c r="R12" s="54"/>
      <c r="S12" s="18"/>
      <c r="T12" s="51"/>
    </row>
    <row r="13" spans="1:20" ht="33">
      <c r="A13" s="4">
        <v>9</v>
      </c>
      <c r="B13" s="17" t="s">
        <v>62</v>
      </c>
      <c r="C13" s="18" t="s">
        <v>87</v>
      </c>
      <c r="D13" s="18" t="s">
        <v>23</v>
      </c>
      <c r="E13" s="19">
        <v>18250203201</v>
      </c>
      <c r="F13" s="18" t="s">
        <v>88</v>
      </c>
      <c r="G13" s="19">
        <v>113</v>
      </c>
      <c r="H13" s="19">
        <v>0</v>
      </c>
      <c r="I13" s="58">
        <f t="shared" si="0"/>
        <v>113</v>
      </c>
      <c r="J13" s="18">
        <v>9435720670</v>
      </c>
      <c r="K13" s="18"/>
      <c r="L13" s="18"/>
      <c r="M13" s="18"/>
      <c r="N13" s="18"/>
      <c r="O13" s="18"/>
      <c r="P13" s="24">
        <v>43558</v>
      </c>
      <c r="Q13" s="18" t="s">
        <v>89</v>
      </c>
      <c r="R13" s="48"/>
      <c r="S13" s="18"/>
      <c r="T13" s="18"/>
    </row>
    <row r="14" spans="1:20" ht="33">
      <c r="A14" s="4">
        <v>10</v>
      </c>
      <c r="B14" s="17" t="s">
        <v>63</v>
      </c>
      <c r="C14" s="18" t="s">
        <v>90</v>
      </c>
      <c r="D14" s="18" t="s">
        <v>25</v>
      </c>
      <c r="E14" s="19"/>
      <c r="F14" s="18"/>
      <c r="G14" s="19">
        <v>13</v>
      </c>
      <c r="H14" s="19">
        <v>21</v>
      </c>
      <c r="I14" s="58">
        <f t="shared" si="0"/>
        <v>34</v>
      </c>
      <c r="J14" s="18"/>
      <c r="K14" s="18"/>
      <c r="L14" s="18"/>
      <c r="M14" s="18"/>
      <c r="N14" s="18"/>
      <c r="O14" s="18"/>
      <c r="P14" s="24">
        <v>43558</v>
      </c>
      <c r="Q14" s="18" t="s">
        <v>89</v>
      </c>
      <c r="R14" s="48"/>
      <c r="S14" s="18"/>
      <c r="T14" s="18"/>
    </row>
    <row r="15" spans="1:20" ht="33">
      <c r="A15" s="4">
        <v>11</v>
      </c>
      <c r="B15" s="17" t="s">
        <v>63</v>
      </c>
      <c r="C15" s="18" t="s">
        <v>91</v>
      </c>
      <c r="D15" s="18" t="s">
        <v>25</v>
      </c>
      <c r="E15" s="19"/>
      <c r="F15" s="18"/>
      <c r="G15" s="19">
        <v>12</v>
      </c>
      <c r="H15" s="19">
        <v>10</v>
      </c>
      <c r="I15" s="58">
        <f t="shared" si="0"/>
        <v>22</v>
      </c>
      <c r="J15" s="18"/>
      <c r="K15" s="18"/>
      <c r="L15" s="18"/>
      <c r="M15" s="18"/>
      <c r="N15" s="18"/>
      <c r="O15" s="18"/>
      <c r="P15" s="24">
        <v>43558</v>
      </c>
      <c r="Q15" s="18" t="s">
        <v>89</v>
      </c>
      <c r="R15" s="48"/>
      <c r="S15" s="18"/>
      <c r="T15" s="18"/>
    </row>
    <row r="16" spans="1:20" ht="33">
      <c r="A16" s="4">
        <v>12</v>
      </c>
      <c r="B16" s="17" t="s">
        <v>63</v>
      </c>
      <c r="C16" s="18" t="s">
        <v>92</v>
      </c>
      <c r="D16" s="18" t="s">
        <v>25</v>
      </c>
      <c r="E16" s="19"/>
      <c r="F16" s="18"/>
      <c r="G16" s="19">
        <v>28</v>
      </c>
      <c r="H16" s="19">
        <v>33</v>
      </c>
      <c r="I16" s="58">
        <f t="shared" si="0"/>
        <v>61</v>
      </c>
      <c r="J16" s="18"/>
      <c r="K16" s="18"/>
      <c r="L16" s="18"/>
      <c r="M16" s="18"/>
      <c r="N16" s="18"/>
      <c r="O16" s="18"/>
      <c r="P16" s="24">
        <v>43558</v>
      </c>
      <c r="Q16" s="18" t="s">
        <v>89</v>
      </c>
      <c r="R16" s="48"/>
      <c r="S16" s="18"/>
      <c r="T16" s="18"/>
    </row>
    <row r="17" spans="1:20">
      <c r="A17" s="4">
        <v>13</v>
      </c>
      <c r="B17" s="17" t="s">
        <v>62</v>
      </c>
      <c r="C17" s="18" t="s">
        <v>87</v>
      </c>
      <c r="D17" s="18"/>
      <c r="E17" s="19">
        <v>18250203201</v>
      </c>
      <c r="F17" s="18" t="s">
        <v>88</v>
      </c>
      <c r="G17" s="19">
        <v>0</v>
      </c>
      <c r="H17" s="19">
        <v>117</v>
      </c>
      <c r="I17" s="58">
        <f t="shared" si="0"/>
        <v>117</v>
      </c>
      <c r="J17" s="18">
        <v>9435720670</v>
      </c>
      <c r="K17" s="18"/>
      <c r="L17" s="18"/>
      <c r="M17" s="18"/>
      <c r="N17" s="18"/>
      <c r="O17" s="18"/>
      <c r="P17" s="24">
        <v>43559</v>
      </c>
      <c r="Q17" s="18" t="s">
        <v>93</v>
      </c>
      <c r="R17" s="48"/>
      <c r="S17" s="18"/>
      <c r="T17" s="18"/>
    </row>
    <row r="18" spans="1:20">
      <c r="A18" s="4">
        <v>14</v>
      </c>
      <c r="B18" s="17" t="s">
        <v>63</v>
      </c>
      <c r="C18" s="18" t="s">
        <v>94</v>
      </c>
      <c r="D18" s="18" t="s">
        <v>25</v>
      </c>
      <c r="E18" s="19"/>
      <c r="F18" s="18"/>
      <c r="G18" s="19">
        <v>13</v>
      </c>
      <c r="H18" s="19">
        <v>9</v>
      </c>
      <c r="I18" s="58">
        <f t="shared" si="0"/>
        <v>22</v>
      </c>
      <c r="J18" s="18"/>
      <c r="K18" s="18"/>
      <c r="L18" s="18"/>
      <c r="M18" s="18"/>
      <c r="N18" s="18"/>
      <c r="O18" s="18"/>
      <c r="P18" s="24">
        <v>43559</v>
      </c>
      <c r="Q18" s="18" t="s">
        <v>93</v>
      </c>
      <c r="R18" s="48"/>
      <c r="S18" s="18"/>
      <c r="T18" s="18"/>
    </row>
    <row r="19" spans="1:20">
      <c r="A19" s="4">
        <v>15</v>
      </c>
      <c r="B19" s="17" t="s">
        <v>63</v>
      </c>
      <c r="C19" s="18" t="s">
        <v>95</v>
      </c>
      <c r="D19" s="18" t="s">
        <v>25</v>
      </c>
      <c r="E19" s="19"/>
      <c r="F19" s="18"/>
      <c r="G19" s="19">
        <v>14</v>
      </c>
      <c r="H19" s="19">
        <v>9</v>
      </c>
      <c r="I19" s="58">
        <f t="shared" si="0"/>
        <v>23</v>
      </c>
      <c r="J19" s="18"/>
      <c r="K19" s="18"/>
      <c r="L19" s="18"/>
      <c r="M19" s="18"/>
      <c r="N19" s="18"/>
      <c r="O19" s="18"/>
      <c r="P19" s="24">
        <v>43559</v>
      </c>
      <c r="Q19" s="18" t="s">
        <v>93</v>
      </c>
      <c r="R19" s="48"/>
      <c r="S19" s="18"/>
      <c r="T19" s="18"/>
    </row>
    <row r="20" spans="1:20">
      <c r="A20" s="4">
        <v>16</v>
      </c>
      <c r="B20" s="17" t="s">
        <v>63</v>
      </c>
      <c r="C20" s="18" t="s">
        <v>96</v>
      </c>
      <c r="D20" s="18" t="s">
        <v>25</v>
      </c>
      <c r="E20" s="19"/>
      <c r="F20" s="18"/>
      <c r="G20" s="19">
        <v>39</v>
      </c>
      <c r="H20" s="19">
        <v>35</v>
      </c>
      <c r="I20" s="58">
        <f t="shared" si="0"/>
        <v>74</v>
      </c>
      <c r="J20" s="18"/>
      <c r="K20" s="18"/>
      <c r="L20" s="18"/>
      <c r="M20" s="18"/>
      <c r="N20" s="18"/>
      <c r="O20" s="18"/>
      <c r="P20" s="24">
        <v>43559</v>
      </c>
      <c r="Q20" s="18" t="s">
        <v>93</v>
      </c>
      <c r="R20" s="48"/>
      <c r="S20" s="18"/>
      <c r="T20" s="18"/>
    </row>
    <row r="21" spans="1:20">
      <c r="A21" s="4">
        <v>17</v>
      </c>
      <c r="B21" s="17" t="s">
        <v>62</v>
      </c>
      <c r="C21" s="66" t="s">
        <v>97</v>
      </c>
      <c r="D21" s="18" t="s">
        <v>25</v>
      </c>
      <c r="E21" s="67" t="s">
        <v>98</v>
      </c>
      <c r="F21" s="18"/>
      <c r="G21" s="68">
        <v>49</v>
      </c>
      <c r="H21" s="68">
        <v>29</v>
      </c>
      <c r="I21" s="58">
        <f t="shared" si="0"/>
        <v>78</v>
      </c>
      <c r="J21" s="66">
        <v>985455085</v>
      </c>
      <c r="K21" s="18" t="s">
        <v>76</v>
      </c>
      <c r="L21" s="18"/>
      <c r="M21" s="18"/>
      <c r="N21" s="18"/>
      <c r="O21" s="18"/>
      <c r="P21" s="24">
        <v>43560</v>
      </c>
      <c r="Q21" s="18" t="s">
        <v>99</v>
      </c>
      <c r="R21" s="48"/>
      <c r="S21" s="18"/>
      <c r="T21" s="18"/>
    </row>
    <row r="22" spans="1:20">
      <c r="A22" s="4">
        <v>18</v>
      </c>
      <c r="B22" s="17" t="s">
        <v>63</v>
      </c>
      <c r="C22" s="59" t="s">
        <v>100</v>
      </c>
      <c r="D22" s="59" t="s">
        <v>25</v>
      </c>
      <c r="E22" s="17"/>
      <c r="F22" s="59"/>
      <c r="G22" s="17">
        <v>24</v>
      </c>
      <c r="H22" s="17">
        <v>23</v>
      </c>
      <c r="I22" s="58">
        <f t="shared" si="0"/>
        <v>47</v>
      </c>
      <c r="J22" s="59"/>
      <c r="K22" s="59"/>
      <c r="L22" s="59"/>
      <c r="M22" s="59"/>
      <c r="N22" s="59"/>
      <c r="O22" s="59"/>
      <c r="P22" s="24">
        <v>43560</v>
      </c>
      <c r="Q22" s="18" t="s">
        <v>99</v>
      </c>
      <c r="R22" s="48"/>
      <c r="S22" s="18"/>
      <c r="T22" s="18"/>
    </row>
    <row r="23" spans="1:20">
      <c r="A23" s="4">
        <v>19</v>
      </c>
      <c r="B23" s="17" t="s">
        <v>63</v>
      </c>
      <c r="C23" s="18" t="s">
        <v>101</v>
      </c>
      <c r="D23" s="18" t="s">
        <v>25</v>
      </c>
      <c r="E23" s="19"/>
      <c r="F23" s="18"/>
      <c r="G23" s="19">
        <v>11</v>
      </c>
      <c r="H23" s="19">
        <v>11</v>
      </c>
      <c r="I23" s="58">
        <f t="shared" si="0"/>
        <v>22</v>
      </c>
      <c r="J23" s="18"/>
      <c r="K23" s="18"/>
      <c r="L23" s="18"/>
      <c r="M23" s="18"/>
      <c r="N23" s="18"/>
      <c r="O23" s="18"/>
      <c r="P23" s="24">
        <v>43560</v>
      </c>
      <c r="Q23" s="18" t="s">
        <v>99</v>
      </c>
      <c r="R23" s="48"/>
      <c r="S23" s="18"/>
      <c r="T23" s="18"/>
    </row>
    <row r="24" spans="1:20">
      <c r="A24" s="4">
        <v>20</v>
      </c>
      <c r="B24" s="17" t="s">
        <v>63</v>
      </c>
      <c r="C24" s="18" t="s">
        <v>102</v>
      </c>
      <c r="D24" s="18" t="s">
        <v>25</v>
      </c>
      <c r="E24" s="19"/>
      <c r="F24" s="18"/>
      <c r="G24" s="19">
        <v>12</v>
      </c>
      <c r="H24" s="19">
        <v>12</v>
      </c>
      <c r="I24" s="58">
        <f t="shared" si="0"/>
        <v>24</v>
      </c>
      <c r="J24" s="18"/>
      <c r="K24" s="18"/>
      <c r="L24" s="18"/>
      <c r="M24" s="18"/>
      <c r="N24" s="18"/>
      <c r="O24" s="18"/>
      <c r="P24" s="24">
        <v>43560</v>
      </c>
      <c r="Q24" s="18" t="s">
        <v>99</v>
      </c>
      <c r="R24" s="48"/>
      <c r="S24" s="18"/>
      <c r="T24" s="18"/>
    </row>
    <row r="25" spans="1:20">
      <c r="A25" s="4">
        <v>21</v>
      </c>
      <c r="B25" s="17" t="s">
        <v>62</v>
      </c>
      <c r="C25" s="66" t="s">
        <v>103</v>
      </c>
      <c r="D25" s="18" t="s">
        <v>25</v>
      </c>
      <c r="E25" s="67" t="s">
        <v>104</v>
      </c>
      <c r="F25" s="18"/>
      <c r="G25" s="69">
        <v>39</v>
      </c>
      <c r="H25" s="69">
        <v>45</v>
      </c>
      <c r="I25" s="58">
        <f t="shared" si="0"/>
        <v>84</v>
      </c>
      <c r="J25" s="66">
        <v>9854951601</v>
      </c>
      <c r="K25" s="18" t="s">
        <v>76</v>
      </c>
      <c r="L25" s="18"/>
      <c r="M25" s="18"/>
      <c r="N25" s="18"/>
      <c r="O25" s="18"/>
      <c r="P25" s="24">
        <v>43561</v>
      </c>
      <c r="Q25" s="18" t="s">
        <v>105</v>
      </c>
      <c r="R25" s="48"/>
      <c r="S25" s="18"/>
      <c r="T25" s="18"/>
    </row>
    <row r="26" spans="1:20">
      <c r="A26" s="4">
        <v>22</v>
      </c>
      <c r="B26" s="17" t="s">
        <v>63</v>
      </c>
      <c r="C26" s="66" t="s">
        <v>106</v>
      </c>
      <c r="D26" s="18" t="s">
        <v>25</v>
      </c>
      <c r="E26" s="67" t="s">
        <v>108</v>
      </c>
      <c r="F26" s="18"/>
      <c r="G26" s="69">
        <v>10</v>
      </c>
      <c r="H26" s="69">
        <v>10</v>
      </c>
      <c r="I26" s="58">
        <f t="shared" si="0"/>
        <v>20</v>
      </c>
      <c r="J26" s="66">
        <v>9954078210</v>
      </c>
      <c r="K26" s="18" t="s">
        <v>110</v>
      </c>
      <c r="L26" s="18"/>
      <c r="M26" s="18"/>
      <c r="N26" s="18"/>
      <c r="O26" s="18"/>
      <c r="P26" s="24">
        <v>43561</v>
      </c>
      <c r="Q26" s="18" t="s">
        <v>105</v>
      </c>
      <c r="R26" s="48"/>
      <c r="S26" s="18"/>
      <c r="T26" s="18"/>
    </row>
    <row r="27" spans="1:20">
      <c r="A27" s="4">
        <v>23</v>
      </c>
      <c r="B27" s="17" t="s">
        <v>63</v>
      </c>
      <c r="C27" s="66" t="s">
        <v>107</v>
      </c>
      <c r="D27" s="18" t="s">
        <v>25</v>
      </c>
      <c r="E27" s="67" t="s">
        <v>109</v>
      </c>
      <c r="F27" s="18"/>
      <c r="G27" s="69">
        <v>34</v>
      </c>
      <c r="H27" s="69">
        <v>37</v>
      </c>
      <c r="I27" s="58">
        <f t="shared" si="0"/>
        <v>71</v>
      </c>
      <c r="J27" s="66">
        <v>9859602452</v>
      </c>
      <c r="K27" s="18" t="s">
        <v>110</v>
      </c>
      <c r="L27" s="18"/>
      <c r="M27" s="18"/>
      <c r="N27" s="18"/>
      <c r="O27" s="18"/>
      <c r="P27" s="24">
        <v>43561</v>
      </c>
      <c r="Q27" s="18" t="s">
        <v>105</v>
      </c>
      <c r="R27" s="48"/>
      <c r="S27" s="18"/>
      <c r="T27" s="18"/>
    </row>
    <row r="28" spans="1:20">
      <c r="A28" s="4">
        <v>24</v>
      </c>
      <c r="B28" s="17" t="s">
        <v>62</v>
      </c>
      <c r="C28" s="18" t="s">
        <v>111</v>
      </c>
      <c r="D28" s="18" t="s">
        <v>23</v>
      </c>
      <c r="E28" s="19">
        <v>18250203202</v>
      </c>
      <c r="F28" s="18" t="s">
        <v>88</v>
      </c>
      <c r="G28" s="19">
        <v>56</v>
      </c>
      <c r="H28" s="19">
        <v>68</v>
      </c>
      <c r="I28" s="58">
        <f t="shared" si="0"/>
        <v>124</v>
      </c>
      <c r="J28" s="18">
        <v>9957521024</v>
      </c>
      <c r="K28" s="18" t="s">
        <v>76</v>
      </c>
      <c r="L28" s="18"/>
      <c r="M28" s="18"/>
      <c r="N28" s="18"/>
      <c r="O28" s="18"/>
      <c r="P28" s="24">
        <v>43563</v>
      </c>
      <c r="Q28" s="18" t="s">
        <v>77</v>
      </c>
      <c r="R28" s="48"/>
      <c r="S28" s="18"/>
      <c r="T28" s="18"/>
    </row>
    <row r="29" spans="1:20" ht="33">
      <c r="A29" s="4">
        <v>25</v>
      </c>
      <c r="B29" s="17" t="s">
        <v>63</v>
      </c>
      <c r="C29" s="18" t="s">
        <v>112</v>
      </c>
      <c r="D29" s="18" t="s">
        <v>23</v>
      </c>
      <c r="E29" s="19">
        <v>18250223102</v>
      </c>
      <c r="F29" s="18" t="s">
        <v>88</v>
      </c>
      <c r="G29" s="19">
        <v>43</v>
      </c>
      <c r="H29" s="19">
        <v>50</v>
      </c>
      <c r="I29" s="58">
        <f t="shared" si="0"/>
        <v>93</v>
      </c>
      <c r="J29" s="18">
        <v>9707673170</v>
      </c>
      <c r="K29" s="18" t="s">
        <v>113</v>
      </c>
      <c r="L29" s="18"/>
      <c r="M29" s="18"/>
      <c r="N29" s="18"/>
      <c r="O29" s="18"/>
      <c r="P29" s="24">
        <v>43563</v>
      </c>
      <c r="Q29" s="18" t="s">
        <v>77</v>
      </c>
      <c r="R29" s="48"/>
      <c r="S29" s="18"/>
      <c r="T29" s="18"/>
    </row>
    <row r="30" spans="1:20">
      <c r="A30" s="4">
        <v>26</v>
      </c>
      <c r="B30" s="17" t="s">
        <v>62</v>
      </c>
      <c r="C30" s="66" t="s">
        <v>114</v>
      </c>
      <c r="D30" s="18" t="s">
        <v>25</v>
      </c>
      <c r="E30" s="67" t="s">
        <v>116</v>
      </c>
      <c r="F30" s="18"/>
      <c r="G30" s="69">
        <v>42</v>
      </c>
      <c r="H30" s="69">
        <v>36</v>
      </c>
      <c r="I30" s="58">
        <f t="shared" si="0"/>
        <v>78</v>
      </c>
      <c r="J30" s="66">
        <v>9954826056</v>
      </c>
      <c r="K30" s="18" t="s">
        <v>76</v>
      </c>
      <c r="L30" s="18"/>
      <c r="M30" s="18"/>
      <c r="N30" s="18"/>
      <c r="O30" s="18"/>
      <c r="P30" s="24">
        <v>43564</v>
      </c>
      <c r="Q30" s="18" t="s">
        <v>83</v>
      </c>
      <c r="R30" s="48"/>
      <c r="S30" s="18"/>
      <c r="T30" s="18"/>
    </row>
    <row r="31" spans="1:20">
      <c r="A31" s="4">
        <v>27</v>
      </c>
      <c r="B31" s="17" t="s">
        <v>62</v>
      </c>
      <c r="C31" s="66" t="s">
        <v>115</v>
      </c>
      <c r="D31" s="18" t="s">
        <v>25</v>
      </c>
      <c r="E31" s="67" t="s">
        <v>117</v>
      </c>
      <c r="F31" s="18"/>
      <c r="G31" s="69">
        <v>37</v>
      </c>
      <c r="H31" s="69">
        <v>40</v>
      </c>
      <c r="I31" s="58">
        <f t="shared" si="0"/>
        <v>77</v>
      </c>
      <c r="J31" s="66">
        <v>9613187500</v>
      </c>
      <c r="K31" s="18" t="s">
        <v>76</v>
      </c>
      <c r="L31" s="18"/>
      <c r="M31" s="18"/>
      <c r="N31" s="18"/>
      <c r="O31" s="18"/>
      <c r="P31" s="24">
        <v>43564</v>
      </c>
      <c r="Q31" s="18" t="s">
        <v>83</v>
      </c>
      <c r="R31" s="48"/>
      <c r="S31" s="18"/>
      <c r="T31" s="18"/>
    </row>
    <row r="32" spans="1:20">
      <c r="A32" s="4">
        <v>28</v>
      </c>
      <c r="B32" s="17" t="s">
        <v>63</v>
      </c>
      <c r="C32" s="66" t="s">
        <v>118</v>
      </c>
      <c r="D32" s="18" t="s">
        <v>25</v>
      </c>
      <c r="E32" s="67" t="s">
        <v>120</v>
      </c>
      <c r="F32" s="18"/>
      <c r="G32" s="69">
        <v>26</v>
      </c>
      <c r="H32" s="69">
        <v>26</v>
      </c>
      <c r="I32" s="58">
        <f t="shared" si="0"/>
        <v>52</v>
      </c>
      <c r="J32" s="66">
        <v>8812995338</v>
      </c>
      <c r="K32" s="18" t="s">
        <v>110</v>
      </c>
      <c r="L32" s="18"/>
      <c r="M32" s="18"/>
      <c r="N32" s="18"/>
      <c r="O32" s="18"/>
      <c r="P32" s="24">
        <v>43564</v>
      </c>
      <c r="Q32" s="18" t="s">
        <v>83</v>
      </c>
      <c r="R32" s="48"/>
      <c r="S32" s="18"/>
      <c r="T32" s="18"/>
    </row>
    <row r="33" spans="1:20">
      <c r="A33" s="4">
        <v>29</v>
      </c>
      <c r="B33" s="17" t="s">
        <v>63</v>
      </c>
      <c r="C33" s="66" t="s">
        <v>119</v>
      </c>
      <c r="D33" s="18" t="s">
        <v>25</v>
      </c>
      <c r="E33" s="67" t="s">
        <v>121</v>
      </c>
      <c r="F33" s="18"/>
      <c r="G33" s="69">
        <v>15</v>
      </c>
      <c r="H33" s="69">
        <v>15</v>
      </c>
      <c r="I33" s="58">
        <f t="shared" si="0"/>
        <v>30</v>
      </c>
      <c r="J33" s="66">
        <v>9957262163</v>
      </c>
      <c r="K33" s="18" t="s">
        <v>110</v>
      </c>
      <c r="L33" s="18"/>
      <c r="M33" s="18"/>
      <c r="N33" s="18"/>
      <c r="O33" s="18"/>
      <c r="P33" s="24">
        <v>43564</v>
      </c>
      <c r="Q33" s="18" t="s">
        <v>83</v>
      </c>
      <c r="R33" s="48"/>
      <c r="S33" s="18"/>
      <c r="T33" s="18"/>
    </row>
    <row r="34" spans="1:20" ht="33">
      <c r="A34" s="4">
        <v>30</v>
      </c>
      <c r="B34" s="17" t="s">
        <v>62</v>
      </c>
      <c r="C34" s="18" t="s">
        <v>122</v>
      </c>
      <c r="D34" s="18" t="s">
        <v>23</v>
      </c>
      <c r="E34" s="19">
        <v>18250203207</v>
      </c>
      <c r="F34" s="18" t="s">
        <v>162</v>
      </c>
      <c r="G34" s="19">
        <v>82</v>
      </c>
      <c r="H34" s="19">
        <v>73</v>
      </c>
      <c r="I34" s="58">
        <f t="shared" si="0"/>
        <v>155</v>
      </c>
      <c r="J34" s="18">
        <v>9435690503</v>
      </c>
      <c r="K34" s="18" t="s">
        <v>76</v>
      </c>
      <c r="L34" s="18"/>
      <c r="M34" s="18"/>
      <c r="N34" s="18"/>
      <c r="O34" s="18"/>
      <c r="P34" s="24">
        <v>43565</v>
      </c>
      <c r="Q34" s="18" t="s">
        <v>89</v>
      </c>
      <c r="R34" s="48"/>
      <c r="S34" s="18"/>
      <c r="T34" s="18"/>
    </row>
    <row r="35" spans="1:20" ht="33">
      <c r="A35" s="4">
        <v>31</v>
      </c>
      <c r="B35" s="17" t="s">
        <v>63</v>
      </c>
      <c r="C35" s="18" t="s">
        <v>123</v>
      </c>
      <c r="D35" s="18" t="s">
        <v>23</v>
      </c>
      <c r="E35" s="19">
        <v>18250223101</v>
      </c>
      <c r="F35" s="18" t="s">
        <v>88</v>
      </c>
      <c r="G35" s="19">
        <v>31</v>
      </c>
      <c r="H35" s="19">
        <v>15</v>
      </c>
      <c r="I35" s="58">
        <f t="shared" si="0"/>
        <v>46</v>
      </c>
      <c r="J35" s="18">
        <v>9954497512</v>
      </c>
      <c r="K35" s="18" t="s">
        <v>113</v>
      </c>
      <c r="L35" s="18"/>
      <c r="M35" s="18"/>
      <c r="N35" s="18"/>
      <c r="O35" s="18"/>
      <c r="P35" s="24">
        <v>43565</v>
      </c>
      <c r="Q35" s="18" t="s">
        <v>89</v>
      </c>
      <c r="R35" s="48"/>
      <c r="S35" s="18"/>
      <c r="T35" s="18"/>
    </row>
    <row r="36" spans="1:20" ht="33">
      <c r="A36" s="4">
        <v>32</v>
      </c>
      <c r="B36" s="17" t="s">
        <v>63</v>
      </c>
      <c r="C36" s="18" t="s">
        <v>124</v>
      </c>
      <c r="D36" s="18" t="s">
        <v>23</v>
      </c>
      <c r="E36" s="19">
        <v>18250223109</v>
      </c>
      <c r="F36" s="18" t="s">
        <v>162</v>
      </c>
      <c r="G36" s="19">
        <v>26</v>
      </c>
      <c r="H36" s="19">
        <v>17</v>
      </c>
      <c r="I36" s="58">
        <f t="shared" si="0"/>
        <v>43</v>
      </c>
      <c r="J36" s="18">
        <v>9954585999</v>
      </c>
      <c r="K36" s="18" t="s">
        <v>113</v>
      </c>
      <c r="L36" s="18"/>
      <c r="M36" s="18"/>
      <c r="N36" s="18"/>
      <c r="O36" s="18"/>
      <c r="P36" s="24">
        <v>43565</v>
      </c>
      <c r="Q36" s="18" t="s">
        <v>89</v>
      </c>
      <c r="R36" s="48"/>
      <c r="S36" s="18"/>
      <c r="T36" s="18"/>
    </row>
    <row r="37" spans="1:20">
      <c r="A37" s="4">
        <v>33</v>
      </c>
      <c r="B37" s="17" t="s">
        <v>62</v>
      </c>
      <c r="C37" s="66" t="s">
        <v>125</v>
      </c>
      <c r="D37" s="18" t="s">
        <v>25</v>
      </c>
      <c r="E37" s="67" t="s">
        <v>126</v>
      </c>
      <c r="F37" s="18"/>
      <c r="G37" s="19">
        <v>68</v>
      </c>
      <c r="H37" s="19">
        <v>57</v>
      </c>
      <c r="I37" s="58">
        <f t="shared" si="0"/>
        <v>125</v>
      </c>
      <c r="J37" s="66">
        <v>9613973834</v>
      </c>
      <c r="K37" s="18" t="s">
        <v>76</v>
      </c>
      <c r="L37" s="18"/>
      <c r="M37" s="18"/>
      <c r="N37" s="18"/>
      <c r="O37" s="18"/>
      <c r="P37" s="24">
        <v>43566</v>
      </c>
      <c r="Q37" s="18" t="s">
        <v>93</v>
      </c>
      <c r="R37" s="18"/>
      <c r="S37" s="18"/>
      <c r="T37" s="18"/>
    </row>
    <row r="38" spans="1:20">
      <c r="A38" s="4">
        <v>34</v>
      </c>
      <c r="B38" s="17" t="s">
        <v>63</v>
      </c>
      <c r="C38" s="66" t="s">
        <v>127</v>
      </c>
      <c r="D38" s="18" t="s">
        <v>25</v>
      </c>
      <c r="E38" s="67" t="s">
        <v>129</v>
      </c>
      <c r="F38" s="18"/>
      <c r="G38" s="69">
        <v>16</v>
      </c>
      <c r="H38" s="69">
        <v>22</v>
      </c>
      <c r="I38" s="58">
        <f t="shared" si="0"/>
        <v>38</v>
      </c>
      <c r="J38" s="66">
        <v>7399362325</v>
      </c>
      <c r="K38" s="18" t="s">
        <v>110</v>
      </c>
      <c r="L38" s="18"/>
      <c r="M38" s="18"/>
      <c r="N38" s="18"/>
      <c r="O38" s="18"/>
      <c r="P38" s="24">
        <v>43566</v>
      </c>
      <c r="Q38" s="18" t="s">
        <v>93</v>
      </c>
      <c r="R38" s="18"/>
      <c r="S38" s="18"/>
      <c r="T38" s="18"/>
    </row>
    <row r="39" spans="1:20">
      <c r="A39" s="4">
        <v>35</v>
      </c>
      <c r="B39" s="17" t="s">
        <v>63</v>
      </c>
      <c r="C39" s="66" t="s">
        <v>128</v>
      </c>
      <c r="D39" s="18" t="s">
        <v>25</v>
      </c>
      <c r="E39" s="67" t="s">
        <v>130</v>
      </c>
      <c r="F39" s="18"/>
      <c r="G39" s="69">
        <v>16</v>
      </c>
      <c r="H39" s="69">
        <v>16</v>
      </c>
      <c r="I39" s="58">
        <f t="shared" si="0"/>
        <v>32</v>
      </c>
      <c r="J39" s="66">
        <v>9957378365</v>
      </c>
      <c r="K39" s="18" t="s">
        <v>110</v>
      </c>
      <c r="L39" s="18"/>
      <c r="M39" s="18"/>
      <c r="N39" s="18"/>
      <c r="O39" s="18"/>
      <c r="P39" s="24">
        <v>43566</v>
      </c>
      <c r="Q39" s="18" t="s">
        <v>93</v>
      </c>
      <c r="R39" s="18"/>
      <c r="S39" s="18"/>
      <c r="T39" s="18"/>
    </row>
    <row r="40" spans="1:20">
      <c r="A40" s="4">
        <v>36</v>
      </c>
      <c r="B40" s="17" t="s">
        <v>62</v>
      </c>
      <c r="C40" s="18" t="s">
        <v>131</v>
      </c>
      <c r="D40" s="18" t="s">
        <v>23</v>
      </c>
      <c r="E40" s="19">
        <v>18250203209</v>
      </c>
      <c r="F40" s="18" t="s">
        <v>88</v>
      </c>
      <c r="G40" s="19">
        <v>25</v>
      </c>
      <c r="H40" s="19">
        <v>29</v>
      </c>
      <c r="I40" s="58">
        <f t="shared" si="0"/>
        <v>54</v>
      </c>
      <c r="J40" s="18">
        <v>9859507937</v>
      </c>
      <c r="K40" s="18" t="s">
        <v>76</v>
      </c>
      <c r="L40" s="18"/>
      <c r="M40" s="18"/>
      <c r="N40" s="18"/>
      <c r="O40" s="18"/>
      <c r="P40" s="24">
        <v>43567</v>
      </c>
      <c r="Q40" s="18" t="s">
        <v>99</v>
      </c>
      <c r="R40" s="18"/>
      <c r="S40" s="18"/>
      <c r="T40" s="18"/>
    </row>
    <row r="41" spans="1:20">
      <c r="A41" s="4">
        <v>37</v>
      </c>
      <c r="B41" s="17" t="s">
        <v>62</v>
      </c>
      <c r="C41" s="18" t="s">
        <v>132</v>
      </c>
      <c r="D41" s="18" t="s">
        <v>23</v>
      </c>
      <c r="E41" s="19">
        <v>18250203210</v>
      </c>
      <c r="F41" s="18" t="s">
        <v>88</v>
      </c>
      <c r="G41" s="19">
        <v>24</v>
      </c>
      <c r="H41" s="19">
        <v>19</v>
      </c>
      <c r="I41" s="58">
        <f t="shared" si="0"/>
        <v>43</v>
      </c>
      <c r="J41" s="18">
        <v>9678756159</v>
      </c>
      <c r="K41" s="18" t="s">
        <v>76</v>
      </c>
      <c r="L41" s="18"/>
      <c r="M41" s="18"/>
      <c r="N41" s="18"/>
      <c r="O41" s="18"/>
      <c r="P41" s="24">
        <v>43567</v>
      </c>
      <c r="Q41" s="18" t="s">
        <v>99</v>
      </c>
      <c r="R41" s="18"/>
      <c r="S41" s="18"/>
      <c r="T41" s="18"/>
    </row>
    <row r="42" spans="1:20" ht="33">
      <c r="A42" s="4">
        <v>38</v>
      </c>
      <c r="B42" s="17" t="s">
        <v>63</v>
      </c>
      <c r="C42" s="18" t="s">
        <v>133</v>
      </c>
      <c r="D42" s="18" t="s">
        <v>23</v>
      </c>
      <c r="E42" s="19">
        <v>18250223103</v>
      </c>
      <c r="F42" s="18" t="s">
        <v>88</v>
      </c>
      <c r="G42" s="19">
        <v>76</v>
      </c>
      <c r="H42" s="19">
        <v>53</v>
      </c>
      <c r="I42" s="58">
        <f t="shared" si="0"/>
        <v>129</v>
      </c>
      <c r="J42" s="18">
        <v>9435714478</v>
      </c>
      <c r="K42" s="18" t="s">
        <v>113</v>
      </c>
      <c r="L42" s="18"/>
      <c r="M42" s="18"/>
      <c r="N42" s="18"/>
      <c r="O42" s="18"/>
      <c r="P42" s="24">
        <v>43567</v>
      </c>
      <c r="Q42" s="18" t="s">
        <v>99</v>
      </c>
      <c r="R42" s="18"/>
      <c r="S42" s="18"/>
      <c r="T42" s="18"/>
    </row>
    <row r="43" spans="1:20" ht="33">
      <c r="A43" s="4">
        <v>39</v>
      </c>
      <c r="B43" s="17" t="s">
        <v>62</v>
      </c>
      <c r="C43" s="18" t="s">
        <v>134</v>
      </c>
      <c r="D43" s="18" t="s">
        <v>23</v>
      </c>
      <c r="E43" s="19">
        <v>18250206307</v>
      </c>
      <c r="F43" s="18" t="s">
        <v>88</v>
      </c>
      <c r="G43" s="19">
        <v>32</v>
      </c>
      <c r="H43" s="19">
        <v>55</v>
      </c>
      <c r="I43" s="58">
        <f t="shared" si="0"/>
        <v>87</v>
      </c>
      <c r="J43" s="18">
        <v>9401407856</v>
      </c>
      <c r="K43" s="18" t="s">
        <v>76</v>
      </c>
      <c r="L43" s="18"/>
      <c r="M43" s="18"/>
      <c r="N43" s="18"/>
      <c r="O43" s="18"/>
      <c r="P43" s="24">
        <v>43572</v>
      </c>
      <c r="Q43" s="18" t="s">
        <v>89</v>
      </c>
      <c r="R43" s="18"/>
      <c r="S43" s="18"/>
      <c r="T43" s="18"/>
    </row>
    <row r="44" spans="1:20" ht="33">
      <c r="A44" s="4">
        <v>40</v>
      </c>
      <c r="B44" s="17" t="s">
        <v>63</v>
      </c>
      <c r="C44" s="18" t="s">
        <v>135</v>
      </c>
      <c r="D44" s="18" t="s">
        <v>23</v>
      </c>
      <c r="E44" s="19">
        <v>18250223105</v>
      </c>
      <c r="F44" s="18" t="s">
        <v>88</v>
      </c>
      <c r="G44" s="19">
        <v>35</v>
      </c>
      <c r="H44" s="19">
        <v>39</v>
      </c>
      <c r="I44" s="58">
        <f t="shared" si="0"/>
        <v>74</v>
      </c>
      <c r="J44" s="18">
        <v>9435026516</v>
      </c>
      <c r="K44" s="18" t="s">
        <v>113</v>
      </c>
      <c r="L44" s="18"/>
      <c r="M44" s="18"/>
      <c r="N44" s="18"/>
      <c r="O44" s="18"/>
      <c r="P44" s="24">
        <v>43572</v>
      </c>
      <c r="Q44" s="18" t="s">
        <v>89</v>
      </c>
      <c r="R44" s="18"/>
      <c r="S44" s="18"/>
      <c r="T44" s="18"/>
    </row>
    <row r="45" spans="1:20">
      <c r="A45" s="4">
        <v>41</v>
      </c>
      <c r="B45" s="17" t="s">
        <v>62</v>
      </c>
      <c r="C45" s="66" t="s">
        <v>136</v>
      </c>
      <c r="D45" s="18" t="s">
        <v>25</v>
      </c>
      <c r="E45" s="67" t="s">
        <v>137</v>
      </c>
      <c r="F45" s="18"/>
      <c r="G45" s="69">
        <v>38</v>
      </c>
      <c r="H45" s="69">
        <v>48</v>
      </c>
      <c r="I45" s="58">
        <f t="shared" si="0"/>
        <v>86</v>
      </c>
      <c r="J45" s="66">
        <v>9401652874</v>
      </c>
      <c r="K45" s="18" t="s">
        <v>76</v>
      </c>
      <c r="L45" s="18"/>
      <c r="M45" s="18"/>
      <c r="N45" s="18"/>
      <c r="O45" s="18"/>
      <c r="P45" s="24">
        <v>43573</v>
      </c>
      <c r="Q45" s="18" t="s">
        <v>93</v>
      </c>
      <c r="R45" s="18"/>
      <c r="S45" s="18"/>
      <c r="T45" s="18"/>
    </row>
    <row r="46" spans="1:20">
      <c r="A46" s="4">
        <v>42</v>
      </c>
      <c r="B46" s="17" t="s">
        <v>63</v>
      </c>
      <c r="C46" s="66" t="s">
        <v>138</v>
      </c>
      <c r="D46" s="18" t="s">
        <v>25</v>
      </c>
      <c r="E46" s="67" t="s">
        <v>139</v>
      </c>
      <c r="F46" s="18"/>
      <c r="G46" s="69">
        <v>35</v>
      </c>
      <c r="H46" s="69">
        <v>50</v>
      </c>
      <c r="I46" s="58">
        <f t="shared" si="0"/>
        <v>85</v>
      </c>
      <c r="J46" s="66">
        <v>9957807321</v>
      </c>
      <c r="K46" s="18" t="s">
        <v>110</v>
      </c>
      <c r="L46" s="18"/>
      <c r="M46" s="18"/>
      <c r="N46" s="18"/>
      <c r="O46" s="18"/>
      <c r="P46" s="24">
        <v>43573</v>
      </c>
      <c r="Q46" s="18" t="s">
        <v>93</v>
      </c>
      <c r="R46" s="18"/>
      <c r="S46" s="18"/>
      <c r="T46" s="18"/>
    </row>
    <row r="47" spans="1:20">
      <c r="A47" s="4">
        <v>43</v>
      </c>
      <c r="B47" s="17" t="s">
        <v>62</v>
      </c>
      <c r="C47" s="66" t="s">
        <v>140</v>
      </c>
      <c r="D47" s="18" t="s">
        <v>25</v>
      </c>
      <c r="E47" s="67" t="s">
        <v>141</v>
      </c>
      <c r="F47" s="18"/>
      <c r="G47" s="69">
        <v>52</v>
      </c>
      <c r="H47" s="69">
        <v>49</v>
      </c>
      <c r="I47" s="58">
        <f t="shared" si="0"/>
        <v>101</v>
      </c>
      <c r="J47" s="66">
        <v>9613135355</v>
      </c>
      <c r="K47" s="18" t="s">
        <v>142</v>
      </c>
      <c r="L47" s="18"/>
      <c r="M47" s="18"/>
      <c r="N47" s="18"/>
      <c r="O47" s="18"/>
      <c r="P47" s="24">
        <v>43575</v>
      </c>
      <c r="Q47" s="18" t="s">
        <v>105</v>
      </c>
      <c r="R47" s="18"/>
      <c r="S47" s="18"/>
      <c r="T47" s="18"/>
    </row>
    <row r="48" spans="1:20">
      <c r="A48" s="4">
        <v>44</v>
      </c>
      <c r="B48" s="17" t="s">
        <v>63</v>
      </c>
      <c r="C48" s="66" t="s">
        <v>143</v>
      </c>
      <c r="D48" s="18" t="s">
        <v>25</v>
      </c>
      <c r="E48" s="67" t="s">
        <v>144</v>
      </c>
      <c r="F48" s="18"/>
      <c r="G48" s="69">
        <v>42</v>
      </c>
      <c r="H48" s="69">
        <v>39</v>
      </c>
      <c r="I48" s="58">
        <f t="shared" si="0"/>
        <v>81</v>
      </c>
      <c r="J48" s="66">
        <v>9707103829</v>
      </c>
      <c r="K48" s="18" t="s">
        <v>110</v>
      </c>
      <c r="L48" s="18"/>
      <c r="M48" s="18"/>
      <c r="N48" s="18"/>
      <c r="O48" s="18"/>
      <c r="P48" s="24">
        <v>43575</v>
      </c>
      <c r="Q48" s="18" t="s">
        <v>105</v>
      </c>
      <c r="R48" s="18"/>
      <c r="S48" s="18"/>
      <c r="T48" s="18"/>
    </row>
    <row r="49" spans="1:20">
      <c r="A49" s="4">
        <v>45</v>
      </c>
      <c r="B49" s="17" t="s">
        <v>62</v>
      </c>
      <c r="C49" s="18" t="s">
        <v>145</v>
      </c>
      <c r="D49" s="18" t="s">
        <v>23</v>
      </c>
      <c r="E49" s="19">
        <v>18250206308</v>
      </c>
      <c r="F49" s="18" t="s">
        <v>88</v>
      </c>
      <c r="G49" s="19">
        <v>75</v>
      </c>
      <c r="H49" s="19">
        <v>57</v>
      </c>
      <c r="I49" s="58">
        <f t="shared" si="0"/>
        <v>132</v>
      </c>
      <c r="J49" s="18">
        <v>9859439268</v>
      </c>
      <c r="K49" s="18" t="s">
        <v>76</v>
      </c>
      <c r="L49" s="18"/>
      <c r="M49" s="18"/>
      <c r="N49" s="18"/>
      <c r="O49" s="18"/>
      <c r="P49" s="24">
        <v>43577</v>
      </c>
      <c r="Q49" s="18" t="s">
        <v>77</v>
      </c>
      <c r="R49" s="18"/>
      <c r="S49" s="18"/>
      <c r="T49" s="18"/>
    </row>
    <row r="50" spans="1:20">
      <c r="A50" s="4">
        <v>46</v>
      </c>
      <c r="B50" s="17" t="s">
        <v>63</v>
      </c>
      <c r="C50" s="18" t="s">
        <v>146</v>
      </c>
      <c r="D50" s="18" t="s">
        <v>23</v>
      </c>
      <c r="E50" s="19">
        <v>18250223106</v>
      </c>
      <c r="F50" s="18" t="s">
        <v>88</v>
      </c>
      <c r="G50" s="19">
        <v>37</v>
      </c>
      <c r="H50" s="19">
        <v>32</v>
      </c>
      <c r="I50" s="58">
        <f t="shared" si="0"/>
        <v>69</v>
      </c>
      <c r="J50" s="18">
        <v>9957489314</v>
      </c>
      <c r="K50" s="18" t="s">
        <v>113</v>
      </c>
      <c r="L50" s="18"/>
      <c r="M50" s="18"/>
      <c r="N50" s="18"/>
      <c r="O50" s="18"/>
      <c r="P50" s="24">
        <v>43577</v>
      </c>
      <c r="Q50" s="18" t="s">
        <v>77</v>
      </c>
      <c r="R50" s="18"/>
      <c r="S50" s="18"/>
      <c r="T50" s="18"/>
    </row>
    <row r="51" spans="1:20">
      <c r="A51" s="4">
        <v>47</v>
      </c>
      <c r="B51" s="17" t="s">
        <v>63</v>
      </c>
      <c r="C51" s="18" t="s">
        <v>147</v>
      </c>
      <c r="D51" s="18" t="s">
        <v>23</v>
      </c>
      <c r="E51" s="19">
        <v>18250223108</v>
      </c>
      <c r="F51" s="18" t="s">
        <v>162</v>
      </c>
      <c r="G51" s="19">
        <v>4</v>
      </c>
      <c r="H51" s="19">
        <v>9</v>
      </c>
      <c r="I51" s="58">
        <f t="shared" si="0"/>
        <v>13</v>
      </c>
      <c r="J51" s="18">
        <v>9435322708</v>
      </c>
      <c r="K51" s="18" t="s">
        <v>113</v>
      </c>
      <c r="L51" s="18"/>
      <c r="M51" s="18"/>
      <c r="N51" s="18"/>
      <c r="O51" s="18"/>
      <c r="P51" s="24">
        <v>43577</v>
      </c>
      <c r="Q51" s="18" t="s">
        <v>77</v>
      </c>
      <c r="R51" s="18"/>
      <c r="S51" s="18"/>
      <c r="T51" s="18"/>
    </row>
    <row r="52" spans="1:20" ht="33">
      <c r="A52" s="4">
        <v>48</v>
      </c>
      <c r="B52" s="17" t="s">
        <v>62</v>
      </c>
      <c r="C52" s="66" t="s">
        <v>148</v>
      </c>
      <c r="D52" s="18" t="s">
        <v>25</v>
      </c>
      <c r="E52" s="67" t="s">
        <v>150</v>
      </c>
      <c r="F52" s="18"/>
      <c r="G52" s="69">
        <v>26</v>
      </c>
      <c r="H52" s="69">
        <v>41</v>
      </c>
      <c r="I52" s="58">
        <f t="shared" si="0"/>
        <v>67</v>
      </c>
      <c r="J52" s="66">
        <v>9613640073</v>
      </c>
      <c r="K52" s="18" t="s">
        <v>76</v>
      </c>
      <c r="L52" s="18"/>
      <c r="M52" s="18"/>
      <c r="N52" s="18"/>
      <c r="O52" s="18"/>
      <c r="P52" s="24">
        <v>43579</v>
      </c>
      <c r="Q52" s="18" t="s">
        <v>89</v>
      </c>
      <c r="R52" s="18"/>
      <c r="S52" s="18"/>
      <c r="T52" s="18"/>
    </row>
    <row r="53" spans="1:20" ht="33">
      <c r="A53" s="4">
        <v>49</v>
      </c>
      <c r="B53" s="17" t="s">
        <v>62</v>
      </c>
      <c r="C53" s="66" t="s">
        <v>149</v>
      </c>
      <c r="D53" s="18" t="s">
        <v>25</v>
      </c>
      <c r="E53" s="67" t="s">
        <v>151</v>
      </c>
      <c r="F53" s="18"/>
      <c r="G53" s="69">
        <v>24</v>
      </c>
      <c r="H53" s="69">
        <v>16</v>
      </c>
      <c r="I53" s="58">
        <f t="shared" si="0"/>
        <v>40</v>
      </c>
      <c r="J53" s="66">
        <v>9401979328</v>
      </c>
      <c r="K53" s="18" t="s">
        <v>76</v>
      </c>
      <c r="L53" s="18"/>
      <c r="M53" s="18"/>
      <c r="N53" s="18"/>
      <c r="O53" s="18"/>
      <c r="P53" s="24">
        <v>43579</v>
      </c>
      <c r="Q53" s="18" t="s">
        <v>89</v>
      </c>
      <c r="R53" s="18"/>
      <c r="S53" s="18"/>
      <c r="T53" s="18"/>
    </row>
    <row r="54" spans="1:20" ht="33">
      <c r="A54" s="4">
        <v>50</v>
      </c>
      <c r="B54" s="17" t="s">
        <v>63</v>
      </c>
      <c r="C54" s="66" t="s">
        <v>152</v>
      </c>
      <c r="D54" s="18" t="s">
        <v>25</v>
      </c>
      <c r="E54" s="70" t="s">
        <v>156</v>
      </c>
      <c r="F54" s="18"/>
      <c r="G54" s="71">
        <v>12</v>
      </c>
      <c r="H54" s="71">
        <v>10</v>
      </c>
      <c r="I54" s="58">
        <f t="shared" si="0"/>
        <v>22</v>
      </c>
      <c r="J54" s="66">
        <v>995792200</v>
      </c>
      <c r="K54" s="18" t="s">
        <v>160</v>
      </c>
      <c r="L54" s="18"/>
      <c r="M54" s="18"/>
      <c r="N54" s="18"/>
      <c r="O54" s="18"/>
      <c r="P54" s="24">
        <v>43579</v>
      </c>
      <c r="Q54" s="18" t="s">
        <v>89</v>
      </c>
      <c r="R54" s="18"/>
      <c r="S54" s="18"/>
      <c r="T54" s="18"/>
    </row>
    <row r="55" spans="1:20" ht="33">
      <c r="A55" s="4">
        <v>51</v>
      </c>
      <c r="B55" s="17" t="s">
        <v>63</v>
      </c>
      <c r="C55" s="66" t="s">
        <v>153</v>
      </c>
      <c r="D55" s="18" t="s">
        <v>25</v>
      </c>
      <c r="E55" s="70" t="s">
        <v>157</v>
      </c>
      <c r="F55" s="18"/>
      <c r="G55" s="71">
        <v>18</v>
      </c>
      <c r="H55" s="71">
        <v>6</v>
      </c>
      <c r="I55" s="58">
        <f t="shared" si="0"/>
        <v>24</v>
      </c>
      <c r="J55" s="66">
        <v>8720959605</v>
      </c>
      <c r="K55" s="18" t="s">
        <v>160</v>
      </c>
      <c r="L55" s="18"/>
      <c r="M55" s="18"/>
      <c r="N55" s="18"/>
      <c r="O55" s="18"/>
      <c r="P55" s="24">
        <v>43579</v>
      </c>
      <c r="Q55" s="18" t="s">
        <v>89</v>
      </c>
      <c r="R55" s="18"/>
      <c r="S55" s="18"/>
      <c r="T55" s="18"/>
    </row>
    <row r="56" spans="1:20" ht="33">
      <c r="A56" s="4">
        <v>52</v>
      </c>
      <c r="B56" s="17" t="s">
        <v>63</v>
      </c>
      <c r="C56" s="66" t="s">
        <v>154</v>
      </c>
      <c r="D56" s="18" t="s">
        <v>25</v>
      </c>
      <c r="E56" s="70" t="s">
        <v>158</v>
      </c>
      <c r="F56" s="18"/>
      <c r="G56" s="71">
        <v>9</v>
      </c>
      <c r="H56" s="71">
        <v>12</v>
      </c>
      <c r="I56" s="58">
        <f t="shared" si="0"/>
        <v>21</v>
      </c>
      <c r="J56" s="66">
        <v>9954319740</v>
      </c>
      <c r="K56" s="18" t="s">
        <v>160</v>
      </c>
      <c r="L56" s="18"/>
      <c r="M56" s="18"/>
      <c r="N56" s="18"/>
      <c r="O56" s="18"/>
      <c r="P56" s="24">
        <v>43579</v>
      </c>
      <c r="Q56" s="18" t="s">
        <v>89</v>
      </c>
      <c r="R56" s="18"/>
      <c r="S56" s="18"/>
      <c r="T56" s="18"/>
    </row>
    <row r="57" spans="1:20" ht="33">
      <c r="A57" s="4">
        <v>53</v>
      </c>
      <c r="B57" s="17" t="s">
        <v>63</v>
      </c>
      <c r="C57" s="66" t="s">
        <v>155</v>
      </c>
      <c r="D57" s="18" t="s">
        <v>25</v>
      </c>
      <c r="E57" s="70" t="s">
        <v>159</v>
      </c>
      <c r="F57" s="18"/>
      <c r="G57" s="71">
        <v>15</v>
      </c>
      <c r="H57" s="71">
        <v>12</v>
      </c>
      <c r="I57" s="58">
        <f t="shared" si="0"/>
        <v>27</v>
      </c>
      <c r="J57" s="66">
        <v>9707751369</v>
      </c>
      <c r="K57" s="18" t="s">
        <v>160</v>
      </c>
      <c r="L57" s="18"/>
      <c r="M57" s="18"/>
      <c r="N57" s="18"/>
      <c r="O57" s="18"/>
      <c r="P57" s="24">
        <v>43579</v>
      </c>
      <c r="Q57" s="18" t="s">
        <v>89</v>
      </c>
      <c r="R57" s="18"/>
      <c r="S57" s="18"/>
      <c r="T57" s="18"/>
    </row>
    <row r="58" spans="1:20" ht="33">
      <c r="A58" s="4">
        <v>54</v>
      </c>
      <c r="B58" s="17" t="s">
        <v>62</v>
      </c>
      <c r="C58" s="18" t="s">
        <v>161</v>
      </c>
      <c r="D58" s="18" t="s">
        <v>23</v>
      </c>
      <c r="E58" s="19">
        <v>18250206309</v>
      </c>
      <c r="F58" s="18" t="s">
        <v>88</v>
      </c>
      <c r="G58" s="19">
        <v>62</v>
      </c>
      <c r="H58" s="19">
        <v>76</v>
      </c>
      <c r="I58" s="58">
        <f t="shared" si="0"/>
        <v>138</v>
      </c>
      <c r="J58" s="18">
        <v>9401119513</v>
      </c>
      <c r="K58" s="18" t="s">
        <v>76</v>
      </c>
      <c r="L58" s="18"/>
      <c r="M58" s="18"/>
      <c r="N58" s="18"/>
      <c r="O58" s="18"/>
      <c r="P58" s="24">
        <v>43580</v>
      </c>
      <c r="Q58" s="18" t="s">
        <v>93</v>
      </c>
      <c r="R58" s="18"/>
      <c r="S58" s="18"/>
      <c r="T58" s="18"/>
    </row>
    <row r="59" spans="1:20" ht="33">
      <c r="A59" s="4">
        <v>55</v>
      </c>
      <c r="B59" s="17" t="s">
        <v>63</v>
      </c>
      <c r="C59" s="18" t="s">
        <v>163</v>
      </c>
      <c r="D59" s="18" t="s">
        <v>23</v>
      </c>
      <c r="E59" s="19">
        <v>18250223202</v>
      </c>
      <c r="F59" s="18" t="s">
        <v>88</v>
      </c>
      <c r="G59" s="19">
        <v>62</v>
      </c>
      <c r="H59" s="19">
        <v>52</v>
      </c>
      <c r="I59" s="58">
        <f t="shared" si="0"/>
        <v>114</v>
      </c>
      <c r="J59" s="18">
        <v>9954102382</v>
      </c>
      <c r="K59" s="18" t="s">
        <v>113</v>
      </c>
      <c r="L59" s="18"/>
      <c r="M59" s="18"/>
      <c r="N59" s="18"/>
      <c r="O59" s="18"/>
      <c r="P59" s="24">
        <v>43580</v>
      </c>
      <c r="Q59" s="18" t="s">
        <v>93</v>
      </c>
      <c r="R59" s="18"/>
      <c r="S59" s="18"/>
      <c r="T59" s="18"/>
    </row>
    <row r="60" spans="1:20">
      <c r="A60" s="4">
        <v>56</v>
      </c>
      <c r="B60" s="17" t="s">
        <v>62</v>
      </c>
      <c r="C60" s="66" t="s">
        <v>164</v>
      </c>
      <c r="D60" s="18" t="s">
        <v>25</v>
      </c>
      <c r="E60" s="67" t="s">
        <v>166</v>
      </c>
      <c r="F60" s="18"/>
      <c r="G60" s="69">
        <v>26</v>
      </c>
      <c r="H60" s="69">
        <v>25</v>
      </c>
      <c r="I60" s="58">
        <f t="shared" si="0"/>
        <v>51</v>
      </c>
      <c r="J60" s="66">
        <v>9859492435</v>
      </c>
      <c r="K60" s="18" t="s">
        <v>76</v>
      </c>
      <c r="L60" s="18"/>
      <c r="M60" s="18"/>
      <c r="N60" s="18"/>
      <c r="O60" s="18"/>
      <c r="P60" s="24">
        <v>43581</v>
      </c>
      <c r="Q60" s="18" t="s">
        <v>99</v>
      </c>
      <c r="R60" s="18"/>
      <c r="S60" s="18"/>
      <c r="T60" s="18"/>
    </row>
    <row r="61" spans="1:20">
      <c r="A61" s="4">
        <v>57</v>
      </c>
      <c r="B61" s="17" t="s">
        <v>62</v>
      </c>
      <c r="C61" s="66" t="s">
        <v>165</v>
      </c>
      <c r="D61" s="18" t="s">
        <v>25</v>
      </c>
      <c r="E61" s="67" t="s">
        <v>167</v>
      </c>
      <c r="F61" s="18"/>
      <c r="G61" s="69">
        <v>20</v>
      </c>
      <c r="H61" s="69">
        <v>24</v>
      </c>
      <c r="I61" s="58">
        <f t="shared" si="0"/>
        <v>44</v>
      </c>
      <c r="J61" s="66">
        <v>9613135767</v>
      </c>
      <c r="K61" s="18" t="s">
        <v>76</v>
      </c>
      <c r="L61" s="18"/>
      <c r="M61" s="18"/>
      <c r="N61" s="18"/>
      <c r="O61" s="18"/>
      <c r="P61" s="24">
        <v>43581</v>
      </c>
      <c r="Q61" s="18" t="s">
        <v>99</v>
      </c>
      <c r="R61" s="18"/>
      <c r="S61" s="18"/>
      <c r="T61" s="18"/>
    </row>
    <row r="62" spans="1:20">
      <c r="A62" s="4">
        <v>58</v>
      </c>
      <c r="B62" s="17" t="s">
        <v>63</v>
      </c>
      <c r="C62" s="66" t="s">
        <v>168</v>
      </c>
      <c r="D62" s="18" t="s">
        <v>25</v>
      </c>
      <c r="E62" s="70" t="s">
        <v>172</v>
      </c>
      <c r="F62" s="18"/>
      <c r="G62" s="71">
        <v>11</v>
      </c>
      <c r="H62" s="71">
        <v>17</v>
      </c>
      <c r="I62" s="58">
        <f t="shared" si="0"/>
        <v>28</v>
      </c>
      <c r="J62" s="66">
        <v>9957662552</v>
      </c>
      <c r="K62" s="18" t="s">
        <v>160</v>
      </c>
      <c r="L62" s="18"/>
      <c r="M62" s="18"/>
      <c r="N62" s="18"/>
      <c r="O62" s="18"/>
      <c r="P62" s="24">
        <v>43581</v>
      </c>
      <c r="Q62" s="18" t="s">
        <v>99</v>
      </c>
      <c r="R62" s="18"/>
      <c r="S62" s="18"/>
      <c r="T62" s="18"/>
    </row>
    <row r="63" spans="1:20">
      <c r="A63" s="4">
        <v>59</v>
      </c>
      <c r="B63" s="17" t="s">
        <v>63</v>
      </c>
      <c r="C63" s="66" t="s">
        <v>169</v>
      </c>
      <c r="D63" s="18" t="s">
        <v>25</v>
      </c>
      <c r="E63" s="70" t="s">
        <v>173</v>
      </c>
      <c r="F63" s="18"/>
      <c r="G63" s="71">
        <v>6</v>
      </c>
      <c r="H63" s="71">
        <v>9</v>
      </c>
      <c r="I63" s="58">
        <f t="shared" si="0"/>
        <v>15</v>
      </c>
      <c r="J63" s="66">
        <v>8011858426</v>
      </c>
      <c r="K63" s="18" t="s">
        <v>160</v>
      </c>
      <c r="L63" s="18"/>
      <c r="M63" s="18"/>
      <c r="N63" s="18"/>
      <c r="O63" s="18"/>
      <c r="P63" s="24">
        <v>43581</v>
      </c>
      <c r="Q63" s="18" t="s">
        <v>99</v>
      </c>
      <c r="R63" s="18"/>
      <c r="S63" s="18"/>
      <c r="T63" s="18"/>
    </row>
    <row r="64" spans="1:20">
      <c r="A64" s="4">
        <v>60</v>
      </c>
      <c r="B64" s="17" t="s">
        <v>63</v>
      </c>
      <c r="C64" s="66" t="s">
        <v>170</v>
      </c>
      <c r="D64" s="18" t="s">
        <v>25</v>
      </c>
      <c r="E64" s="70" t="s">
        <v>174</v>
      </c>
      <c r="F64" s="18"/>
      <c r="G64" s="71">
        <v>4</v>
      </c>
      <c r="H64" s="71">
        <v>10</v>
      </c>
      <c r="I64" s="58">
        <f t="shared" si="0"/>
        <v>14</v>
      </c>
      <c r="J64" s="66">
        <v>8011314519</v>
      </c>
      <c r="K64" s="18" t="s">
        <v>160</v>
      </c>
      <c r="L64" s="18"/>
      <c r="M64" s="18"/>
      <c r="N64" s="18"/>
      <c r="O64" s="18"/>
      <c r="P64" s="24">
        <v>43581</v>
      </c>
      <c r="Q64" s="18" t="s">
        <v>99</v>
      </c>
      <c r="R64" s="18"/>
      <c r="S64" s="18"/>
      <c r="T64" s="18"/>
    </row>
    <row r="65" spans="1:20">
      <c r="A65" s="4">
        <v>61</v>
      </c>
      <c r="B65" s="17" t="s">
        <v>63</v>
      </c>
      <c r="C65" s="66" t="s">
        <v>171</v>
      </c>
      <c r="D65" s="18" t="s">
        <v>25</v>
      </c>
      <c r="E65" s="70" t="s">
        <v>175</v>
      </c>
      <c r="F65" s="18"/>
      <c r="G65" s="71">
        <v>6</v>
      </c>
      <c r="H65" s="71">
        <v>2</v>
      </c>
      <c r="I65" s="58">
        <f t="shared" si="0"/>
        <v>8</v>
      </c>
      <c r="J65" s="66">
        <v>9678322341</v>
      </c>
      <c r="K65" s="18" t="s">
        <v>160</v>
      </c>
      <c r="L65" s="18"/>
      <c r="M65" s="18"/>
      <c r="N65" s="18"/>
      <c r="O65" s="18"/>
      <c r="P65" s="24">
        <v>43581</v>
      </c>
      <c r="Q65" s="18" t="s">
        <v>99</v>
      </c>
      <c r="R65" s="18"/>
      <c r="S65" s="18"/>
      <c r="T65" s="18"/>
    </row>
    <row r="66" spans="1:20">
      <c r="A66" s="4">
        <v>62</v>
      </c>
      <c r="B66" s="17" t="s">
        <v>62</v>
      </c>
      <c r="C66" s="18" t="s">
        <v>176</v>
      </c>
      <c r="D66" s="18" t="s">
        <v>23</v>
      </c>
      <c r="E66" s="19">
        <v>18250211404</v>
      </c>
      <c r="F66" s="18" t="s">
        <v>88</v>
      </c>
      <c r="G66" s="19">
        <v>29</v>
      </c>
      <c r="H66" s="19">
        <v>25</v>
      </c>
      <c r="I66" s="58">
        <f t="shared" si="0"/>
        <v>54</v>
      </c>
      <c r="J66" s="18">
        <v>9957632142</v>
      </c>
      <c r="K66" s="18" t="s">
        <v>76</v>
      </c>
      <c r="L66" s="18"/>
      <c r="M66" s="18"/>
      <c r="N66" s="18"/>
      <c r="O66" s="18"/>
      <c r="P66" s="24">
        <v>43584</v>
      </c>
      <c r="Q66" s="18" t="s">
        <v>77</v>
      </c>
      <c r="R66" s="18"/>
      <c r="S66" s="18"/>
      <c r="T66" s="18"/>
    </row>
    <row r="67" spans="1:20">
      <c r="A67" s="4">
        <v>63</v>
      </c>
      <c r="B67" s="17" t="s">
        <v>62</v>
      </c>
      <c r="C67" s="18" t="s">
        <v>177</v>
      </c>
      <c r="D67" s="18" t="s">
        <v>23</v>
      </c>
      <c r="E67" s="19">
        <v>18250218101</v>
      </c>
      <c r="F67" s="18" t="s">
        <v>88</v>
      </c>
      <c r="G67" s="19">
        <v>25</v>
      </c>
      <c r="H67" s="19">
        <v>26</v>
      </c>
      <c r="I67" s="58">
        <f t="shared" si="0"/>
        <v>51</v>
      </c>
      <c r="J67" s="18">
        <v>9401053136</v>
      </c>
      <c r="K67" s="18" t="s">
        <v>76</v>
      </c>
      <c r="L67" s="18"/>
      <c r="M67" s="18"/>
      <c r="N67" s="18"/>
      <c r="O67" s="18"/>
      <c r="P67" s="24">
        <v>43584</v>
      </c>
      <c r="Q67" s="18" t="s">
        <v>77</v>
      </c>
      <c r="R67" s="18"/>
      <c r="S67" s="18"/>
      <c r="T67" s="18"/>
    </row>
    <row r="68" spans="1:20">
      <c r="A68" s="4">
        <v>64</v>
      </c>
      <c r="B68" s="17" t="s">
        <v>63</v>
      </c>
      <c r="C68" s="18" t="s">
        <v>178</v>
      </c>
      <c r="D68" s="18" t="s">
        <v>23</v>
      </c>
      <c r="E68" s="19">
        <v>18250223203</v>
      </c>
      <c r="F68" s="18" t="s">
        <v>162</v>
      </c>
      <c r="G68" s="19">
        <v>71</v>
      </c>
      <c r="H68" s="19">
        <v>78</v>
      </c>
      <c r="I68" s="58">
        <f t="shared" si="0"/>
        <v>149</v>
      </c>
      <c r="J68" s="18">
        <v>8135940629</v>
      </c>
      <c r="K68" s="18" t="s">
        <v>113</v>
      </c>
      <c r="L68" s="18"/>
      <c r="M68" s="18"/>
      <c r="N68" s="18"/>
      <c r="O68" s="18"/>
      <c r="P68" s="24">
        <v>43584</v>
      </c>
      <c r="Q68" s="18" t="s">
        <v>77</v>
      </c>
      <c r="R68" s="18"/>
      <c r="S68" s="18"/>
      <c r="T68" s="18"/>
    </row>
    <row r="69" spans="1:20">
      <c r="A69" s="4">
        <v>65</v>
      </c>
      <c r="B69" s="17" t="s">
        <v>62</v>
      </c>
      <c r="C69" s="66" t="s">
        <v>179</v>
      </c>
      <c r="D69" s="18" t="s">
        <v>25</v>
      </c>
      <c r="E69" s="67" t="s">
        <v>180</v>
      </c>
      <c r="F69" s="18"/>
      <c r="G69" s="69">
        <v>47</v>
      </c>
      <c r="H69" s="69">
        <v>47</v>
      </c>
      <c r="I69" s="58">
        <f t="shared" si="0"/>
        <v>94</v>
      </c>
      <c r="J69" s="66">
        <v>7517871007</v>
      </c>
      <c r="K69" s="18" t="s">
        <v>76</v>
      </c>
      <c r="L69" s="18"/>
      <c r="M69" s="18"/>
      <c r="N69" s="18"/>
      <c r="O69" s="18"/>
      <c r="P69" s="24">
        <v>43585</v>
      </c>
      <c r="Q69" s="18" t="s">
        <v>83</v>
      </c>
      <c r="R69" s="18"/>
      <c r="S69" s="18"/>
      <c r="T69" s="18"/>
    </row>
    <row r="70" spans="1:20">
      <c r="A70" s="4">
        <v>66</v>
      </c>
      <c r="B70" s="17" t="s">
        <v>63</v>
      </c>
      <c r="C70" s="66" t="s">
        <v>181</v>
      </c>
      <c r="D70" s="18" t="s">
        <v>25</v>
      </c>
      <c r="E70" s="70" t="s">
        <v>184</v>
      </c>
      <c r="F70" s="18"/>
      <c r="G70" s="71">
        <v>4</v>
      </c>
      <c r="H70" s="71">
        <v>13</v>
      </c>
      <c r="I70" s="58">
        <f t="shared" ref="I70:I133" si="1">SUM(G70:H70)</f>
        <v>17</v>
      </c>
      <c r="J70" s="66">
        <v>9957446430</v>
      </c>
      <c r="K70" s="18" t="s">
        <v>160</v>
      </c>
      <c r="L70" s="18"/>
      <c r="M70" s="18"/>
      <c r="N70" s="18"/>
      <c r="O70" s="18"/>
      <c r="P70" s="24">
        <v>43585</v>
      </c>
      <c r="Q70" s="18" t="s">
        <v>83</v>
      </c>
      <c r="R70" s="18"/>
      <c r="S70" s="18"/>
      <c r="T70" s="18"/>
    </row>
    <row r="71" spans="1:20">
      <c r="A71" s="4">
        <v>67</v>
      </c>
      <c r="B71" s="17" t="s">
        <v>63</v>
      </c>
      <c r="C71" s="66" t="s">
        <v>182</v>
      </c>
      <c r="D71" s="18" t="s">
        <v>25</v>
      </c>
      <c r="E71" s="70" t="s">
        <v>185</v>
      </c>
      <c r="F71" s="18"/>
      <c r="G71" s="71">
        <v>7</v>
      </c>
      <c r="H71" s="71">
        <v>14</v>
      </c>
      <c r="I71" s="58">
        <f t="shared" si="1"/>
        <v>21</v>
      </c>
      <c r="J71" s="66">
        <v>8812018353</v>
      </c>
      <c r="K71" s="18" t="s">
        <v>160</v>
      </c>
      <c r="L71" s="18"/>
      <c r="M71" s="18"/>
      <c r="N71" s="18"/>
      <c r="O71" s="18"/>
      <c r="P71" s="24">
        <v>43585</v>
      </c>
      <c r="Q71" s="18" t="s">
        <v>83</v>
      </c>
      <c r="R71" s="18"/>
      <c r="S71" s="18"/>
      <c r="T71" s="18"/>
    </row>
    <row r="72" spans="1:20">
      <c r="A72" s="4">
        <v>68</v>
      </c>
      <c r="B72" s="17" t="s">
        <v>63</v>
      </c>
      <c r="C72" s="66" t="s">
        <v>183</v>
      </c>
      <c r="D72" s="18" t="s">
        <v>25</v>
      </c>
      <c r="E72" s="70" t="s">
        <v>186</v>
      </c>
      <c r="F72" s="18"/>
      <c r="G72" s="71">
        <v>10</v>
      </c>
      <c r="H72" s="71">
        <v>7</v>
      </c>
      <c r="I72" s="58">
        <f t="shared" si="1"/>
        <v>17</v>
      </c>
      <c r="J72" s="66">
        <v>8753990723</v>
      </c>
      <c r="K72" s="18" t="s">
        <v>160</v>
      </c>
      <c r="L72" s="18"/>
      <c r="M72" s="18"/>
      <c r="N72" s="18"/>
      <c r="O72" s="18"/>
      <c r="P72" s="24">
        <v>43585</v>
      </c>
      <c r="Q72" s="18" t="s">
        <v>83</v>
      </c>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59"/>
      <c r="D74" s="59"/>
      <c r="E74" s="17"/>
      <c r="F74" s="59"/>
      <c r="G74" s="17"/>
      <c r="H74" s="17"/>
      <c r="I74" s="58">
        <f t="shared" si="1"/>
        <v>0</v>
      </c>
      <c r="J74" s="59"/>
      <c r="K74" s="59"/>
      <c r="L74" s="59"/>
      <c r="M74" s="59"/>
      <c r="N74" s="59"/>
      <c r="O74" s="59"/>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3" t="s">
        <v>11</v>
      </c>
      <c r="B165" s="39"/>
      <c r="C165" s="3">
        <f>COUNTIFS(C5:C164,"*")</f>
        <v>68</v>
      </c>
      <c r="D165" s="3"/>
      <c r="E165" s="13"/>
      <c r="F165" s="3"/>
      <c r="G165" s="60">
        <f>SUM(G5:G164)</f>
        <v>2049</v>
      </c>
      <c r="H165" s="60">
        <f>SUM(H5:H164)</f>
        <v>2039</v>
      </c>
      <c r="I165" s="60">
        <f>SUM(I5:I164)</f>
        <v>4088</v>
      </c>
      <c r="J165" s="3"/>
      <c r="K165" s="7"/>
      <c r="L165" s="21"/>
      <c r="M165" s="21"/>
      <c r="N165" s="7"/>
      <c r="O165" s="7"/>
      <c r="P165" s="14"/>
      <c r="Q165" s="3"/>
      <c r="R165" s="3"/>
      <c r="S165" s="3"/>
      <c r="T165" s="12"/>
    </row>
    <row r="166" spans="1:20">
      <c r="A166" s="44" t="s">
        <v>62</v>
      </c>
      <c r="B166" s="10">
        <f>COUNTIF(B$5:B$164,"Team 1")</f>
        <v>27</v>
      </c>
      <c r="C166" s="44" t="s">
        <v>25</v>
      </c>
      <c r="D166" s="10">
        <f>COUNTIF(D5:D164,"Anganwadi")</f>
        <v>48</v>
      </c>
    </row>
    <row r="167" spans="1:20">
      <c r="A167" s="44" t="s">
        <v>63</v>
      </c>
      <c r="B167" s="10">
        <f>COUNTIF(B$6:B$164,"Team 2")</f>
        <v>41</v>
      </c>
      <c r="C167" s="44" t="s">
        <v>23</v>
      </c>
      <c r="D167" s="10">
        <f>COUNTIF(D5:D164,"School")</f>
        <v>19</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H70" activePane="bottomRight" state="frozen"/>
      <selection pane="topRight" activeCell="C1" sqref="C1"/>
      <selection pane="bottomLeft" activeCell="A5" sqref="A5"/>
      <selection pane="bottomRight" activeCell="M75" sqref="M75"/>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33" t="s">
        <v>70</v>
      </c>
      <c r="B1" s="133"/>
      <c r="C1" s="133"/>
      <c r="D1" s="57"/>
      <c r="E1" s="57"/>
      <c r="F1" s="57"/>
      <c r="G1" s="57"/>
      <c r="H1" s="57"/>
      <c r="I1" s="57"/>
      <c r="J1" s="57"/>
      <c r="K1" s="57"/>
      <c r="L1" s="57"/>
      <c r="M1" s="134"/>
      <c r="N1" s="134"/>
      <c r="O1" s="134"/>
      <c r="P1" s="134"/>
      <c r="Q1" s="134"/>
      <c r="R1" s="134"/>
      <c r="S1" s="134"/>
      <c r="T1" s="134"/>
    </row>
    <row r="2" spans="1:20">
      <c r="A2" s="127" t="s">
        <v>59</v>
      </c>
      <c r="B2" s="128"/>
      <c r="C2" s="128"/>
      <c r="D2" s="25">
        <v>43586</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23" t="s">
        <v>9</v>
      </c>
      <c r="H4" s="23" t="s">
        <v>10</v>
      </c>
      <c r="I4" s="23" t="s">
        <v>11</v>
      </c>
      <c r="J4" s="130"/>
      <c r="K4" s="126"/>
      <c r="L4" s="126"/>
      <c r="M4" s="126"/>
      <c r="N4" s="126"/>
      <c r="O4" s="126"/>
      <c r="P4" s="129"/>
      <c r="Q4" s="129"/>
      <c r="R4" s="130"/>
      <c r="S4" s="130"/>
      <c r="T4" s="130"/>
    </row>
    <row r="5" spans="1:20">
      <c r="A5" s="4">
        <v>1</v>
      </c>
      <c r="B5" s="17" t="s">
        <v>62</v>
      </c>
      <c r="C5" s="66" t="s">
        <v>187</v>
      </c>
      <c r="D5" s="48" t="s">
        <v>25</v>
      </c>
      <c r="E5" s="67" t="s">
        <v>189</v>
      </c>
      <c r="F5" s="48"/>
      <c r="G5" s="69">
        <v>23</v>
      </c>
      <c r="H5" s="69">
        <v>40</v>
      </c>
      <c r="I5" s="61">
        <f>SUM(G5:H5)</f>
        <v>63</v>
      </c>
      <c r="J5" s="66">
        <v>9435525214</v>
      </c>
      <c r="K5" s="48" t="s">
        <v>76</v>
      </c>
      <c r="L5" s="48"/>
      <c r="M5" s="48"/>
      <c r="N5" s="48"/>
      <c r="O5" s="48"/>
      <c r="P5" s="49">
        <v>43587</v>
      </c>
      <c r="Q5" s="48" t="s">
        <v>93</v>
      </c>
      <c r="R5" s="48"/>
      <c r="S5" s="18"/>
      <c r="T5" s="48"/>
    </row>
    <row r="6" spans="1:20">
      <c r="A6" s="4">
        <v>2</v>
      </c>
      <c r="B6" s="17" t="s">
        <v>62</v>
      </c>
      <c r="C6" s="66" t="s">
        <v>188</v>
      </c>
      <c r="D6" s="48" t="s">
        <v>25</v>
      </c>
      <c r="E6" s="67" t="s">
        <v>190</v>
      </c>
      <c r="F6" s="48"/>
      <c r="G6" s="69">
        <v>29</v>
      </c>
      <c r="H6" s="69">
        <v>30</v>
      </c>
      <c r="I6" s="61">
        <f t="shared" ref="I6:I69" si="0">SUM(G6:H6)</f>
        <v>59</v>
      </c>
      <c r="J6" s="66">
        <v>9854577530</v>
      </c>
      <c r="K6" s="48" t="s">
        <v>76</v>
      </c>
      <c r="L6" s="48"/>
      <c r="M6" s="48"/>
      <c r="N6" s="48"/>
      <c r="O6" s="48"/>
      <c r="P6" s="49">
        <v>43587</v>
      </c>
      <c r="Q6" s="48" t="s">
        <v>93</v>
      </c>
      <c r="R6" s="48"/>
      <c r="S6" s="18"/>
      <c r="T6" s="48"/>
    </row>
    <row r="7" spans="1:20">
      <c r="A7" s="4">
        <v>3</v>
      </c>
      <c r="B7" s="17" t="s">
        <v>63</v>
      </c>
      <c r="C7" s="66" t="s">
        <v>191</v>
      </c>
      <c r="D7" s="48" t="s">
        <v>25</v>
      </c>
      <c r="E7" s="70" t="s">
        <v>195</v>
      </c>
      <c r="F7" s="48"/>
      <c r="G7" s="71">
        <v>11</v>
      </c>
      <c r="H7" s="71">
        <v>7</v>
      </c>
      <c r="I7" s="61">
        <f t="shared" si="0"/>
        <v>18</v>
      </c>
      <c r="J7" s="66">
        <v>8011847122</v>
      </c>
      <c r="K7" s="48" t="s">
        <v>160</v>
      </c>
      <c r="L7" s="48"/>
      <c r="M7" s="48"/>
      <c r="N7" s="48"/>
      <c r="O7" s="48"/>
      <c r="P7" s="49">
        <v>43587</v>
      </c>
      <c r="Q7" s="48" t="s">
        <v>93</v>
      </c>
      <c r="R7" s="48"/>
      <c r="S7" s="18"/>
      <c r="T7" s="48"/>
    </row>
    <row r="8" spans="1:20">
      <c r="A8" s="4">
        <v>4</v>
      </c>
      <c r="B8" s="17" t="s">
        <v>63</v>
      </c>
      <c r="C8" s="66" t="s">
        <v>192</v>
      </c>
      <c r="D8" s="48" t="s">
        <v>25</v>
      </c>
      <c r="E8" s="70" t="s">
        <v>196</v>
      </c>
      <c r="F8" s="48"/>
      <c r="G8" s="71">
        <v>8</v>
      </c>
      <c r="H8" s="71">
        <v>8</v>
      </c>
      <c r="I8" s="61">
        <f t="shared" si="0"/>
        <v>16</v>
      </c>
      <c r="J8" s="66">
        <v>9085421949</v>
      </c>
      <c r="K8" s="48" t="s">
        <v>160</v>
      </c>
      <c r="L8" s="48"/>
      <c r="M8" s="48"/>
      <c r="N8" s="48"/>
      <c r="O8" s="48"/>
      <c r="P8" s="49">
        <v>43587</v>
      </c>
      <c r="Q8" s="48" t="s">
        <v>93</v>
      </c>
      <c r="R8" s="48"/>
      <c r="S8" s="18"/>
      <c r="T8" s="48"/>
    </row>
    <row r="9" spans="1:20">
      <c r="A9" s="4">
        <v>5</v>
      </c>
      <c r="B9" s="17" t="s">
        <v>63</v>
      </c>
      <c r="C9" s="66" t="s">
        <v>193</v>
      </c>
      <c r="D9" s="48" t="s">
        <v>25</v>
      </c>
      <c r="E9" s="70" t="s">
        <v>197</v>
      </c>
      <c r="F9" s="48"/>
      <c r="G9" s="71">
        <v>3</v>
      </c>
      <c r="H9" s="71">
        <v>8</v>
      </c>
      <c r="I9" s="61">
        <f t="shared" si="0"/>
        <v>11</v>
      </c>
      <c r="J9" s="66">
        <v>7896256239</v>
      </c>
      <c r="K9" s="48" t="s">
        <v>160</v>
      </c>
      <c r="L9" s="48"/>
      <c r="M9" s="48"/>
      <c r="N9" s="48"/>
      <c r="O9" s="48"/>
      <c r="P9" s="49">
        <v>43587</v>
      </c>
      <c r="Q9" s="48" t="s">
        <v>93</v>
      </c>
      <c r="R9" s="48"/>
      <c r="S9" s="18"/>
      <c r="T9" s="48"/>
    </row>
    <row r="10" spans="1:20">
      <c r="A10" s="4">
        <v>6</v>
      </c>
      <c r="B10" s="17" t="s">
        <v>63</v>
      </c>
      <c r="C10" s="66" t="s">
        <v>194</v>
      </c>
      <c r="D10" s="48" t="s">
        <v>25</v>
      </c>
      <c r="E10" s="70" t="s">
        <v>198</v>
      </c>
      <c r="F10" s="48"/>
      <c r="G10" s="71">
        <v>4</v>
      </c>
      <c r="H10" s="71">
        <v>12</v>
      </c>
      <c r="I10" s="61">
        <f t="shared" si="0"/>
        <v>16</v>
      </c>
      <c r="J10" s="66">
        <v>9613043388</v>
      </c>
      <c r="K10" s="48" t="s">
        <v>160</v>
      </c>
      <c r="L10" s="48"/>
      <c r="M10" s="48"/>
      <c r="N10" s="48"/>
      <c r="O10" s="48"/>
      <c r="P10" s="49">
        <v>43587</v>
      </c>
      <c r="Q10" s="48" t="s">
        <v>93</v>
      </c>
      <c r="R10" s="48"/>
      <c r="S10" s="18"/>
      <c r="T10" s="48"/>
    </row>
    <row r="11" spans="1:20" ht="33">
      <c r="A11" s="4">
        <v>7</v>
      </c>
      <c r="B11" s="17" t="s">
        <v>62</v>
      </c>
      <c r="C11" s="48" t="s">
        <v>199</v>
      </c>
      <c r="D11" s="48" t="s">
        <v>23</v>
      </c>
      <c r="E11" s="19">
        <v>18250218103</v>
      </c>
      <c r="F11" s="48" t="s">
        <v>88</v>
      </c>
      <c r="G11" s="19">
        <v>44</v>
      </c>
      <c r="H11" s="19">
        <v>40</v>
      </c>
      <c r="I11" s="61">
        <f t="shared" si="0"/>
        <v>84</v>
      </c>
      <c r="J11" s="48">
        <v>8876711464</v>
      </c>
      <c r="K11" s="48" t="s">
        <v>76</v>
      </c>
      <c r="L11" s="48"/>
      <c r="M11" s="48"/>
      <c r="N11" s="48"/>
      <c r="O11" s="48"/>
      <c r="P11" s="49">
        <v>43588</v>
      </c>
      <c r="Q11" s="48" t="s">
        <v>99</v>
      </c>
      <c r="R11" s="48"/>
      <c r="S11" s="18"/>
      <c r="T11" s="48"/>
    </row>
    <row r="12" spans="1:20">
      <c r="A12" s="4">
        <v>8</v>
      </c>
      <c r="B12" s="17" t="s">
        <v>63</v>
      </c>
      <c r="C12" s="48" t="s">
        <v>200</v>
      </c>
      <c r="D12" s="48" t="s">
        <v>23</v>
      </c>
      <c r="E12" s="19">
        <v>18250223204</v>
      </c>
      <c r="F12" s="48" t="s">
        <v>162</v>
      </c>
      <c r="G12" s="19">
        <v>28</v>
      </c>
      <c r="H12" s="19">
        <v>21</v>
      </c>
      <c r="I12" s="61">
        <f t="shared" si="0"/>
        <v>49</v>
      </c>
      <c r="J12" s="48">
        <v>9707669705</v>
      </c>
      <c r="K12" s="48" t="s">
        <v>113</v>
      </c>
      <c r="L12" s="48"/>
      <c r="M12" s="48"/>
      <c r="N12" s="48"/>
      <c r="O12" s="48"/>
      <c r="P12" s="49">
        <v>43588</v>
      </c>
      <c r="Q12" s="48" t="s">
        <v>99</v>
      </c>
      <c r="R12" s="48"/>
      <c r="S12" s="18"/>
      <c r="T12" s="48"/>
    </row>
    <row r="13" spans="1:20">
      <c r="A13" s="4">
        <v>9</v>
      </c>
      <c r="B13" s="17" t="s">
        <v>63</v>
      </c>
      <c r="C13" s="48" t="s">
        <v>201</v>
      </c>
      <c r="D13" s="48" t="s">
        <v>23</v>
      </c>
      <c r="E13" s="19">
        <v>18250223301</v>
      </c>
      <c r="F13" s="48" t="s">
        <v>88</v>
      </c>
      <c r="G13" s="19">
        <v>25</v>
      </c>
      <c r="H13" s="19">
        <v>31</v>
      </c>
      <c r="I13" s="61">
        <f t="shared" si="0"/>
        <v>56</v>
      </c>
      <c r="J13" s="48">
        <v>9954102242</v>
      </c>
      <c r="K13" s="48" t="s">
        <v>113</v>
      </c>
      <c r="L13" s="48"/>
      <c r="M13" s="48"/>
      <c r="N13" s="48"/>
      <c r="O13" s="48"/>
      <c r="P13" s="49">
        <v>43588</v>
      </c>
      <c r="Q13" s="48" t="s">
        <v>99</v>
      </c>
      <c r="R13" s="48"/>
      <c r="S13" s="18"/>
      <c r="T13" s="48"/>
    </row>
    <row r="14" spans="1:20">
      <c r="A14" s="4">
        <v>10</v>
      </c>
      <c r="B14" s="17" t="s">
        <v>62</v>
      </c>
      <c r="C14" s="66" t="s">
        <v>202</v>
      </c>
      <c r="D14" s="48" t="s">
        <v>25</v>
      </c>
      <c r="E14" s="67" t="s">
        <v>204</v>
      </c>
      <c r="F14" s="48"/>
      <c r="G14" s="69">
        <v>27</v>
      </c>
      <c r="H14" s="69">
        <v>44</v>
      </c>
      <c r="I14" s="61">
        <f t="shared" si="0"/>
        <v>71</v>
      </c>
      <c r="J14" s="66">
        <v>9401967703</v>
      </c>
      <c r="K14" s="48" t="s">
        <v>76</v>
      </c>
      <c r="L14" s="48"/>
      <c r="M14" s="48"/>
      <c r="N14" s="48"/>
      <c r="O14" s="48"/>
      <c r="P14" s="49">
        <v>43589</v>
      </c>
      <c r="Q14" s="48" t="s">
        <v>105</v>
      </c>
      <c r="R14" s="48"/>
      <c r="S14" s="18"/>
      <c r="T14" s="48"/>
    </row>
    <row r="15" spans="1:20">
      <c r="A15" s="4">
        <v>11</v>
      </c>
      <c r="B15" s="17" t="s">
        <v>62</v>
      </c>
      <c r="C15" s="66" t="s">
        <v>203</v>
      </c>
      <c r="D15" s="48" t="s">
        <v>25</v>
      </c>
      <c r="E15" s="67" t="s">
        <v>205</v>
      </c>
      <c r="F15" s="48"/>
      <c r="G15" s="69">
        <v>18</v>
      </c>
      <c r="H15" s="69">
        <v>19</v>
      </c>
      <c r="I15" s="61">
        <f t="shared" si="0"/>
        <v>37</v>
      </c>
      <c r="J15" s="66">
        <v>9957379729</v>
      </c>
      <c r="K15" s="48" t="s">
        <v>76</v>
      </c>
      <c r="L15" s="48"/>
      <c r="M15" s="48"/>
      <c r="N15" s="48"/>
      <c r="O15" s="48"/>
      <c r="P15" s="49">
        <v>43589</v>
      </c>
      <c r="Q15" s="48" t="s">
        <v>105</v>
      </c>
      <c r="R15" s="48"/>
      <c r="S15" s="18"/>
      <c r="T15" s="48"/>
    </row>
    <row r="16" spans="1:20">
      <c r="A16" s="4">
        <v>12</v>
      </c>
      <c r="B16" s="17" t="s">
        <v>63</v>
      </c>
      <c r="C16" s="66" t="s">
        <v>206</v>
      </c>
      <c r="D16" s="59" t="s">
        <v>25</v>
      </c>
      <c r="E16" s="70" t="s">
        <v>209</v>
      </c>
      <c r="F16" s="59"/>
      <c r="G16" s="71">
        <v>12</v>
      </c>
      <c r="H16" s="71">
        <v>11</v>
      </c>
      <c r="I16" s="61">
        <f t="shared" si="0"/>
        <v>23</v>
      </c>
      <c r="J16" s="66">
        <v>8472874485</v>
      </c>
      <c r="K16" s="59" t="s">
        <v>160</v>
      </c>
      <c r="L16" s="59"/>
      <c r="M16" s="59"/>
      <c r="N16" s="59"/>
      <c r="O16" s="59"/>
      <c r="P16" s="49">
        <v>43589</v>
      </c>
      <c r="Q16" s="48" t="s">
        <v>105</v>
      </c>
      <c r="R16" s="48"/>
      <c r="S16" s="18"/>
      <c r="T16" s="48"/>
    </row>
    <row r="17" spans="1:20">
      <c r="A17" s="4">
        <v>13</v>
      </c>
      <c r="B17" s="17" t="s">
        <v>63</v>
      </c>
      <c r="C17" s="66" t="s">
        <v>207</v>
      </c>
      <c r="D17" s="48" t="s">
        <v>25</v>
      </c>
      <c r="E17" s="70" t="s">
        <v>210</v>
      </c>
      <c r="F17" s="48"/>
      <c r="G17" s="71">
        <v>11</v>
      </c>
      <c r="H17" s="71">
        <v>10</v>
      </c>
      <c r="I17" s="61">
        <f t="shared" si="0"/>
        <v>21</v>
      </c>
      <c r="J17" s="66">
        <v>8761977996</v>
      </c>
      <c r="K17" s="48" t="s">
        <v>160</v>
      </c>
      <c r="L17" s="48"/>
      <c r="M17" s="48"/>
      <c r="N17" s="48"/>
      <c r="O17" s="48"/>
      <c r="P17" s="49">
        <v>43589</v>
      </c>
      <c r="Q17" s="48" t="s">
        <v>105</v>
      </c>
      <c r="R17" s="48"/>
      <c r="S17" s="18"/>
      <c r="T17" s="48"/>
    </row>
    <row r="18" spans="1:20">
      <c r="A18" s="4">
        <v>14</v>
      </c>
      <c r="B18" s="17" t="s">
        <v>63</v>
      </c>
      <c r="C18" s="66" t="s">
        <v>208</v>
      </c>
      <c r="D18" s="48" t="s">
        <v>25</v>
      </c>
      <c r="E18" s="70" t="s">
        <v>211</v>
      </c>
      <c r="F18" s="48"/>
      <c r="G18" s="71">
        <v>14</v>
      </c>
      <c r="H18" s="71">
        <v>11</v>
      </c>
      <c r="I18" s="61">
        <f t="shared" si="0"/>
        <v>25</v>
      </c>
      <c r="J18" s="66">
        <v>9954665440</v>
      </c>
      <c r="K18" s="48" t="s">
        <v>160</v>
      </c>
      <c r="L18" s="48"/>
      <c r="M18" s="48"/>
      <c r="N18" s="48"/>
      <c r="O18" s="48"/>
      <c r="P18" s="49">
        <v>43589</v>
      </c>
      <c r="Q18" s="48" t="s">
        <v>105</v>
      </c>
      <c r="R18" s="48"/>
      <c r="S18" s="18"/>
      <c r="T18" s="48"/>
    </row>
    <row r="19" spans="1:20">
      <c r="A19" s="4">
        <v>15</v>
      </c>
      <c r="B19" s="17" t="s">
        <v>62</v>
      </c>
      <c r="C19" s="48" t="s">
        <v>212</v>
      </c>
      <c r="D19" s="48" t="s">
        <v>23</v>
      </c>
      <c r="E19" s="19">
        <v>18250218104</v>
      </c>
      <c r="F19" s="48" t="s">
        <v>88</v>
      </c>
      <c r="G19" s="19">
        <v>41</v>
      </c>
      <c r="H19" s="19">
        <v>40</v>
      </c>
      <c r="I19" s="61">
        <f t="shared" si="0"/>
        <v>81</v>
      </c>
      <c r="J19" s="48">
        <v>9707420889</v>
      </c>
      <c r="K19" s="48" t="s">
        <v>76</v>
      </c>
      <c r="L19" s="48"/>
      <c r="M19" s="48"/>
      <c r="N19" s="48"/>
      <c r="O19" s="48"/>
      <c r="P19" s="49">
        <v>43591</v>
      </c>
      <c r="Q19" s="48" t="s">
        <v>77</v>
      </c>
      <c r="R19" s="48"/>
      <c r="S19" s="18"/>
      <c r="T19" s="48"/>
    </row>
    <row r="20" spans="1:20">
      <c r="A20" s="4">
        <v>16</v>
      </c>
      <c r="B20" s="17" t="s">
        <v>63</v>
      </c>
      <c r="C20" s="48" t="s">
        <v>213</v>
      </c>
      <c r="D20" s="48" t="s">
        <v>23</v>
      </c>
      <c r="E20" s="19">
        <v>18250223401</v>
      </c>
      <c r="F20" s="48" t="s">
        <v>88</v>
      </c>
      <c r="G20" s="19">
        <v>56</v>
      </c>
      <c r="H20" s="19">
        <v>55</v>
      </c>
      <c r="I20" s="61">
        <f t="shared" si="0"/>
        <v>111</v>
      </c>
      <c r="J20" s="48">
        <v>9435560885</v>
      </c>
      <c r="K20" s="48" t="s">
        <v>113</v>
      </c>
      <c r="L20" s="48"/>
      <c r="M20" s="48"/>
      <c r="N20" s="48"/>
      <c r="O20" s="48"/>
      <c r="P20" s="49">
        <v>43591</v>
      </c>
      <c r="Q20" s="48" t="s">
        <v>77</v>
      </c>
      <c r="R20" s="48"/>
      <c r="S20" s="18"/>
      <c r="T20" s="48"/>
    </row>
    <row r="21" spans="1:20">
      <c r="A21" s="4">
        <v>17</v>
      </c>
      <c r="B21" s="17" t="s">
        <v>62</v>
      </c>
      <c r="C21" s="66" t="s">
        <v>214</v>
      </c>
      <c r="D21" s="48" t="s">
        <v>25</v>
      </c>
      <c r="E21" s="67" t="s">
        <v>215</v>
      </c>
      <c r="F21" s="48"/>
      <c r="G21" s="69">
        <v>42</v>
      </c>
      <c r="H21" s="69">
        <v>44</v>
      </c>
      <c r="I21" s="61">
        <f t="shared" si="0"/>
        <v>86</v>
      </c>
      <c r="J21" s="67"/>
      <c r="K21" s="48" t="s">
        <v>76</v>
      </c>
      <c r="L21" s="48"/>
      <c r="M21" s="48"/>
      <c r="N21" s="48"/>
      <c r="O21" s="48"/>
      <c r="P21" s="49">
        <v>43592</v>
      </c>
      <c r="Q21" s="48" t="s">
        <v>83</v>
      </c>
      <c r="R21" s="48"/>
      <c r="S21" s="18"/>
      <c r="T21" s="48"/>
    </row>
    <row r="22" spans="1:20">
      <c r="A22" s="4">
        <v>18</v>
      </c>
      <c r="B22" s="17" t="s">
        <v>63</v>
      </c>
      <c r="C22" s="66" t="s">
        <v>216</v>
      </c>
      <c r="D22" s="48" t="s">
        <v>25</v>
      </c>
      <c r="E22" s="70" t="s">
        <v>219</v>
      </c>
      <c r="F22" s="48"/>
      <c r="G22" s="71">
        <v>17</v>
      </c>
      <c r="H22" s="71">
        <v>17</v>
      </c>
      <c r="I22" s="61">
        <f t="shared" si="0"/>
        <v>34</v>
      </c>
      <c r="J22" s="66">
        <v>9854490890</v>
      </c>
      <c r="K22" s="48" t="s">
        <v>113</v>
      </c>
      <c r="L22" s="48"/>
      <c r="M22" s="48"/>
      <c r="N22" s="48"/>
      <c r="O22" s="48"/>
      <c r="P22" s="49">
        <v>43592</v>
      </c>
      <c r="Q22" s="48" t="s">
        <v>83</v>
      </c>
      <c r="R22" s="48"/>
      <c r="S22" s="18"/>
      <c r="T22" s="48"/>
    </row>
    <row r="23" spans="1:20">
      <c r="A23" s="4">
        <v>19</v>
      </c>
      <c r="B23" s="17" t="s">
        <v>63</v>
      </c>
      <c r="C23" s="66" t="s">
        <v>217</v>
      </c>
      <c r="D23" s="59" t="s">
        <v>25</v>
      </c>
      <c r="E23" s="70" t="s">
        <v>220</v>
      </c>
      <c r="F23" s="59"/>
      <c r="G23" s="71">
        <v>19</v>
      </c>
      <c r="H23" s="71">
        <v>18</v>
      </c>
      <c r="I23" s="61">
        <f t="shared" si="0"/>
        <v>37</v>
      </c>
      <c r="J23" s="66">
        <v>9957446359</v>
      </c>
      <c r="K23" s="59" t="s">
        <v>113</v>
      </c>
      <c r="L23" s="59"/>
      <c r="M23" s="59"/>
      <c r="N23" s="59"/>
      <c r="O23" s="59"/>
      <c r="P23" s="49">
        <v>43592</v>
      </c>
      <c r="Q23" s="48" t="s">
        <v>83</v>
      </c>
      <c r="R23" s="48"/>
      <c r="S23" s="18"/>
      <c r="T23" s="48"/>
    </row>
    <row r="24" spans="1:20">
      <c r="A24" s="4">
        <v>20</v>
      </c>
      <c r="B24" s="17" t="s">
        <v>63</v>
      </c>
      <c r="C24" s="66" t="s">
        <v>218</v>
      </c>
      <c r="D24" s="48" t="s">
        <v>25</v>
      </c>
      <c r="E24" s="70" t="s">
        <v>221</v>
      </c>
      <c r="F24" s="48"/>
      <c r="G24" s="71">
        <v>13</v>
      </c>
      <c r="H24" s="71">
        <v>15</v>
      </c>
      <c r="I24" s="61">
        <f t="shared" si="0"/>
        <v>28</v>
      </c>
      <c r="J24" s="66">
        <v>7896785298</v>
      </c>
      <c r="K24" s="48" t="s">
        <v>113</v>
      </c>
      <c r="L24" s="48"/>
      <c r="M24" s="48"/>
      <c r="N24" s="48"/>
      <c r="O24" s="48"/>
      <c r="P24" s="49">
        <v>43592</v>
      </c>
      <c r="Q24" s="48" t="s">
        <v>83</v>
      </c>
      <c r="R24" s="48"/>
      <c r="S24" s="18"/>
      <c r="T24" s="48"/>
    </row>
    <row r="25" spans="1:20" ht="33">
      <c r="A25" s="4">
        <v>21</v>
      </c>
      <c r="B25" s="17" t="s">
        <v>62</v>
      </c>
      <c r="C25" s="48" t="s">
        <v>222</v>
      </c>
      <c r="D25" s="48" t="s">
        <v>23</v>
      </c>
      <c r="E25" s="19">
        <v>18250218105</v>
      </c>
      <c r="F25" s="48" t="s">
        <v>88</v>
      </c>
      <c r="G25" s="19">
        <v>31</v>
      </c>
      <c r="H25" s="19">
        <v>37</v>
      </c>
      <c r="I25" s="61">
        <f t="shared" si="0"/>
        <v>68</v>
      </c>
      <c r="J25" s="48">
        <v>9707420889</v>
      </c>
      <c r="K25" s="48" t="s">
        <v>76</v>
      </c>
      <c r="L25" s="48"/>
      <c r="M25" s="48"/>
      <c r="N25" s="48"/>
      <c r="O25" s="48"/>
      <c r="P25" s="49">
        <v>43593</v>
      </c>
      <c r="Q25" s="48" t="s">
        <v>89</v>
      </c>
      <c r="R25" s="48"/>
      <c r="S25" s="18"/>
      <c r="T25" s="48"/>
    </row>
    <row r="26" spans="1:20" ht="33">
      <c r="A26" s="4">
        <v>22</v>
      </c>
      <c r="B26" s="17" t="s">
        <v>63</v>
      </c>
      <c r="C26" s="48" t="s">
        <v>223</v>
      </c>
      <c r="D26" s="48" t="s">
        <v>23</v>
      </c>
      <c r="E26" s="19">
        <v>18250223404</v>
      </c>
      <c r="F26" s="48" t="s">
        <v>224</v>
      </c>
      <c r="G26" s="19">
        <v>0</v>
      </c>
      <c r="H26" s="19">
        <v>73</v>
      </c>
      <c r="I26" s="61">
        <f t="shared" si="0"/>
        <v>73</v>
      </c>
      <c r="J26" s="48">
        <v>9706911265</v>
      </c>
      <c r="K26" s="48" t="s">
        <v>113</v>
      </c>
      <c r="L26" s="48"/>
      <c r="M26" s="48"/>
      <c r="N26" s="48"/>
      <c r="O26" s="48"/>
      <c r="P26" s="49">
        <v>43593</v>
      </c>
      <c r="Q26" s="48" t="s">
        <v>89</v>
      </c>
      <c r="R26" s="48"/>
      <c r="S26" s="18"/>
      <c r="T26" s="48"/>
    </row>
    <row r="27" spans="1:20">
      <c r="A27" s="4">
        <v>23</v>
      </c>
      <c r="B27" s="17" t="s">
        <v>62</v>
      </c>
      <c r="C27" s="66" t="s">
        <v>225</v>
      </c>
      <c r="D27" s="48" t="s">
        <v>25</v>
      </c>
      <c r="E27" s="67" t="s">
        <v>227</v>
      </c>
      <c r="F27" s="48"/>
      <c r="G27" s="19">
        <v>17</v>
      </c>
      <c r="H27" s="19">
        <v>30</v>
      </c>
      <c r="I27" s="61">
        <f t="shared" si="0"/>
        <v>47</v>
      </c>
      <c r="J27" s="66">
        <v>9435225410</v>
      </c>
      <c r="K27" s="48" t="s">
        <v>76</v>
      </c>
      <c r="L27" s="48"/>
      <c r="M27" s="48"/>
      <c r="N27" s="48"/>
      <c r="O27" s="48"/>
      <c r="P27" s="49">
        <v>43594</v>
      </c>
      <c r="Q27" s="48" t="s">
        <v>93</v>
      </c>
      <c r="R27" s="48"/>
      <c r="S27" s="18"/>
      <c r="T27" s="48"/>
    </row>
    <row r="28" spans="1:20">
      <c r="A28" s="4">
        <v>24</v>
      </c>
      <c r="B28" s="17" t="s">
        <v>62</v>
      </c>
      <c r="C28" s="66" t="s">
        <v>226</v>
      </c>
      <c r="D28" s="48" t="s">
        <v>25</v>
      </c>
      <c r="E28" s="67" t="s">
        <v>228</v>
      </c>
      <c r="F28" s="48"/>
      <c r="G28" s="19">
        <v>16</v>
      </c>
      <c r="H28" s="19">
        <v>24</v>
      </c>
      <c r="I28" s="61">
        <f t="shared" si="0"/>
        <v>40</v>
      </c>
      <c r="J28" s="66">
        <v>9613426242</v>
      </c>
      <c r="K28" s="48" t="s">
        <v>76</v>
      </c>
      <c r="L28" s="48"/>
      <c r="M28" s="48"/>
      <c r="N28" s="48"/>
      <c r="O28" s="48"/>
      <c r="P28" s="49">
        <v>43594</v>
      </c>
      <c r="Q28" s="48" t="s">
        <v>93</v>
      </c>
      <c r="R28" s="48"/>
      <c r="S28" s="18"/>
      <c r="T28" s="48"/>
    </row>
    <row r="29" spans="1:20">
      <c r="A29" s="4">
        <v>25</v>
      </c>
      <c r="B29" s="17" t="s">
        <v>63</v>
      </c>
      <c r="C29" s="66" t="s">
        <v>229</v>
      </c>
      <c r="D29" s="48" t="s">
        <v>25</v>
      </c>
      <c r="E29" s="70" t="s">
        <v>231</v>
      </c>
      <c r="F29" s="48"/>
      <c r="G29" s="19">
        <v>29</v>
      </c>
      <c r="H29" s="19">
        <v>32</v>
      </c>
      <c r="I29" s="61">
        <f t="shared" si="0"/>
        <v>61</v>
      </c>
      <c r="J29" s="66">
        <v>9678532107</v>
      </c>
      <c r="K29" s="48" t="s">
        <v>160</v>
      </c>
      <c r="L29" s="48"/>
      <c r="M29" s="48"/>
      <c r="N29" s="48"/>
      <c r="O29" s="48"/>
      <c r="P29" s="49">
        <v>43594</v>
      </c>
      <c r="Q29" s="48" t="s">
        <v>93</v>
      </c>
      <c r="R29" s="48"/>
      <c r="S29" s="18"/>
      <c r="T29" s="48"/>
    </row>
    <row r="30" spans="1:20">
      <c r="A30" s="4">
        <v>26</v>
      </c>
      <c r="B30" s="17" t="s">
        <v>63</v>
      </c>
      <c r="C30" s="66" t="s">
        <v>230</v>
      </c>
      <c r="D30" s="59" t="s">
        <v>25</v>
      </c>
      <c r="E30" s="70" t="s">
        <v>232</v>
      </c>
      <c r="F30" s="59"/>
      <c r="G30" s="17">
        <v>22</v>
      </c>
      <c r="H30" s="17">
        <v>9</v>
      </c>
      <c r="I30" s="61">
        <f t="shared" si="0"/>
        <v>31</v>
      </c>
      <c r="J30" s="66">
        <v>9954394076</v>
      </c>
      <c r="K30" s="59" t="s">
        <v>160</v>
      </c>
      <c r="L30" s="59"/>
      <c r="M30" s="59"/>
      <c r="N30" s="59"/>
      <c r="O30" s="59"/>
      <c r="P30" s="49">
        <v>43594</v>
      </c>
      <c r="Q30" s="48" t="s">
        <v>93</v>
      </c>
      <c r="R30" s="48"/>
      <c r="S30" s="18"/>
      <c r="T30" s="48"/>
    </row>
    <row r="31" spans="1:20">
      <c r="A31" s="4">
        <v>27</v>
      </c>
      <c r="B31" s="17" t="s">
        <v>62</v>
      </c>
      <c r="C31" s="48" t="s">
        <v>233</v>
      </c>
      <c r="D31" s="48" t="s">
        <v>23</v>
      </c>
      <c r="E31" s="19">
        <v>18250222503</v>
      </c>
      <c r="F31" s="48" t="s">
        <v>88</v>
      </c>
      <c r="G31" s="19">
        <v>29</v>
      </c>
      <c r="H31" s="19">
        <v>29</v>
      </c>
      <c r="I31" s="61">
        <f t="shared" si="0"/>
        <v>58</v>
      </c>
      <c r="J31" s="48">
        <v>8812819955</v>
      </c>
      <c r="K31" s="48" t="s">
        <v>76</v>
      </c>
      <c r="L31" s="48"/>
      <c r="M31" s="48"/>
      <c r="N31" s="48"/>
      <c r="O31" s="48"/>
      <c r="P31" s="49">
        <v>43595</v>
      </c>
      <c r="Q31" s="48" t="s">
        <v>99</v>
      </c>
      <c r="R31" s="48"/>
      <c r="S31" s="18"/>
      <c r="T31" s="48"/>
    </row>
    <row r="32" spans="1:20">
      <c r="A32" s="4">
        <v>28</v>
      </c>
      <c r="B32" s="17" t="s">
        <v>62</v>
      </c>
      <c r="C32" s="48" t="s">
        <v>234</v>
      </c>
      <c r="D32" s="48" t="s">
        <v>23</v>
      </c>
      <c r="E32" s="19">
        <v>18250222504</v>
      </c>
      <c r="F32" s="48" t="s">
        <v>88</v>
      </c>
      <c r="G32" s="19">
        <v>15</v>
      </c>
      <c r="H32" s="19">
        <v>18</v>
      </c>
      <c r="I32" s="61">
        <f t="shared" si="0"/>
        <v>33</v>
      </c>
      <c r="J32" s="48">
        <v>8876115217</v>
      </c>
      <c r="K32" s="48" t="s">
        <v>76</v>
      </c>
      <c r="L32" s="48"/>
      <c r="M32" s="48"/>
      <c r="N32" s="48"/>
      <c r="O32" s="48"/>
      <c r="P32" s="49">
        <v>43595</v>
      </c>
      <c r="Q32" s="48" t="s">
        <v>99</v>
      </c>
      <c r="R32" s="48"/>
      <c r="S32" s="18"/>
      <c r="T32" s="48"/>
    </row>
    <row r="33" spans="1:20" ht="33">
      <c r="A33" s="4">
        <v>29</v>
      </c>
      <c r="B33" s="17" t="s">
        <v>63</v>
      </c>
      <c r="C33" s="48" t="s">
        <v>235</v>
      </c>
      <c r="D33" s="48" t="s">
        <v>23</v>
      </c>
      <c r="E33" s="19">
        <v>18250223402</v>
      </c>
      <c r="F33" s="48" t="s">
        <v>224</v>
      </c>
      <c r="G33" s="19">
        <v>174</v>
      </c>
      <c r="H33" s="19">
        <v>0</v>
      </c>
      <c r="I33" s="61">
        <f t="shared" si="0"/>
        <v>174</v>
      </c>
      <c r="J33" s="48">
        <v>9707145675</v>
      </c>
      <c r="K33" s="48" t="s">
        <v>113</v>
      </c>
      <c r="L33" s="48"/>
      <c r="M33" s="48"/>
      <c r="N33" s="48"/>
      <c r="O33" s="48"/>
      <c r="P33" s="49">
        <v>43595</v>
      </c>
      <c r="Q33" s="48" t="s">
        <v>99</v>
      </c>
      <c r="R33" s="48"/>
      <c r="S33" s="18"/>
      <c r="T33" s="48"/>
    </row>
    <row r="34" spans="1:20">
      <c r="A34" s="4">
        <v>30</v>
      </c>
      <c r="B34" s="17" t="s">
        <v>62</v>
      </c>
      <c r="C34" s="48" t="s">
        <v>236</v>
      </c>
      <c r="D34" s="48" t="s">
        <v>23</v>
      </c>
      <c r="E34" s="19">
        <v>18250200403</v>
      </c>
      <c r="F34" s="48" t="s">
        <v>162</v>
      </c>
      <c r="G34" s="19">
        <v>77</v>
      </c>
      <c r="H34" s="19">
        <v>105</v>
      </c>
      <c r="I34" s="61">
        <f t="shared" si="0"/>
        <v>182</v>
      </c>
      <c r="J34" s="48">
        <v>9401400816</v>
      </c>
      <c r="K34" s="48" t="s">
        <v>237</v>
      </c>
      <c r="L34" s="48"/>
      <c r="M34" s="48"/>
      <c r="N34" s="48"/>
      <c r="O34" s="48"/>
      <c r="P34" s="49">
        <v>43598</v>
      </c>
      <c r="Q34" s="48" t="s">
        <v>77</v>
      </c>
      <c r="R34" s="48"/>
      <c r="S34" s="18"/>
      <c r="T34" s="48"/>
    </row>
    <row r="35" spans="1:20" ht="33">
      <c r="A35" s="4">
        <v>31</v>
      </c>
      <c r="B35" s="17" t="s">
        <v>63</v>
      </c>
      <c r="C35" s="48" t="s">
        <v>235</v>
      </c>
      <c r="D35" s="48"/>
      <c r="E35" s="19">
        <v>18250223402</v>
      </c>
      <c r="F35" s="48" t="s">
        <v>224</v>
      </c>
      <c r="G35" s="19">
        <v>0</v>
      </c>
      <c r="H35" s="19">
        <v>245</v>
      </c>
      <c r="I35" s="61">
        <f t="shared" si="0"/>
        <v>245</v>
      </c>
      <c r="J35" s="48">
        <v>9707145675</v>
      </c>
      <c r="K35" s="48" t="s">
        <v>113</v>
      </c>
      <c r="L35" s="48"/>
      <c r="M35" s="48"/>
      <c r="N35" s="48"/>
      <c r="O35" s="48"/>
      <c r="P35" s="49">
        <v>43598</v>
      </c>
      <c r="Q35" s="48" t="s">
        <v>77</v>
      </c>
      <c r="R35" s="48"/>
      <c r="S35" s="18"/>
      <c r="T35" s="48"/>
    </row>
    <row r="36" spans="1:20">
      <c r="A36" s="4">
        <v>32</v>
      </c>
      <c r="B36" s="17" t="s">
        <v>62</v>
      </c>
      <c r="C36" s="66" t="s">
        <v>238</v>
      </c>
      <c r="D36" s="18" t="s">
        <v>25</v>
      </c>
      <c r="E36" s="67" t="s">
        <v>239</v>
      </c>
      <c r="F36" s="18"/>
      <c r="G36" s="69">
        <v>52</v>
      </c>
      <c r="H36" s="69">
        <v>55</v>
      </c>
      <c r="I36" s="61">
        <f t="shared" si="0"/>
        <v>107</v>
      </c>
      <c r="J36" s="66">
        <v>9613830601</v>
      </c>
      <c r="K36" s="18" t="s">
        <v>76</v>
      </c>
      <c r="L36" s="18"/>
      <c r="M36" s="18"/>
      <c r="N36" s="18"/>
      <c r="O36" s="18"/>
      <c r="P36" s="24">
        <v>43599</v>
      </c>
      <c r="Q36" s="18" t="s">
        <v>83</v>
      </c>
      <c r="R36" s="18"/>
      <c r="S36" s="18"/>
      <c r="T36" s="18"/>
    </row>
    <row r="37" spans="1:20">
      <c r="A37" s="4">
        <v>33</v>
      </c>
      <c r="B37" s="17" t="s">
        <v>63</v>
      </c>
      <c r="C37" s="66" t="s">
        <v>240</v>
      </c>
      <c r="D37" s="18" t="s">
        <v>25</v>
      </c>
      <c r="E37" s="70" t="s">
        <v>242</v>
      </c>
      <c r="F37" s="18"/>
      <c r="G37" s="71">
        <v>6</v>
      </c>
      <c r="H37" s="71">
        <v>13</v>
      </c>
      <c r="I37" s="61">
        <f t="shared" si="0"/>
        <v>19</v>
      </c>
      <c r="J37" s="66">
        <v>8761997277</v>
      </c>
      <c r="K37" s="18" t="s">
        <v>160</v>
      </c>
      <c r="L37" s="18"/>
      <c r="M37" s="18"/>
      <c r="N37" s="18"/>
      <c r="O37" s="18"/>
      <c r="P37" s="24">
        <v>43599</v>
      </c>
      <c r="Q37" s="18" t="s">
        <v>83</v>
      </c>
      <c r="R37" s="18"/>
      <c r="S37" s="18"/>
      <c r="T37" s="18"/>
    </row>
    <row r="38" spans="1:20">
      <c r="A38" s="4">
        <v>34</v>
      </c>
      <c r="B38" s="17" t="s">
        <v>63</v>
      </c>
      <c r="C38" s="66" t="s">
        <v>241</v>
      </c>
      <c r="D38" s="18" t="s">
        <v>25</v>
      </c>
      <c r="E38" s="70" t="s">
        <v>243</v>
      </c>
      <c r="F38" s="18"/>
      <c r="G38" s="71">
        <v>8</v>
      </c>
      <c r="H38" s="71">
        <v>9</v>
      </c>
      <c r="I38" s="61">
        <f t="shared" si="0"/>
        <v>17</v>
      </c>
      <c r="J38" s="66">
        <v>9864480602</v>
      </c>
      <c r="K38" s="18" t="s">
        <v>160</v>
      </c>
      <c r="L38" s="18"/>
      <c r="M38" s="18"/>
      <c r="N38" s="18"/>
      <c r="O38" s="18"/>
      <c r="P38" s="24">
        <v>43599</v>
      </c>
      <c r="Q38" s="18" t="s">
        <v>83</v>
      </c>
      <c r="R38" s="18"/>
      <c r="S38" s="18"/>
      <c r="T38" s="18"/>
    </row>
    <row r="39" spans="1:20">
      <c r="A39" s="4">
        <v>35</v>
      </c>
      <c r="B39" s="17" t="s">
        <v>63</v>
      </c>
      <c r="C39" s="66" t="s">
        <v>244</v>
      </c>
      <c r="D39" s="18" t="s">
        <v>25</v>
      </c>
      <c r="E39" s="67" t="s">
        <v>246</v>
      </c>
      <c r="F39" s="18"/>
      <c r="G39" s="69">
        <v>17</v>
      </c>
      <c r="H39" s="69">
        <v>17</v>
      </c>
      <c r="I39" s="61">
        <f t="shared" si="0"/>
        <v>34</v>
      </c>
      <c r="J39" s="66">
        <v>9706428425</v>
      </c>
      <c r="K39" s="18" t="s">
        <v>248</v>
      </c>
      <c r="L39" s="18"/>
      <c r="M39" s="18"/>
      <c r="N39" s="18"/>
      <c r="O39" s="18"/>
      <c r="P39" s="24">
        <v>43599</v>
      </c>
      <c r="Q39" s="18" t="s">
        <v>83</v>
      </c>
      <c r="R39" s="18"/>
      <c r="S39" s="18"/>
      <c r="T39" s="18"/>
    </row>
    <row r="40" spans="1:20">
      <c r="A40" s="4">
        <v>36</v>
      </c>
      <c r="B40" s="17" t="s">
        <v>63</v>
      </c>
      <c r="C40" s="66" t="s">
        <v>245</v>
      </c>
      <c r="D40" s="18" t="s">
        <v>25</v>
      </c>
      <c r="E40" s="67" t="s">
        <v>247</v>
      </c>
      <c r="F40" s="18"/>
      <c r="G40" s="69">
        <v>9</v>
      </c>
      <c r="H40" s="69">
        <v>4</v>
      </c>
      <c r="I40" s="61">
        <f t="shared" si="0"/>
        <v>13</v>
      </c>
      <c r="J40" s="66">
        <v>9678594328</v>
      </c>
      <c r="K40" s="18" t="s">
        <v>248</v>
      </c>
      <c r="L40" s="18"/>
      <c r="M40" s="18"/>
      <c r="N40" s="18"/>
      <c r="O40" s="18"/>
      <c r="P40" s="24">
        <v>43599</v>
      </c>
      <c r="Q40" s="18" t="s">
        <v>83</v>
      </c>
      <c r="R40" s="18"/>
      <c r="S40" s="18"/>
      <c r="T40" s="18"/>
    </row>
    <row r="41" spans="1:20" ht="33">
      <c r="A41" s="4">
        <v>37</v>
      </c>
      <c r="B41" s="17" t="s">
        <v>62</v>
      </c>
      <c r="C41" s="18" t="s">
        <v>249</v>
      </c>
      <c r="D41" s="18" t="s">
        <v>23</v>
      </c>
      <c r="E41" s="19">
        <v>18250203704</v>
      </c>
      <c r="F41" s="18" t="s">
        <v>88</v>
      </c>
      <c r="G41" s="19">
        <v>49</v>
      </c>
      <c r="H41" s="19">
        <v>34</v>
      </c>
      <c r="I41" s="61">
        <f t="shared" si="0"/>
        <v>83</v>
      </c>
      <c r="J41" s="18">
        <v>7896798972</v>
      </c>
      <c r="K41" s="18" t="s">
        <v>237</v>
      </c>
      <c r="L41" s="18"/>
      <c r="M41" s="18"/>
      <c r="N41" s="18"/>
      <c r="O41" s="18"/>
      <c r="P41" s="24">
        <v>43600</v>
      </c>
      <c r="Q41" s="18" t="s">
        <v>89</v>
      </c>
      <c r="R41" s="18"/>
      <c r="S41" s="18"/>
      <c r="T41" s="18"/>
    </row>
    <row r="42" spans="1:20" ht="33">
      <c r="A42" s="4">
        <v>38</v>
      </c>
      <c r="B42" s="17" t="s">
        <v>63</v>
      </c>
      <c r="C42" s="48" t="s">
        <v>235</v>
      </c>
      <c r="D42" s="48"/>
      <c r="E42" s="19">
        <v>18250223402</v>
      </c>
      <c r="F42" s="18" t="s">
        <v>224</v>
      </c>
      <c r="G42" s="19"/>
      <c r="H42" s="19"/>
      <c r="I42" s="61">
        <f t="shared" si="0"/>
        <v>0</v>
      </c>
      <c r="J42" s="18"/>
      <c r="K42" s="18" t="s">
        <v>113</v>
      </c>
      <c r="L42" s="18"/>
      <c r="M42" s="18"/>
      <c r="N42" s="18"/>
      <c r="O42" s="18"/>
      <c r="P42" s="24">
        <v>43600</v>
      </c>
      <c r="Q42" s="18" t="s">
        <v>89</v>
      </c>
      <c r="R42" s="18"/>
      <c r="S42" s="18"/>
      <c r="T42" s="18"/>
    </row>
    <row r="43" spans="1:20">
      <c r="A43" s="4">
        <v>39</v>
      </c>
      <c r="B43" s="17" t="s">
        <v>62</v>
      </c>
      <c r="C43" s="66" t="s">
        <v>250</v>
      </c>
      <c r="D43" s="18" t="s">
        <v>25</v>
      </c>
      <c r="E43" s="67" t="s">
        <v>252</v>
      </c>
      <c r="F43" s="18"/>
      <c r="G43" s="69">
        <v>29</v>
      </c>
      <c r="H43" s="69">
        <v>26</v>
      </c>
      <c r="I43" s="61">
        <f t="shared" si="0"/>
        <v>55</v>
      </c>
      <c r="J43" s="66">
        <v>9508342190</v>
      </c>
      <c r="K43" s="18" t="s">
        <v>76</v>
      </c>
      <c r="L43" s="18"/>
      <c r="M43" s="18"/>
      <c r="N43" s="18"/>
      <c r="O43" s="18"/>
      <c r="P43" s="24">
        <v>43601</v>
      </c>
      <c r="Q43" s="18" t="s">
        <v>93</v>
      </c>
      <c r="R43" s="18"/>
      <c r="S43" s="18"/>
      <c r="T43" s="18"/>
    </row>
    <row r="44" spans="1:20">
      <c r="A44" s="4">
        <v>40</v>
      </c>
      <c r="B44" s="17" t="s">
        <v>62</v>
      </c>
      <c r="C44" s="66" t="s">
        <v>251</v>
      </c>
      <c r="D44" s="18" t="s">
        <v>25</v>
      </c>
      <c r="E44" s="67" t="s">
        <v>253</v>
      </c>
      <c r="F44" s="18"/>
      <c r="G44" s="69">
        <v>31</v>
      </c>
      <c r="H44" s="69">
        <v>14</v>
      </c>
      <c r="I44" s="61">
        <f t="shared" si="0"/>
        <v>45</v>
      </c>
      <c r="J44" s="66">
        <v>9577543905</v>
      </c>
      <c r="K44" s="18" t="s">
        <v>76</v>
      </c>
      <c r="L44" s="18"/>
      <c r="M44" s="18"/>
      <c r="N44" s="18"/>
      <c r="O44" s="18"/>
      <c r="P44" s="24">
        <v>43601</v>
      </c>
      <c r="Q44" s="18" t="s">
        <v>93</v>
      </c>
      <c r="R44" s="18"/>
      <c r="S44" s="18"/>
      <c r="T44" s="18"/>
    </row>
    <row r="45" spans="1:20">
      <c r="A45" s="4">
        <v>41</v>
      </c>
      <c r="B45" s="17" t="s">
        <v>63</v>
      </c>
      <c r="C45" s="66" t="s">
        <v>254</v>
      </c>
      <c r="D45" s="18" t="s">
        <v>25</v>
      </c>
      <c r="E45" s="67" t="s">
        <v>257</v>
      </c>
      <c r="F45" s="18"/>
      <c r="G45" s="69">
        <v>15</v>
      </c>
      <c r="H45" s="69">
        <v>11</v>
      </c>
      <c r="I45" s="61">
        <f t="shared" si="0"/>
        <v>26</v>
      </c>
      <c r="J45" s="66">
        <v>9613927124</v>
      </c>
      <c r="K45" s="18" t="s">
        <v>248</v>
      </c>
      <c r="L45" s="18"/>
      <c r="M45" s="18"/>
      <c r="N45" s="18"/>
      <c r="O45" s="18"/>
      <c r="P45" s="24">
        <v>43601</v>
      </c>
      <c r="Q45" s="18" t="s">
        <v>93</v>
      </c>
      <c r="R45" s="18"/>
      <c r="S45" s="18"/>
      <c r="T45" s="18"/>
    </row>
    <row r="46" spans="1:20">
      <c r="A46" s="4">
        <v>42</v>
      </c>
      <c r="B46" s="17" t="s">
        <v>63</v>
      </c>
      <c r="C46" s="66" t="s">
        <v>255</v>
      </c>
      <c r="D46" s="18" t="s">
        <v>25</v>
      </c>
      <c r="E46" s="67" t="s">
        <v>258</v>
      </c>
      <c r="F46" s="18"/>
      <c r="G46" s="69">
        <v>11</v>
      </c>
      <c r="H46" s="69">
        <v>11</v>
      </c>
      <c r="I46" s="61">
        <f t="shared" si="0"/>
        <v>22</v>
      </c>
      <c r="J46" s="66">
        <v>8752098988</v>
      </c>
      <c r="K46" s="18" t="s">
        <v>248</v>
      </c>
      <c r="L46" s="18"/>
      <c r="M46" s="18"/>
      <c r="N46" s="18"/>
      <c r="O46" s="18"/>
      <c r="P46" s="24">
        <v>43601</v>
      </c>
      <c r="Q46" s="18" t="s">
        <v>93</v>
      </c>
      <c r="R46" s="18"/>
      <c r="S46" s="18"/>
      <c r="T46" s="18"/>
    </row>
    <row r="47" spans="1:20">
      <c r="A47" s="4">
        <v>43</v>
      </c>
      <c r="B47" s="17" t="s">
        <v>63</v>
      </c>
      <c r="C47" s="66" t="s">
        <v>256</v>
      </c>
      <c r="D47" s="18" t="s">
        <v>25</v>
      </c>
      <c r="E47" s="67" t="s">
        <v>259</v>
      </c>
      <c r="F47" s="18"/>
      <c r="G47" s="69">
        <v>10</v>
      </c>
      <c r="H47" s="69">
        <v>14</v>
      </c>
      <c r="I47" s="61">
        <f t="shared" si="0"/>
        <v>24</v>
      </c>
      <c r="J47" s="66">
        <v>8751830612</v>
      </c>
      <c r="K47" s="18" t="s">
        <v>248</v>
      </c>
      <c r="L47" s="18"/>
      <c r="M47" s="18"/>
      <c r="N47" s="18"/>
      <c r="O47" s="18"/>
      <c r="P47" s="24">
        <v>43601</v>
      </c>
      <c r="Q47" s="18" t="s">
        <v>93</v>
      </c>
      <c r="R47" s="18"/>
      <c r="S47" s="18"/>
      <c r="T47" s="18"/>
    </row>
    <row r="48" spans="1:20">
      <c r="A48" s="4">
        <v>44</v>
      </c>
      <c r="B48" s="17" t="s">
        <v>62</v>
      </c>
      <c r="C48" s="18" t="s">
        <v>260</v>
      </c>
      <c r="D48" s="18" t="s">
        <v>23</v>
      </c>
      <c r="E48" s="19">
        <v>18250203705</v>
      </c>
      <c r="F48" s="18" t="s">
        <v>88</v>
      </c>
      <c r="G48" s="19">
        <v>33</v>
      </c>
      <c r="H48" s="19">
        <v>36</v>
      </c>
      <c r="I48" s="61">
        <f t="shared" si="0"/>
        <v>69</v>
      </c>
      <c r="J48" s="18">
        <v>9957889577</v>
      </c>
      <c r="K48" s="18" t="s">
        <v>237</v>
      </c>
      <c r="L48" s="18"/>
      <c r="M48" s="18"/>
      <c r="N48" s="18"/>
      <c r="O48" s="18"/>
      <c r="P48" s="24">
        <v>43602</v>
      </c>
      <c r="Q48" s="18" t="s">
        <v>99</v>
      </c>
      <c r="R48" s="18"/>
      <c r="S48" s="18"/>
      <c r="T48" s="18"/>
    </row>
    <row r="49" spans="1:20">
      <c r="A49" s="4">
        <v>45</v>
      </c>
      <c r="B49" s="17" t="s">
        <v>62</v>
      </c>
      <c r="C49" s="18" t="s">
        <v>261</v>
      </c>
      <c r="D49" s="18" t="s">
        <v>23</v>
      </c>
      <c r="E49" s="19">
        <v>18250203706</v>
      </c>
      <c r="F49" s="18" t="s">
        <v>88</v>
      </c>
      <c r="G49" s="19">
        <v>34</v>
      </c>
      <c r="H49" s="19">
        <v>26</v>
      </c>
      <c r="I49" s="61">
        <f t="shared" si="0"/>
        <v>60</v>
      </c>
      <c r="J49" s="18">
        <v>9957635845</v>
      </c>
      <c r="K49" s="18" t="s">
        <v>237</v>
      </c>
      <c r="L49" s="18"/>
      <c r="M49" s="18"/>
      <c r="N49" s="18"/>
      <c r="O49" s="18"/>
      <c r="P49" s="24">
        <v>43602</v>
      </c>
      <c r="Q49" s="18" t="s">
        <v>99</v>
      </c>
      <c r="R49" s="18"/>
      <c r="S49" s="18"/>
      <c r="T49" s="18"/>
    </row>
    <row r="50" spans="1:20" ht="33">
      <c r="A50" s="4">
        <v>46</v>
      </c>
      <c r="B50" s="17" t="s">
        <v>63</v>
      </c>
      <c r="C50" s="18" t="s">
        <v>262</v>
      </c>
      <c r="D50" s="18" t="s">
        <v>23</v>
      </c>
      <c r="E50" s="19">
        <v>18250223201</v>
      </c>
      <c r="F50" s="18" t="s">
        <v>88</v>
      </c>
      <c r="G50" s="19">
        <v>287</v>
      </c>
      <c r="H50" s="19">
        <v>0</v>
      </c>
      <c r="I50" s="61">
        <f t="shared" si="0"/>
        <v>287</v>
      </c>
      <c r="J50" s="18">
        <v>9954850973</v>
      </c>
      <c r="K50" s="18" t="s">
        <v>113</v>
      </c>
      <c r="L50" s="18"/>
      <c r="M50" s="18"/>
      <c r="N50" s="18"/>
      <c r="O50" s="18"/>
      <c r="P50" s="24">
        <v>43602</v>
      </c>
      <c r="Q50" s="18" t="s">
        <v>99</v>
      </c>
      <c r="R50" s="18"/>
      <c r="S50" s="18"/>
      <c r="T50" s="18"/>
    </row>
    <row r="51" spans="1:20">
      <c r="A51" s="4">
        <v>47</v>
      </c>
      <c r="B51" s="17" t="s">
        <v>62</v>
      </c>
      <c r="C51" s="18" t="s">
        <v>263</v>
      </c>
      <c r="D51" s="18" t="s">
        <v>23</v>
      </c>
      <c r="E51" s="19">
        <v>18250203708</v>
      </c>
      <c r="F51" s="18" t="s">
        <v>88</v>
      </c>
      <c r="G51" s="19">
        <v>100</v>
      </c>
      <c r="H51" s="19">
        <v>0</v>
      </c>
      <c r="I51" s="61">
        <f t="shared" si="0"/>
        <v>100</v>
      </c>
      <c r="J51" s="18">
        <v>9435021870</v>
      </c>
      <c r="K51" s="18" t="s">
        <v>237</v>
      </c>
      <c r="L51" s="18"/>
      <c r="M51" s="18"/>
      <c r="N51" s="18"/>
      <c r="O51" s="18"/>
      <c r="P51" s="24">
        <v>43605</v>
      </c>
      <c r="Q51" s="18" t="s">
        <v>77</v>
      </c>
      <c r="R51" s="18"/>
      <c r="S51" s="18"/>
      <c r="T51" s="18"/>
    </row>
    <row r="52" spans="1:20" ht="33">
      <c r="A52" s="4">
        <v>48</v>
      </c>
      <c r="B52" s="17" t="s">
        <v>63</v>
      </c>
      <c r="C52" s="18" t="s">
        <v>262</v>
      </c>
      <c r="D52" s="18"/>
      <c r="E52" s="19">
        <v>18250223201</v>
      </c>
      <c r="F52" s="18" t="s">
        <v>88</v>
      </c>
      <c r="G52" s="19">
        <v>0</v>
      </c>
      <c r="H52" s="19">
        <v>0</v>
      </c>
      <c r="I52" s="61">
        <f t="shared" si="0"/>
        <v>0</v>
      </c>
      <c r="J52" s="18">
        <v>9954850973</v>
      </c>
      <c r="K52" s="18" t="s">
        <v>113</v>
      </c>
      <c r="L52" s="18"/>
      <c r="M52" s="18"/>
      <c r="N52" s="18"/>
      <c r="O52" s="18"/>
      <c r="P52" s="24">
        <v>43605</v>
      </c>
      <c r="Q52" s="18" t="s">
        <v>77</v>
      </c>
      <c r="R52" s="18"/>
      <c r="S52" s="18"/>
      <c r="T52" s="18"/>
    </row>
    <row r="53" spans="1:20">
      <c r="A53" s="4">
        <v>49</v>
      </c>
      <c r="B53" s="17" t="s">
        <v>62</v>
      </c>
      <c r="C53" s="66" t="s">
        <v>264</v>
      </c>
      <c r="D53" s="18" t="s">
        <v>25</v>
      </c>
      <c r="E53" s="70" t="s">
        <v>265</v>
      </c>
      <c r="F53" s="18"/>
      <c r="G53" s="71">
        <v>28</v>
      </c>
      <c r="H53" s="71">
        <v>33</v>
      </c>
      <c r="I53" s="61">
        <f t="shared" si="0"/>
        <v>61</v>
      </c>
      <c r="J53" s="66">
        <v>8761906177</v>
      </c>
      <c r="K53" s="18" t="s">
        <v>266</v>
      </c>
      <c r="L53" s="18"/>
      <c r="M53" s="18"/>
      <c r="N53" s="18"/>
      <c r="O53" s="18"/>
      <c r="P53" s="24">
        <v>43606</v>
      </c>
      <c r="Q53" s="18" t="s">
        <v>83</v>
      </c>
      <c r="R53" s="18"/>
      <c r="S53" s="18"/>
      <c r="T53" s="18"/>
    </row>
    <row r="54" spans="1:20">
      <c r="A54" s="4">
        <v>50</v>
      </c>
      <c r="B54" s="17" t="s">
        <v>63</v>
      </c>
      <c r="C54" s="66" t="s">
        <v>267</v>
      </c>
      <c r="D54" s="59" t="s">
        <v>25</v>
      </c>
      <c r="E54" s="67" t="s">
        <v>269</v>
      </c>
      <c r="F54" s="59"/>
      <c r="G54" s="69">
        <v>39</v>
      </c>
      <c r="H54" s="69">
        <v>29</v>
      </c>
      <c r="I54" s="61">
        <f t="shared" si="0"/>
        <v>68</v>
      </c>
      <c r="J54" s="66">
        <v>9954337163</v>
      </c>
      <c r="K54" s="59" t="s">
        <v>248</v>
      </c>
      <c r="L54" s="59"/>
      <c r="M54" s="59"/>
      <c r="N54" s="59"/>
      <c r="O54" s="59"/>
      <c r="P54" s="24">
        <v>43606</v>
      </c>
      <c r="Q54" s="18" t="s">
        <v>83</v>
      </c>
      <c r="R54" s="18"/>
      <c r="S54" s="18"/>
      <c r="T54" s="18"/>
    </row>
    <row r="55" spans="1:20">
      <c r="A55" s="4">
        <v>51</v>
      </c>
      <c r="B55" s="17" t="s">
        <v>63</v>
      </c>
      <c r="C55" s="66" t="s">
        <v>268</v>
      </c>
      <c r="D55" s="18" t="s">
        <v>25</v>
      </c>
      <c r="E55" s="67" t="s">
        <v>270</v>
      </c>
      <c r="F55" s="18"/>
      <c r="G55" s="69">
        <v>16</v>
      </c>
      <c r="H55" s="69">
        <v>15</v>
      </c>
      <c r="I55" s="61">
        <f t="shared" si="0"/>
        <v>31</v>
      </c>
      <c r="J55" s="66">
        <v>9954096798</v>
      </c>
      <c r="K55" s="18" t="s">
        <v>248</v>
      </c>
      <c r="L55" s="18"/>
      <c r="M55" s="18"/>
      <c r="N55" s="18"/>
      <c r="O55" s="18"/>
      <c r="P55" s="24">
        <v>43606</v>
      </c>
      <c r="Q55" s="18" t="s">
        <v>83</v>
      </c>
      <c r="R55" s="18"/>
      <c r="S55" s="18"/>
      <c r="T55" s="18"/>
    </row>
    <row r="56" spans="1:20" ht="33">
      <c r="A56" s="4">
        <v>52</v>
      </c>
      <c r="B56" s="17" t="s">
        <v>62</v>
      </c>
      <c r="C56" s="18" t="s">
        <v>263</v>
      </c>
      <c r="D56" s="18"/>
      <c r="E56" s="19">
        <v>18250203708</v>
      </c>
      <c r="F56" s="18" t="s">
        <v>88</v>
      </c>
      <c r="G56" s="19">
        <v>0</v>
      </c>
      <c r="H56" s="19">
        <v>134</v>
      </c>
      <c r="I56" s="61">
        <f t="shared" si="0"/>
        <v>134</v>
      </c>
      <c r="J56" s="18">
        <v>9435314246</v>
      </c>
      <c r="K56" s="18" t="s">
        <v>237</v>
      </c>
      <c r="L56" s="18"/>
      <c r="M56" s="18"/>
      <c r="N56" s="18"/>
      <c r="O56" s="18"/>
      <c r="P56" s="24">
        <v>43607</v>
      </c>
      <c r="Q56" s="18" t="s">
        <v>89</v>
      </c>
      <c r="R56" s="18"/>
      <c r="S56" s="18"/>
      <c r="T56" s="18"/>
    </row>
    <row r="57" spans="1:20" ht="33">
      <c r="A57" s="4">
        <v>53</v>
      </c>
      <c r="B57" s="17" t="s">
        <v>63</v>
      </c>
      <c r="C57" s="18" t="s">
        <v>262</v>
      </c>
      <c r="D57" s="18"/>
      <c r="E57" s="19">
        <v>18250223201</v>
      </c>
      <c r="F57" s="18" t="s">
        <v>88</v>
      </c>
      <c r="G57" s="19">
        <v>0</v>
      </c>
      <c r="H57" s="19">
        <v>232</v>
      </c>
      <c r="I57" s="61">
        <f t="shared" si="0"/>
        <v>232</v>
      </c>
      <c r="J57" s="18">
        <v>9954850973</v>
      </c>
      <c r="K57" s="18" t="s">
        <v>113</v>
      </c>
      <c r="L57" s="18"/>
      <c r="M57" s="18"/>
      <c r="N57" s="18"/>
      <c r="O57" s="18"/>
      <c r="P57" s="24">
        <v>43607</v>
      </c>
      <c r="Q57" s="18" t="s">
        <v>89</v>
      </c>
      <c r="R57" s="18"/>
      <c r="S57" s="18"/>
      <c r="T57" s="18"/>
    </row>
    <row r="58" spans="1:20">
      <c r="A58" s="4">
        <v>54</v>
      </c>
      <c r="B58" s="17" t="s">
        <v>62</v>
      </c>
      <c r="C58" s="66" t="s">
        <v>271</v>
      </c>
      <c r="D58" s="18" t="s">
        <v>25</v>
      </c>
      <c r="E58" s="70" t="s">
        <v>272</v>
      </c>
      <c r="F58" s="18"/>
      <c r="G58" s="19">
        <v>98</v>
      </c>
      <c r="H58" s="19">
        <v>0</v>
      </c>
      <c r="I58" s="61">
        <f t="shared" si="0"/>
        <v>98</v>
      </c>
      <c r="J58" s="66">
        <v>9678861037</v>
      </c>
      <c r="K58" s="18" t="s">
        <v>266</v>
      </c>
      <c r="L58" s="18"/>
      <c r="M58" s="18"/>
      <c r="N58" s="18"/>
      <c r="O58" s="18"/>
      <c r="P58" s="24">
        <v>43608</v>
      </c>
      <c r="Q58" s="18" t="s">
        <v>93</v>
      </c>
      <c r="R58" s="18"/>
      <c r="S58" s="18"/>
      <c r="T58" s="18"/>
    </row>
    <row r="59" spans="1:20">
      <c r="A59" s="4">
        <v>55</v>
      </c>
      <c r="B59" s="17" t="s">
        <v>63</v>
      </c>
      <c r="C59" s="66" t="s">
        <v>273</v>
      </c>
      <c r="D59" s="18" t="s">
        <v>25</v>
      </c>
      <c r="E59" s="67" t="s">
        <v>277</v>
      </c>
      <c r="F59" s="18"/>
      <c r="G59" s="69">
        <v>10</v>
      </c>
      <c r="H59" s="69">
        <v>9</v>
      </c>
      <c r="I59" s="61">
        <f t="shared" si="0"/>
        <v>19</v>
      </c>
      <c r="J59" s="66">
        <v>8876394486</v>
      </c>
      <c r="K59" s="18" t="s">
        <v>248</v>
      </c>
      <c r="L59" s="18"/>
      <c r="M59" s="18"/>
      <c r="N59" s="18"/>
      <c r="O59" s="18"/>
      <c r="P59" s="24">
        <v>43608</v>
      </c>
      <c r="Q59" s="18" t="s">
        <v>93</v>
      </c>
      <c r="R59" s="18"/>
      <c r="S59" s="18"/>
      <c r="T59" s="18"/>
    </row>
    <row r="60" spans="1:20">
      <c r="A60" s="4">
        <v>56</v>
      </c>
      <c r="B60" s="17" t="s">
        <v>63</v>
      </c>
      <c r="C60" s="66" t="s">
        <v>274</v>
      </c>
      <c r="D60" s="18" t="s">
        <v>25</v>
      </c>
      <c r="E60" s="67" t="s">
        <v>278</v>
      </c>
      <c r="F60" s="18"/>
      <c r="G60" s="69">
        <v>13</v>
      </c>
      <c r="H60" s="69">
        <v>8</v>
      </c>
      <c r="I60" s="61">
        <f t="shared" si="0"/>
        <v>21</v>
      </c>
      <c r="J60" s="66">
        <v>8486278058</v>
      </c>
      <c r="K60" s="18" t="s">
        <v>248</v>
      </c>
      <c r="L60" s="18"/>
      <c r="M60" s="18"/>
      <c r="N60" s="18"/>
      <c r="O60" s="18"/>
      <c r="P60" s="24">
        <v>43608</v>
      </c>
      <c r="Q60" s="18" t="s">
        <v>93</v>
      </c>
      <c r="R60" s="18"/>
      <c r="S60" s="18"/>
      <c r="T60" s="18"/>
    </row>
    <row r="61" spans="1:20">
      <c r="A61" s="4">
        <v>57</v>
      </c>
      <c r="B61" s="17" t="s">
        <v>63</v>
      </c>
      <c r="C61" s="66" t="s">
        <v>275</v>
      </c>
      <c r="D61" s="59" t="s">
        <v>25</v>
      </c>
      <c r="E61" s="67" t="s">
        <v>279</v>
      </c>
      <c r="F61" s="59"/>
      <c r="G61" s="69">
        <v>9</v>
      </c>
      <c r="H61" s="69">
        <v>9</v>
      </c>
      <c r="I61" s="61">
        <f t="shared" si="0"/>
        <v>18</v>
      </c>
      <c r="J61" s="66">
        <v>9954471973</v>
      </c>
      <c r="K61" s="59" t="s">
        <v>248</v>
      </c>
      <c r="L61" s="59"/>
      <c r="M61" s="59"/>
      <c r="N61" s="59"/>
      <c r="O61" s="59"/>
      <c r="P61" s="24">
        <v>43608</v>
      </c>
      <c r="Q61" s="18" t="s">
        <v>93</v>
      </c>
      <c r="R61" s="18"/>
      <c r="S61" s="18"/>
      <c r="T61" s="18"/>
    </row>
    <row r="62" spans="1:20">
      <c r="A62" s="4">
        <v>58</v>
      </c>
      <c r="B62" s="17" t="s">
        <v>63</v>
      </c>
      <c r="C62" s="66" t="s">
        <v>276</v>
      </c>
      <c r="D62" s="18" t="s">
        <v>25</v>
      </c>
      <c r="E62" s="67" t="s">
        <v>280</v>
      </c>
      <c r="F62" s="18"/>
      <c r="G62" s="69">
        <v>25</v>
      </c>
      <c r="H62" s="69">
        <v>15</v>
      </c>
      <c r="I62" s="61">
        <f t="shared" si="0"/>
        <v>40</v>
      </c>
      <c r="J62" s="66">
        <v>7896752049</v>
      </c>
      <c r="K62" s="18" t="s">
        <v>248</v>
      </c>
      <c r="L62" s="18"/>
      <c r="M62" s="18"/>
      <c r="N62" s="18"/>
      <c r="O62" s="18"/>
      <c r="P62" s="24">
        <v>43608</v>
      </c>
      <c r="Q62" s="18" t="s">
        <v>93</v>
      </c>
      <c r="R62" s="18"/>
      <c r="S62" s="18"/>
      <c r="T62" s="18"/>
    </row>
    <row r="63" spans="1:20">
      <c r="A63" s="4">
        <v>59</v>
      </c>
      <c r="B63" s="17" t="s">
        <v>62</v>
      </c>
      <c r="C63" s="18" t="s">
        <v>281</v>
      </c>
      <c r="D63" s="18" t="s">
        <v>23</v>
      </c>
      <c r="E63" s="19">
        <v>18250211201</v>
      </c>
      <c r="F63" s="18" t="s">
        <v>88</v>
      </c>
      <c r="G63" s="19">
        <v>44</v>
      </c>
      <c r="H63" s="19">
        <v>43</v>
      </c>
      <c r="I63" s="61">
        <f t="shared" si="0"/>
        <v>87</v>
      </c>
      <c r="J63" s="18">
        <v>7002274299</v>
      </c>
      <c r="K63" s="18" t="s">
        <v>237</v>
      </c>
      <c r="L63" s="18"/>
      <c r="M63" s="18"/>
      <c r="N63" s="18"/>
      <c r="O63" s="18"/>
      <c r="P63" s="24">
        <v>43609</v>
      </c>
      <c r="Q63" s="18" t="s">
        <v>99</v>
      </c>
      <c r="R63" s="18"/>
      <c r="S63" s="18"/>
      <c r="T63" s="18"/>
    </row>
    <row r="64" spans="1:20" ht="33">
      <c r="A64" s="4">
        <v>60</v>
      </c>
      <c r="B64" s="17" t="s">
        <v>63</v>
      </c>
      <c r="C64" s="18" t="s">
        <v>262</v>
      </c>
      <c r="D64" s="18"/>
      <c r="E64" s="19">
        <v>18250223201</v>
      </c>
      <c r="F64" s="18" t="s">
        <v>88</v>
      </c>
      <c r="G64" s="19">
        <v>0</v>
      </c>
      <c r="H64" s="19">
        <v>0</v>
      </c>
      <c r="I64" s="61">
        <f t="shared" si="0"/>
        <v>0</v>
      </c>
      <c r="J64" s="18">
        <v>9954850973</v>
      </c>
      <c r="K64" s="18" t="s">
        <v>113</v>
      </c>
      <c r="L64" s="18"/>
      <c r="M64" s="18"/>
      <c r="N64" s="18"/>
      <c r="O64" s="18"/>
      <c r="P64" s="24">
        <v>43609</v>
      </c>
      <c r="Q64" s="18" t="s">
        <v>99</v>
      </c>
      <c r="R64" s="18"/>
      <c r="S64" s="18"/>
      <c r="T64" s="18"/>
    </row>
    <row r="65" spans="1:20">
      <c r="A65" s="4">
        <v>61</v>
      </c>
      <c r="B65" s="17" t="s">
        <v>62</v>
      </c>
      <c r="C65" s="66" t="s">
        <v>271</v>
      </c>
      <c r="D65" s="18"/>
      <c r="E65" s="70" t="s">
        <v>272</v>
      </c>
      <c r="F65" s="18"/>
      <c r="G65" s="19">
        <v>0</v>
      </c>
      <c r="H65" s="19">
        <v>111</v>
      </c>
      <c r="I65" s="61">
        <f t="shared" si="0"/>
        <v>111</v>
      </c>
      <c r="J65" s="66">
        <v>9678861037</v>
      </c>
      <c r="K65" s="18" t="s">
        <v>266</v>
      </c>
      <c r="L65" s="18"/>
      <c r="M65" s="18"/>
      <c r="N65" s="18"/>
      <c r="O65" s="18"/>
      <c r="P65" s="24">
        <v>43610</v>
      </c>
      <c r="Q65" s="18" t="s">
        <v>105</v>
      </c>
      <c r="R65" s="18"/>
      <c r="S65" s="18"/>
      <c r="T65" s="18"/>
    </row>
    <row r="66" spans="1:20">
      <c r="A66" s="4">
        <v>62</v>
      </c>
      <c r="B66" s="17" t="s">
        <v>63</v>
      </c>
      <c r="C66" s="66" t="s">
        <v>282</v>
      </c>
      <c r="D66" s="18" t="s">
        <v>25</v>
      </c>
      <c r="E66" s="67" t="s">
        <v>284</v>
      </c>
      <c r="F66" s="18"/>
      <c r="G66" s="69">
        <v>10</v>
      </c>
      <c r="H66" s="69">
        <v>6</v>
      </c>
      <c r="I66" s="61">
        <f t="shared" si="0"/>
        <v>16</v>
      </c>
      <c r="J66" s="66">
        <v>9577793236</v>
      </c>
      <c r="K66" s="18" t="s">
        <v>248</v>
      </c>
      <c r="L66" s="18"/>
      <c r="M66" s="18"/>
      <c r="N66" s="18"/>
      <c r="O66" s="18"/>
      <c r="P66" s="24">
        <v>43610</v>
      </c>
      <c r="Q66" s="18" t="s">
        <v>105</v>
      </c>
      <c r="R66" s="18"/>
      <c r="S66" s="18"/>
      <c r="T66" s="18"/>
    </row>
    <row r="67" spans="1:20">
      <c r="A67" s="4">
        <v>63</v>
      </c>
      <c r="B67" s="17" t="s">
        <v>63</v>
      </c>
      <c r="C67" s="66" t="s">
        <v>283</v>
      </c>
      <c r="D67" s="18" t="s">
        <v>25</v>
      </c>
      <c r="E67" s="67" t="s">
        <v>285</v>
      </c>
      <c r="F67" s="18"/>
      <c r="G67" s="69">
        <v>6</v>
      </c>
      <c r="H67" s="69">
        <v>20</v>
      </c>
      <c r="I67" s="61">
        <f t="shared" si="0"/>
        <v>26</v>
      </c>
      <c r="J67" s="66">
        <v>8812897515</v>
      </c>
      <c r="K67" s="18" t="s">
        <v>248</v>
      </c>
      <c r="L67" s="18"/>
      <c r="M67" s="18"/>
      <c r="N67" s="18"/>
      <c r="O67" s="18"/>
      <c r="P67" s="24">
        <v>43610</v>
      </c>
      <c r="Q67" s="18" t="s">
        <v>105</v>
      </c>
      <c r="R67" s="18"/>
      <c r="S67" s="18"/>
      <c r="T67" s="18"/>
    </row>
    <row r="68" spans="1:20" ht="33">
      <c r="A68" s="4">
        <v>64</v>
      </c>
      <c r="B68" s="17" t="s">
        <v>62</v>
      </c>
      <c r="C68" s="18" t="s">
        <v>286</v>
      </c>
      <c r="D68" s="18" t="s">
        <v>23</v>
      </c>
      <c r="E68" s="19">
        <v>18250212101</v>
      </c>
      <c r="F68" s="18" t="s">
        <v>88</v>
      </c>
      <c r="G68" s="19">
        <v>71</v>
      </c>
      <c r="H68" s="19">
        <v>69</v>
      </c>
      <c r="I68" s="61">
        <f t="shared" si="0"/>
        <v>140</v>
      </c>
      <c r="J68" s="18">
        <v>9101373686</v>
      </c>
      <c r="K68" s="18" t="s">
        <v>237</v>
      </c>
      <c r="L68" s="18"/>
      <c r="M68" s="18"/>
      <c r="N68" s="18"/>
      <c r="O68" s="18"/>
      <c r="P68" s="24">
        <v>43612</v>
      </c>
      <c r="Q68" s="18" t="s">
        <v>77</v>
      </c>
      <c r="R68" s="18"/>
      <c r="S68" s="18"/>
      <c r="T68" s="18"/>
    </row>
    <row r="69" spans="1:20">
      <c r="A69" s="4">
        <v>65</v>
      </c>
      <c r="B69" s="17" t="s">
        <v>63</v>
      </c>
      <c r="C69" s="18" t="s">
        <v>287</v>
      </c>
      <c r="D69" s="18" t="s">
        <v>23</v>
      </c>
      <c r="E69" s="19">
        <v>18250223107</v>
      </c>
      <c r="F69" s="18" t="s">
        <v>224</v>
      </c>
      <c r="G69" s="19">
        <v>964</v>
      </c>
      <c r="H69" s="19">
        <v>1014</v>
      </c>
      <c r="I69" s="61">
        <f t="shared" si="0"/>
        <v>1978</v>
      </c>
      <c r="J69" s="18">
        <v>9706945853</v>
      </c>
      <c r="K69" s="18" t="s">
        <v>113</v>
      </c>
      <c r="L69" s="18"/>
      <c r="M69" s="18"/>
      <c r="N69" s="18"/>
      <c r="O69" s="18"/>
      <c r="P69" s="24">
        <v>43612</v>
      </c>
      <c r="Q69" s="18" t="s">
        <v>77</v>
      </c>
      <c r="R69" s="18"/>
      <c r="S69" s="18"/>
      <c r="T69" s="18"/>
    </row>
    <row r="70" spans="1:20">
      <c r="A70" s="4">
        <v>66</v>
      </c>
      <c r="B70" s="17" t="s">
        <v>62</v>
      </c>
      <c r="C70" s="66" t="s">
        <v>288</v>
      </c>
      <c r="D70" s="18" t="s">
        <v>25</v>
      </c>
      <c r="E70" s="70" t="s">
        <v>290</v>
      </c>
      <c r="F70" s="18"/>
      <c r="G70" s="71">
        <v>38</v>
      </c>
      <c r="H70" s="71">
        <v>49</v>
      </c>
      <c r="I70" s="61">
        <f t="shared" ref="I70:I133" si="1">SUM(G70:H70)</f>
        <v>87</v>
      </c>
      <c r="J70" s="66">
        <v>8723056758</v>
      </c>
      <c r="K70" s="18" t="s">
        <v>266</v>
      </c>
      <c r="L70" s="18"/>
      <c r="M70" s="18"/>
      <c r="N70" s="18"/>
      <c r="O70" s="18"/>
      <c r="P70" s="24">
        <v>43613</v>
      </c>
      <c r="Q70" s="18" t="s">
        <v>83</v>
      </c>
      <c r="R70" s="18"/>
      <c r="S70" s="18"/>
      <c r="T70" s="18"/>
    </row>
    <row r="71" spans="1:20">
      <c r="A71" s="4">
        <v>67</v>
      </c>
      <c r="B71" s="17" t="s">
        <v>62</v>
      </c>
      <c r="C71" s="66" t="s">
        <v>289</v>
      </c>
      <c r="D71" s="18" t="s">
        <v>25</v>
      </c>
      <c r="E71" s="70" t="s">
        <v>291</v>
      </c>
      <c r="F71" s="18"/>
      <c r="G71" s="71">
        <v>12</v>
      </c>
      <c r="H71" s="71">
        <v>16</v>
      </c>
      <c r="I71" s="61">
        <f t="shared" si="1"/>
        <v>28</v>
      </c>
      <c r="J71" s="66">
        <v>9678698947</v>
      </c>
      <c r="K71" s="18" t="s">
        <v>266</v>
      </c>
      <c r="L71" s="18"/>
      <c r="M71" s="18"/>
      <c r="N71" s="18"/>
      <c r="O71" s="18"/>
      <c r="P71" s="24">
        <v>43613</v>
      </c>
      <c r="Q71" s="18" t="s">
        <v>83</v>
      </c>
      <c r="R71" s="18"/>
      <c r="S71" s="18"/>
      <c r="T71" s="18"/>
    </row>
    <row r="72" spans="1:20">
      <c r="A72" s="4">
        <v>68</v>
      </c>
      <c r="B72" s="17" t="s">
        <v>63</v>
      </c>
      <c r="C72" s="18" t="s">
        <v>287</v>
      </c>
      <c r="D72" s="18"/>
      <c r="E72" s="19">
        <v>18250223107</v>
      </c>
      <c r="F72" s="18" t="s">
        <v>224</v>
      </c>
      <c r="G72" s="19"/>
      <c r="H72" s="19"/>
      <c r="I72" s="61">
        <f t="shared" si="1"/>
        <v>0</v>
      </c>
      <c r="J72" s="18">
        <v>9706945853</v>
      </c>
      <c r="K72" s="18" t="s">
        <v>113</v>
      </c>
      <c r="L72" s="18"/>
      <c r="M72" s="18"/>
      <c r="N72" s="18"/>
      <c r="O72" s="18"/>
      <c r="P72" s="24">
        <v>43613</v>
      </c>
      <c r="Q72" s="18" t="s">
        <v>83</v>
      </c>
      <c r="R72" s="18"/>
      <c r="S72" s="18"/>
      <c r="T72" s="18"/>
    </row>
    <row r="73" spans="1:20" ht="33">
      <c r="A73" s="4">
        <v>69</v>
      </c>
      <c r="B73" s="17" t="s">
        <v>62</v>
      </c>
      <c r="C73" s="18" t="s">
        <v>292</v>
      </c>
      <c r="D73" s="18" t="s">
        <v>23</v>
      </c>
      <c r="E73" s="19">
        <v>18250212103</v>
      </c>
      <c r="F73" s="18" t="s">
        <v>162</v>
      </c>
      <c r="G73" s="19">
        <v>116</v>
      </c>
      <c r="H73" s="19">
        <v>0</v>
      </c>
      <c r="I73" s="61">
        <f t="shared" si="1"/>
        <v>116</v>
      </c>
      <c r="J73" s="18">
        <v>9435249115</v>
      </c>
      <c r="K73" s="18" t="s">
        <v>237</v>
      </c>
      <c r="L73" s="18"/>
      <c r="M73" s="18"/>
      <c r="N73" s="18"/>
      <c r="O73" s="18"/>
      <c r="P73" s="24">
        <v>43614</v>
      </c>
      <c r="Q73" s="18" t="s">
        <v>89</v>
      </c>
      <c r="R73" s="18"/>
      <c r="S73" s="18"/>
      <c r="T73" s="18"/>
    </row>
    <row r="74" spans="1:20" ht="33">
      <c r="A74" s="4">
        <v>70</v>
      </c>
      <c r="B74" s="17" t="s">
        <v>63</v>
      </c>
      <c r="C74" s="18" t="s">
        <v>287</v>
      </c>
      <c r="D74" s="18"/>
      <c r="E74" s="19">
        <v>18250223107</v>
      </c>
      <c r="F74" s="18" t="s">
        <v>224</v>
      </c>
      <c r="G74" s="19"/>
      <c r="H74" s="19"/>
      <c r="I74" s="61">
        <f t="shared" si="1"/>
        <v>0</v>
      </c>
      <c r="J74" s="18">
        <v>9706945853</v>
      </c>
      <c r="K74" s="18" t="s">
        <v>113</v>
      </c>
      <c r="L74" s="18"/>
      <c r="M74" s="18"/>
      <c r="N74" s="18"/>
      <c r="O74" s="18"/>
      <c r="P74" s="24">
        <v>43614</v>
      </c>
      <c r="Q74" s="18" t="s">
        <v>89</v>
      </c>
      <c r="R74" s="18"/>
      <c r="S74" s="18"/>
      <c r="T74" s="18"/>
    </row>
    <row r="75" spans="1:20">
      <c r="A75" s="4">
        <v>71</v>
      </c>
      <c r="B75" s="17" t="s">
        <v>62</v>
      </c>
      <c r="C75" s="18" t="s">
        <v>292</v>
      </c>
      <c r="D75" s="18"/>
      <c r="E75" s="19">
        <v>18250212103</v>
      </c>
      <c r="F75" s="18" t="s">
        <v>162</v>
      </c>
      <c r="G75" s="19">
        <v>0</v>
      </c>
      <c r="H75" s="19">
        <v>120</v>
      </c>
      <c r="I75" s="61">
        <f t="shared" si="1"/>
        <v>120</v>
      </c>
      <c r="J75" s="18">
        <v>9435249115</v>
      </c>
      <c r="K75" s="18" t="s">
        <v>237</v>
      </c>
      <c r="L75" s="18"/>
      <c r="M75" s="18"/>
      <c r="N75" s="18"/>
      <c r="O75" s="18"/>
      <c r="P75" s="24">
        <v>43615</v>
      </c>
      <c r="Q75" s="18" t="s">
        <v>93</v>
      </c>
      <c r="R75" s="18"/>
      <c r="S75" s="18"/>
      <c r="T75" s="18"/>
    </row>
    <row r="76" spans="1:20">
      <c r="A76" s="4">
        <v>72</v>
      </c>
      <c r="B76" s="17" t="s">
        <v>63</v>
      </c>
      <c r="C76" s="18" t="s">
        <v>287</v>
      </c>
      <c r="D76" s="18"/>
      <c r="E76" s="19">
        <v>18250223107</v>
      </c>
      <c r="F76" s="18" t="s">
        <v>224</v>
      </c>
      <c r="G76" s="19"/>
      <c r="H76" s="19"/>
      <c r="I76" s="61">
        <f t="shared" si="1"/>
        <v>0</v>
      </c>
      <c r="J76" s="18">
        <v>9706945853</v>
      </c>
      <c r="K76" s="18" t="s">
        <v>113</v>
      </c>
      <c r="L76" s="18"/>
      <c r="M76" s="18"/>
      <c r="N76" s="18"/>
      <c r="O76" s="18"/>
      <c r="P76" s="24">
        <v>43615</v>
      </c>
      <c r="Q76" s="18" t="s">
        <v>93</v>
      </c>
      <c r="R76" s="18"/>
      <c r="S76" s="18"/>
      <c r="T76" s="18"/>
    </row>
    <row r="77" spans="1:20">
      <c r="A77" s="4">
        <v>73</v>
      </c>
      <c r="B77" s="17" t="s">
        <v>62</v>
      </c>
      <c r="C77" s="18" t="s">
        <v>293</v>
      </c>
      <c r="D77" s="18" t="s">
        <v>23</v>
      </c>
      <c r="E77" s="19">
        <v>18250212104</v>
      </c>
      <c r="F77" s="18" t="s">
        <v>88</v>
      </c>
      <c r="G77" s="19">
        <v>21</v>
      </c>
      <c r="H77" s="19">
        <v>26</v>
      </c>
      <c r="I77" s="61">
        <f t="shared" si="1"/>
        <v>47</v>
      </c>
      <c r="J77" s="18">
        <v>9577307378</v>
      </c>
      <c r="K77" s="18" t="s">
        <v>237</v>
      </c>
      <c r="L77" s="18"/>
      <c r="M77" s="18"/>
      <c r="N77" s="18"/>
      <c r="O77" s="18"/>
      <c r="P77" s="24">
        <v>43616</v>
      </c>
      <c r="Q77" s="18" t="s">
        <v>99</v>
      </c>
      <c r="R77" s="18"/>
      <c r="S77" s="18"/>
      <c r="T77" s="18"/>
    </row>
    <row r="78" spans="1:20">
      <c r="A78" s="4">
        <v>74</v>
      </c>
      <c r="B78" s="17" t="s">
        <v>62</v>
      </c>
      <c r="C78" s="18" t="s">
        <v>294</v>
      </c>
      <c r="D78" s="18" t="s">
        <v>23</v>
      </c>
      <c r="E78" s="19">
        <v>18250212302</v>
      </c>
      <c r="F78" s="18" t="s">
        <v>88</v>
      </c>
      <c r="G78" s="19">
        <v>18</v>
      </c>
      <c r="H78" s="19">
        <v>23</v>
      </c>
      <c r="I78" s="61">
        <f t="shared" si="1"/>
        <v>41</v>
      </c>
      <c r="J78" s="18">
        <v>8761018996</v>
      </c>
      <c r="K78" s="18" t="s">
        <v>237</v>
      </c>
      <c r="L78" s="18"/>
      <c r="M78" s="18"/>
      <c r="N78" s="18"/>
      <c r="O78" s="18"/>
      <c r="P78" s="24">
        <v>43616</v>
      </c>
      <c r="Q78" s="18" t="s">
        <v>99</v>
      </c>
      <c r="R78" s="18"/>
      <c r="S78" s="18"/>
      <c r="T78" s="18"/>
    </row>
    <row r="79" spans="1:20">
      <c r="A79" s="4">
        <v>75</v>
      </c>
      <c r="B79" s="17" t="s">
        <v>63</v>
      </c>
      <c r="C79" s="18" t="s">
        <v>287</v>
      </c>
      <c r="D79" s="18"/>
      <c r="E79" s="19">
        <v>18250223107</v>
      </c>
      <c r="F79" s="18" t="s">
        <v>224</v>
      </c>
      <c r="G79" s="19"/>
      <c r="H79" s="19"/>
      <c r="I79" s="61">
        <f t="shared" si="1"/>
        <v>0</v>
      </c>
      <c r="J79" s="18">
        <v>9706945853</v>
      </c>
      <c r="K79" s="18" t="s">
        <v>113</v>
      </c>
      <c r="L79" s="18"/>
      <c r="M79" s="18"/>
      <c r="N79" s="18"/>
      <c r="O79" s="18"/>
      <c r="P79" s="24">
        <v>43616</v>
      </c>
      <c r="Q79" s="18" t="s">
        <v>99</v>
      </c>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75</v>
      </c>
      <c r="D165" s="21"/>
      <c r="E165" s="13"/>
      <c r="F165" s="21"/>
      <c r="G165" s="62">
        <f>SUM(G5:G164)</f>
        <v>3084</v>
      </c>
      <c r="H165" s="62">
        <f>SUM(H5:H164)</f>
        <v>3334</v>
      </c>
      <c r="I165" s="62">
        <f>SUM(I5:I164)</f>
        <v>6418</v>
      </c>
      <c r="J165" s="21"/>
      <c r="K165" s="21"/>
      <c r="L165" s="21"/>
      <c r="M165" s="21"/>
      <c r="N165" s="21"/>
      <c r="O165" s="21"/>
      <c r="P165" s="14"/>
      <c r="Q165" s="21"/>
      <c r="R165" s="21"/>
      <c r="S165" s="21"/>
      <c r="T165" s="12"/>
    </row>
    <row r="166" spans="1:20">
      <c r="A166" s="44" t="s">
        <v>62</v>
      </c>
      <c r="B166" s="10">
        <f>COUNTIF(B$5:B$164,"Team 1")</f>
        <v>32</v>
      </c>
      <c r="C166" s="44" t="s">
        <v>25</v>
      </c>
      <c r="D166" s="10">
        <f>COUNTIF(D5:D164,"Anganwadi")</f>
        <v>41</v>
      </c>
    </row>
    <row r="167" spans="1:20">
      <c r="A167" s="44" t="s">
        <v>63</v>
      </c>
      <c r="B167" s="10">
        <f>COUNTIF(B$6:B$164,"Team 2")</f>
        <v>43</v>
      </c>
      <c r="C167" s="44" t="s">
        <v>23</v>
      </c>
      <c r="D167" s="10">
        <f>COUNTIF(D5:D164,"School")</f>
        <v>22</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5" activePane="bottomRight" state="frozen"/>
      <selection pane="topRight" activeCell="C1" sqref="C1"/>
      <selection pane="bottomLeft" activeCell="A5" sqref="A5"/>
      <selection pane="bottomRight" activeCell="C75" sqref="C7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33" t="s">
        <v>70</v>
      </c>
      <c r="B1" s="133"/>
      <c r="C1" s="133"/>
      <c r="D1" s="57"/>
      <c r="E1" s="57"/>
      <c r="F1" s="57"/>
      <c r="G1" s="57"/>
      <c r="H1" s="57"/>
      <c r="I1" s="57"/>
      <c r="J1" s="57"/>
      <c r="K1" s="57"/>
      <c r="L1" s="57"/>
      <c r="M1" s="134"/>
      <c r="N1" s="134"/>
      <c r="O1" s="134"/>
      <c r="P1" s="134"/>
      <c r="Q1" s="134"/>
      <c r="R1" s="134"/>
      <c r="S1" s="134"/>
      <c r="T1" s="134"/>
    </row>
    <row r="2" spans="1:20">
      <c r="A2" s="127" t="s">
        <v>59</v>
      </c>
      <c r="B2" s="128"/>
      <c r="C2" s="128"/>
      <c r="D2" s="25">
        <v>43617</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23" t="s">
        <v>9</v>
      </c>
      <c r="H4" s="23" t="s">
        <v>10</v>
      </c>
      <c r="I4" s="23" t="s">
        <v>11</v>
      </c>
      <c r="J4" s="130"/>
      <c r="K4" s="126"/>
      <c r="L4" s="126"/>
      <c r="M4" s="126"/>
      <c r="N4" s="126"/>
      <c r="O4" s="126"/>
      <c r="P4" s="129"/>
      <c r="Q4" s="129"/>
      <c r="R4" s="130"/>
      <c r="S4" s="130"/>
      <c r="T4" s="130"/>
    </row>
    <row r="5" spans="1:20">
      <c r="A5" s="4">
        <v>1</v>
      </c>
      <c r="B5" s="17" t="s">
        <v>62</v>
      </c>
      <c r="C5" s="66" t="s">
        <v>309</v>
      </c>
      <c r="D5" s="48" t="s">
        <v>25</v>
      </c>
      <c r="E5" s="70" t="s">
        <v>310</v>
      </c>
      <c r="F5" s="48"/>
      <c r="G5" s="72">
        <v>52</v>
      </c>
      <c r="H5" s="72">
        <v>45</v>
      </c>
      <c r="I5" s="61">
        <f>SUM(G5:H5)</f>
        <v>97</v>
      </c>
      <c r="J5" s="66">
        <v>7896738920</v>
      </c>
      <c r="K5" s="48" t="s">
        <v>311</v>
      </c>
      <c r="L5" s="48"/>
      <c r="M5" s="48"/>
      <c r="N5" s="48"/>
      <c r="O5" s="48"/>
      <c r="P5" s="24">
        <v>43617</v>
      </c>
      <c r="Q5" s="18" t="s">
        <v>105</v>
      </c>
      <c r="R5" s="48"/>
      <c r="S5" s="18"/>
      <c r="T5" s="18"/>
    </row>
    <row r="6" spans="1:20">
      <c r="A6" s="4">
        <v>2</v>
      </c>
      <c r="B6" s="17" t="s">
        <v>63</v>
      </c>
      <c r="C6" s="66" t="s">
        <v>312</v>
      </c>
      <c r="D6" s="59" t="s">
        <v>25</v>
      </c>
      <c r="E6" s="67" t="s">
        <v>314</v>
      </c>
      <c r="F6" s="59"/>
      <c r="G6" s="56">
        <v>20</v>
      </c>
      <c r="H6" s="56">
        <v>23</v>
      </c>
      <c r="I6" s="61">
        <f t="shared" ref="I6:I69" si="0">SUM(G6:H6)</f>
        <v>43</v>
      </c>
      <c r="J6" s="66">
        <v>9957432159</v>
      </c>
      <c r="K6" s="59" t="s">
        <v>248</v>
      </c>
      <c r="L6" s="59"/>
      <c r="M6" s="59"/>
      <c r="N6" s="59"/>
      <c r="O6" s="59"/>
      <c r="P6" s="24">
        <v>43617</v>
      </c>
      <c r="Q6" s="18" t="s">
        <v>105</v>
      </c>
      <c r="R6" s="48"/>
      <c r="S6" s="18"/>
      <c r="T6" s="18"/>
    </row>
    <row r="7" spans="1:20">
      <c r="A7" s="4">
        <v>3</v>
      </c>
      <c r="B7" s="17" t="s">
        <v>63</v>
      </c>
      <c r="C7" s="66" t="s">
        <v>313</v>
      </c>
      <c r="D7" s="48" t="s">
        <v>25</v>
      </c>
      <c r="E7" s="67" t="s">
        <v>315</v>
      </c>
      <c r="F7" s="48"/>
      <c r="G7" s="56">
        <v>8</v>
      </c>
      <c r="H7" s="56">
        <v>16</v>
      </c>
      <c r="I7" s="61">
        <f t="shared" si="0"/>
        <v>24</v>
      </c>
      <c r="J7" s="66">
        <v>9859784113</v>
      </c>
      <c r="K7" s="48" t="s">
        <v>248</v>
      </c>
      <c r="L7" s="48"/>
      <c r="M7" s="48"/>
      <c r="N7" s="48"/>
      <c r="O7" s="48"/>
      <c r="P7" s="24">
        <v>43617</v>
      </c>
      <c r="Q7" s="18" t="s">
        <v>105</v>
      </c>
      <c r="R7" s="48"/>
      <c r="S7" s="18"/>
      <c r="T7" s="18"/>
    </row>
    <row r="8" spans="1:20">
      <c r="A8" s="4">
        <v>4</v>
      </c>
      <c r="B8" s="17" t="s">
        <v>62</v>
      </c>
      <c r="C8" s="48" t="s">
        <v>316</v>
      </c>
      <c r="D8" s="48" t="s">
        <v>23</v>
      </c>
      <c r="E8" s="19">
        <v>18250212301</v>
      </c>
      <c r="F8" s="48" t="s">
        <v>88</v>
      </c>
      <c r="G8" s="19">
        <v>35</v>
      </c>
      <c r="H8" s="19">
        <v>48</v>
      </c>
      <c r="I8" s="61">
        <f t="shared" si="0"/>
        <v>83</v>
      </c>
      <c r="J8" s="48">
        <v>99548331504</v>
      </c>
      <c r="K8" s="48" t="s">
        <v>237</v>
      </c>
      <c r="L8" s="48"/>
      <c r="M8" s="48"/>
      <c r="N8" s="48"/>
      <c r="O8" s="48"/>
      <c r="P8" s="24">
        <v>43619</v>
      </c>
      <c r="Q8" s="18" t="s">
        <v>77</v>
      </c>
      <c r="R8" s="48"/>
      <c r="S8" s="18"/>
      <c r="T8" s="18"/>
    </row>
    <row r="9" spans="1:20">
      <c r="A9" s="4">
        <v>5</v>
      </c>
      <c r="B9" s="17" t="s">
        <v>63</v>
      </c>
      <c r="C9" s="48" t="s">
        <v>317</v>
      </c>
      <c r="D9" s="48" t="s">
        <v>23</v>
      </c>
      <c r="E9" s="19">
        <v>18250202301</v>
      </c>
      <c r="F9" s="48" t="s">
        <v>88</v>
      </c>
      <c r="G9" s="19">
        <v>23</v>
      </c>
      <c r="H9" s="19">
        <v>22</v>
      </c>
      <c r="I9" s="61">
        <f t="shared" si="0"/>
        <v>45</v>
      </c>
      <c r="J9" s="48">
        <v>8474029464</v>
      </c>
      <c r="K9" s="48" t="s">
        <v>318</v>
      </c>
      <c r="L9" s="48"/>
      <c r="M9" s="48"/>
      <c r="N9" s="48"/>
      <c r="O9" s="48"/>
      <c r="P9" s="24">
        <v>43619</v>
      </c>
      <c r="Q9" s="18" t="s">
        <v>77</v>
      </c>
      <c r="R9" s="48"/>
      <c r="S9" s="18"/>
      <c r="T9" s="18"/>
    </row>
    <row r="10" spans="1:20">
      <c r="A10" s="4">
        <v>6</v>
      </c>
      <c r="B10" s="17" t="s">
        <v>63</v>
      </c>
      <c r="C10" s="48" t="s">
        <v>319</v>
      </c>
      <c r="D10" s="48" t="s">
        <v>23</v>
      </c>
      <c r="E10" s="19">
        <v>18250205601</v>
      </c>
      <c r="F10" s="48" t="s">
        <v>88</v>
      </c>
      <c r="G10" s="19">
        <v>20</v>
      </c>
      <c r="H10" s="19">
        <v>20</v>
      </c>
      <c r="I10" s="61">
        <f t="shared" si="0"/>
        <v>40</v>
      </c>
      <c r="J10" s="48">
        <v>9854338109</v>
      </c>
      <c r="K10" s="48" t="s">
        <v>318</v>
      </c>
      <c r="L10" s="48"/>
      <c r="M10" s="48"/>
      <c r="N10" s="48"/>
      <c r="O10" s="48"/>
      <c r="P10" s="24">
        <v>43619</v>
      </c>
      <c r="Q10" s="18" t="s">
        <v>77</v>
      </c>
      <c r="R10" s="48"/>
      <c r="S10" s="18"/>
      <c r="T10" s="18"/>
    </row>
    <row r="11" spans="1:20">
      <c r="A11" s="4">
        <v>7</v>
      </c>
      <c r="B11" s="17" t="s">
        <v>62</v>
      </c>
      <c r="C11" s="66" t="s">
        <v>320</v>
      </c>
      <c r="D11" s="48" t="s">
        <v>25</v>
      </c>
      <c r="E11" s="70" t="s">
        <v>321</v>
      </c>
      <c r="F11" s="48"/>
      <c r="G11" s="19">
        <v>48</v>
      </c>
      <c r="H11" s="19">
        <v>39</v>
      </c>
      <c r="I11" s="61">
        <f t="shared" si="0"/>
        <v>87</v>
      </c>
      <c r="J11" s="66">
        <v>8253932333</v>
      </c>
      <c r="K11" s="48" t="s">
        <v>288</v>
      </c>
      <c r="L11" s="48"/>
      <c r="M11" s="48"/>
      <c r="N11" s="48"/>
      <c r="O11" s="48"/>
      <c r="P11" s="24">
        <v>43620</v>
      </c>
      <c r="Q11" s="18" t="s">
        <v>83</v>
      </c>
      <c r="R11" s="48"/>
      <c r="S11" s="18"/>
      <c r="T11" s="18"/>
    </row>
    <row r="12" spans="1:20">
      <c r="A12" s="4">
        <v>8</v>
      </c>
      <c r="B12" s="17" t="s">
        <v>63</v>
      </c>
      <c r="C12" s="66" t="s">
        <v>322</v>
      </c>
      <c r="D12" s="48" t="s">
        <v>25</v>
      </c>
      <c r="E12" s="67" t="s">
        <v>324</v>
      </c>
      <c r="F12" s="48"/>
      <c r="G12" s="56">
        <v>21</v>
      </c>
      <c r="H12" s="56">
        <v>18</v>
      </c>
      <c r="I12" s="61">
        <f t="shared" si="0"/>
        <v>39</v>
      </c>
      <c r="J12" s="66">
        <v>8486779349</v>
      </c>
      <c r="K12" s="48" t="s">
        <v>248</v>
      </c>
      <c r="L12" s="48"/>
      <c r="M12" s="48"/>
      <c r="N12" s="48"/>
      <c r="O12" s="48"/>
      <c r="P12" s="24">
        <v>43620</v>
      </c>
      <c r="Q12" s="18" t="s">
        <v>83</v>
      </c>
      <c r="R12" s="48"/>
      <c r="S12" s="18"/>
      <c r="T12" s="18"/>
    </row>
    <row r="13" spans="1:20">
      <c r="A13" s="4">
        <v>9</v>
      </c>
      <c r="B13" s="17" t="s">
        <v>63</v>
      </c>
      <c r="C13" s="66" t="s">
        <v>323</v>
      </c>
      <c r="D13" s="59" t="s">
        <v>25</v>
      </c>
      <c r="E13" s="67" t="s">
        <v>325</v>
      </c>
      <c r="F13" s="59"/>
      <c r="G13" s="56">
        <v>16</v>
      </c>
      <c r="H13" s="56">
        <v>18</v>
      </c>
      <c r="I13" s="61">
        <f t="shared" si="0"/>
        <v>34</v>
      </c>
      <c r="J13" s="66">
        <v>8753834296</v>
      </c>
      <c r="K13" s="59" t="s">
        <v>248</v>
      </c>
      <c r="L13" s="59"/>
      <c r="M13" s="59"/>
      <c r="N13" s="59"/>
      <c r="O13" s="59"/>
      <c r="P13" s="24">
        <v>43620</v>
      </c>
      <c r="Q13" s="18" t="s">
        <v>83</v>
      </c>
      <c r="R13" s="48"/>
      <c r="S13" s="18"/>
      <c r="T13" s="18"/>
    </row>
    <row r="14" spans="1:20">
      <c r="A14" s="4">
        <v>10</v>
      </c>
      <c r="B14" s="17" t="s">
        <v>62</v>
      </c>
      <c r="C14" s="66" t="s">
        <v>326</v>
      </c>
      <c r="D14" s="48" t="s">
        <v>25</v>
      </c>
      <c r="E14" s="70" t="s">
        <v>327</v>
      </c>
      <c r="F14" s="48"/>
      <c r="G14" s="19">
        <v>52</v>
      </c>
      <c r="H14" s="19">
        <v>30</v>
      </c>
      <c r="I14" s="61">
        <f t="shared" si="0"/>
        <v>82</v>
      </c>
      <c r="J14" s="66">
        <v>9706973034</v>
      </c>
      <c r="K14" s="48" t="s">
        <v>288</v>
      </c>
      <c r="L14" s="48"/>
      <c r="M14" s="48"/>
      <c r="N14" s="48"/>
      <c r="O14" s="48"/>
      <c r="P14" s="24">
        <v>43622</v>
      </c>
      <c r="Q14" s="18" t="s">
        <v>93</v>
      </c>
      <c r="R14" s="48"/>
      <c r="S14" s="18"/>
      <c r="T14" s="18"/>
    </row>
    <row r="15" spans="1:20">
      <c r="A15" s="4">
        <v>11</v>
      </c>
      <c r="B15" s="17" t="s">
        <v>63</v>
      </c>
      <c r="C15" s="66" t="s">
        <v>328</v>
      </c>
      <c r="D15" s="48" t="s">
        <v>25</v>
      </c>
      <c r="E15" s="67" t="s">
        <v>330</v>
      </c>
      <c r="F15" s="48"/>
      <c r="G15" s="56">
        <v>30</v>
      </c>
      <c r="H15" s="56">
        <v>23</v>
      </c>
      <c r="I15" s="61">
        <f t="shared" si="0"/>
        <v>53</v>
      </c>
      <c r="J15" s="66">
        <v>9957260699</v>
      </c>
      <c r="K15" s="48" t="s">
        <v>248</v>
      </c>
      <c r="L15" s="48"/>
      <c r="M15" s="48"/>
      <c r="N15" s="48"/>
      <c r="O15" s="48"/>
      <c r="P15" s="24">
        <v>43622</v>
      </c>
      <c r="Q15" s="18" t="s">
        <v>93</v>
      </c>
      <c r="R15" s="48"/>
      <c r="S15" s="18"/>
      <c r="T15" s="18"/>
    </row>
    <row r="16" spans="1:20">
      <c r="A16" s="4">
        <v>12</v>
      </c>
      <c r="B16" s="17" t="s">
        <v>63</v>
      </c>
      <c r="C16" s="66" t="s">
        <v>329</v>
      </c>
      <c r="D16" s="48" t="s">
        <v>25</v>
      </c>
      <c r="E16" s="67" t="s">
        <v>331</v>
      </c>
      <c r="F16" s="48"/>
      <c r="G16" s="56">
        <v>20</v>
      </c>
      <c r="H16" s="56">
        <v>12</v>
      </c>
      <c r="I16" s="61">
        <f t="shared" si="0"/>
        <v>32</v>
      </c>
      <c r="J16" s="66">
        <v>8011826814</v>
      </c>
      <c r="K16" s="48" t="s">
        <v>248</v>
      </c>
      <c r="L16" s="48"/>
      <c r="M16" s="48"/>
      <c r="N16" s="48"/>
      <c r="O16" s="48"/>
      <c r="P16" s="24">
        <v>43622</v>
      </c>
      <c r="Q16" s="18" t="s">
        <v>93</v>
      </c>
      <c r="R16" s="48"/>
      <c r="S16" s="18"/>
      <c r="T16" s="18"/>
    </row>
    <row r="17" spans="1:20" ht="33">
      <c r="A17" s="4">
        <v>13</v>
      </c>
      <c r="B17" s="17" t="s">
        <v>62</v>
      </c>
      <c r="C17" s="48" t="s">
        <v>332</v>
      </c>
      <c r="D17" s="48" t="s">
        <v>23</v>
      </c>
      <c r="E17" s="19">
        <v>18250212702</v>
      </c>
      <c r="F17" s="48" t="s">
        <v>162</v>
      </c>
      <c r="G17" s="19">
        <v>102</v>
      </c>
      <c r="H17" s="19">
        <v>68</v>
      </c>
      <c r="I17" s="61">
        <f t="shared" si="0"/>
        <v>170</v>
      </c>
      <c r="J17" s="48">
        <v>9613033861</v>
      </c>
      <c r="K17" s="48" t="s">
        <v>271</v>
      </c>
      <c r="L17" s="48"/>
      <c r="M17" s="48"/>
      <c r="N17" s="48"/>
      <c r="O17" s="48"/>
      <c r="P17" s="24">
        <v>43623</v>
      </c>
      <c r="Q17" s="18" t="s">
        <v>99</v>
      </c>
      <c r="R17" s="48"/>
      <c r="S17" s="18"/>
      <c r="T17" s="18"/>
    </row>
    <row r="18" spans="1:20">
      <c r="A18" s="4">
        <v>14</v>
      </c>
      <c r="B18" s="17" t="s">
        <v>63</v>
      </c>
      <c r="C18" s="48" t="s">
        <v>333</v>
      </c>
      <c r="D18" s="48" t="s">
        <v>23</v>
      </c>
      <c r="E18" s="19">
        <v>18250205602</v>
      </c>
      <c r="F18" s="48" t="s">
        <v>88</v>
      </c>
      <c r="G18" s="19">
        <v>16</v>
      </c>
      <c r="H18" s="19">
        <v>15</v>
      </c>
      <c r="I18" s="61">
        <f t="shared" si="0"/>
        <v>31</v>
      </c>
      <c r="J18" s="48">
        <v>9707429497</v>
      </c>
      <c r="K18" s="48" t="s">
        <v>318</v>
      </c>
      <c r="L18" s="48"/>
      <c r="M18" s="48"/>
      <c r="N18" s="48"/>
      <c r="O18" s="48"/>
      <c r="P18" s="24">
        <v>43623</v>
      </c>
      <c r="Q18" s="18" t="s">
        <v>99</v>
      </c>
      <c r="R18" s="48"/>
      <c r="S18" s="18"/>
      <c r="T18" s="18"/>
    </row>
    <row r="19" spans="1:20">
      <c r="A19" s="4">
        <v>15</v>
      </c>
      <c r="B19" s="17" t="s">
        <v>63</v>
      </c>
      <c r="C19" s="48" t="s">
        <v>334</v>
      </c>
      <c r="D19" s="48" t="s">
        <v>23</v>
      </c>
      <c r="E19" s="19">
        <v>18250205804</v>
      </c>
      <c r="F19" s="48" t="s">
        <v>88</v>
      </c>
      <c r="G19" s="19">
        <v>14</v>
      </c>
      <c r="H19" s="19">
        <v>13</v>
      </c>
      <c r="I19" s="61">
        <f t="shared" si="0"/>
        <v>27</v>
      </c>
      <c r="J19" s="48">
        <v>9954012644</v>
      </c>
      <c r="K19" s="48" t="s">
        <v>318</v>
      </c>
      <c r="L19" s="48"/>
      <c r="M19" s="48"/>
      <c r="N19" s="48"/>
      <c r="O19" s="48"/>
      <c r="P19" s="24">
        <v>43623</v>
      </c>
      <c r="Q19" s="18" t="s">
        <v>99</v>
      </c>
      <c r="R19" s="48"/>
      <c r="S19" s="18"/>
      <c r="T19" s="18"/>
    </row>
    <row r="20" spans="1:20">
      <c r="A20" s="4">
        <v>16</v>
      </c>
      <c r="B20" s="17" t="s">
        <v>63</v>
      </c>
      <c r="C20" s="48" t="s">
        <v>335</v>
      </c>
      <c r="D20" s="48" t="s">
        <v>23</v>
      </c>
      <c r="E20" s="19">
        <v>18250205804</v>
      </c>
      <c r="F20" s="48" t="s">
        <v>162</v>
      </c>
      <c r="G20" s="19">
        <v>29</v>
      </c>
      <c r="H20" s="19">
        <v>16</v>
      </c>
      <c r="I20" s="61">
        <f t="shared" si="0"/>
        <v>45</v>
      </c>
      <c r="J20" s="48">
        <v>9678125201</v>
      </c>
      <c r="K20" s="48" t="s">
        <v>318</v>
      </c>
      <c r="L20" s="48"/>
      <c r="M20" s="48"/>
      <c r="N20" s="48"/>
      <c r="O20" s="48"/>
      <c r="P20" s="24">
        <v>43623</v>
      </c>
      <c r="Q20" s="18" t="s">
        <v>99</v>
      </c>
      <c r="R20" s="48"/>
      <c r="S20" s="18"/>
      <c r="T20" s="18"/>
    </row>
    <row r="21" spans="1:20" ht="33">
      <c r="A21" s="4">
        <v>17</v>
      </c>
      <c r="B21" s="17" t="s">
        <v>62</v>
      </c>
      <c r="C21" s="48" t="s">
        <v>336</v>
      </c>
      <c r="D21" s="48" t="s">
        <v>23</v>
      </c>
      <c r="E21" s="19">
        <v>18250212703</v>
      </c>
      <c r="F21" s="48" t="s">
        <v>88</v>
      </c>
      <c r="G21" s="19">
        <v>62</v>
      </c>
      <c r="H21" s="19">
        <v>60</v>
      </c>
      <c r="I21" s="61">
        <f t="shared" si="0"/>
        <v>122</v>
      </c>
      <c r="J21" s="48">
        <v>9678438161</v>
      </c>
      <c r="K21" s="48" t="s">
        <v>271</v>
      </c>
      <c r="L21" s="48"/>
      <c r="M21" s="48"/>
      <c r="N21" s="48"/>
      <c r="O21" s="48"/>
      <c r="P21" s="24">
        <v>43626</v>
      </c>
      <c r="Q21" s="18" t="s">
        <v>77</v>
      </c>
      <c r="R21" s="48"/>
      <c r="S21" s="18"/>
      <c r="T21" s="18"/>
    </row>
    <row r="22" spans="1:20">
      <c r="A22" s="4">
        <v>18</v>
      </c>
      <c r="B22" s="17" t="s">
        <v>63</v>
      </c>
      <c r="C22" s="48" t="s">
        <v>337</v>
      </c>
      <c r="D22" s="48" t="s">
        <v>23</v>
      </c>
      <c r="E22" s="19">
        <v>18250205805</v>
      </c>
      <c r="F22" s="48" t="s">
        <v>88</v>
      </c>
      <c r="G22" s="19">
        <v>19</v>
      </c>
      <c r="H22" s="19">
        <v>21</v>
      </c>
      <c r="I22" s="61">
        <f t="shared" si="0"/>
        <v>40</v>
      </c>
      <c r="J22" s="48">
        <v>9859574384</v>
      </c>
      <c r="K22" s="48" t="s">
        <v>318</v>
      </c>
      <c r="L22" s="48"/>
      <c r="M22" s="48"/>
      <c r="N22" s="48"/>
      <c r="O22" s="48"/>
      <c r="P22" s="24">
        <v>43626</v>
      </c>
      <c r="Q22" s="18" t="s">
        <v>77</v>
      </c>
      <c r="R22" s="48"/>
      <c r="S22" s="18"/>
      <c r="T22" s="18"/>
    </row>
    <row r="23" spans="1:20">
      <c r="A23" s="4">
        <v>19</v>
      </c>
      <c r="B23" s="17" t="s">
        <v>63</v>
      </c>
      <c r="C23" s="48" t="s">
        <v>338</v>
      </c>
      <c r="D23" s="48" t="s">
        <v>23</v>
      </c>
      <c r="E23" s="19">
        <v>18250205901</v>
      </c>
      <c r="F23" s="48" t="s">
        <v>88</v>
      </c>
      <c r="G23" s="19">
        <v>23</v>
      </c>
      <c r="H23" s="19">
        <v>19</v>
      </c>
      <c r="I23" s="61">
        <f t="shared" si="0"/>
        <v>42</v>
      </c>
      <c r="J23" s="48">
        <v>9435612241</v>
      </c>
      <c r="K23" s="48" t="s">
        <v>318</v>
      </c>
      <c r="L23" s="48"/>
      <c r="M23" s="48"/>
      <c r="N23" s="48"/>
      <c r="O23" s="48"/>
      <c r="P23" s="24">
        <v>43626</v>
      </c>
      <c r="Q23" s="18" t="s">
        <v>77</v>
      </c>
      <c r="R23" s="48"/>
      <c r="S23" s="18"/>
      <c r="T23" s="18"/>
    </row>
    <row r="24" spans="1:20">
      <c r="A24" s="4">
        <v>20</v>
      </c>
      <c r="B24" s="17" t="s">
        <v>62</v>
      </c>
      <c r="C24" s="66" t="s">
        <v>341</v>
      </c>
      <c r="D24" s="48" t="s">
        <v>25</v>
      </c>
      <c r="E24" s="70" t="s">
        <v>343</v>
      </c>
      <c r="F24" s="48"/>
      <c r="G24" s="72">
        <v>25</v>
      </c>
      <c r="H24" s="72">
        <v>24</v>
      </c>
      <c r="I24" s="61">
        <f t="shared" si="0"/>
        <v>49</v>
      </c>
      <c r="J24" s="66">
        <v>9706211898</v>
      </c>
      <c r="K24" s="48" t="s">
        <v>288</v>
      </c>
      <c r="L24" s="48"/>
      <c r="M24" s="48"/>
      <c r="N24" s="48"/>
      <c r="O24" s="48"/>
      <c r="P24" s="24">
        <v>43627</v>
      </c>
      <c r="Q24" s="18" t="s">
        <v>83</v>
      </c>
      <c r="R24" s="48"/>
      <c r="S24" s="18"/>
      <c r="T24" s="18"/>
    </row>
    <row r="25" spans="1:20">
      <c r="A25" s="4">
        <v>21</v>
      </c>
      <c r="B25" s="17" t="s">
        <v>62</v>
      </c>
      <c r="C25" s="66" t="s">
        <v>342</v>
      </c>
      <c r="D25" s="48" t="s">
        <v>25</v>
      </c>
      <c r="E25" s="70" t="s">
        <v>344</v>
      </c>
      <c r="F25" s="48"/>
      <c r="G25" s="72">
        <v>19</v>
      </c>
      <c r="H25" s="72">
        <v>17</v>
      </c>
      <c r="I25" s="61">
        <f t="shared" si="0"/>
        <v>36</v>
      </c>
      <c r="J25" s="66">
        <v>8011727702</v>
      </c>
      <c r="K25" s="48" t="s">
        <v>288</v>
      </c>
      <c r="L25" s="48"/>
      <c r="M25" s="48"/>
      <c r="N25" s="48"/>
      <c r="O25" s="48"/>
      <c r="P25" s="24">
        <v>43627</v>
      </c>
      <c r="Q25" s="18" t="s">
        <v>83</v>
      </c>
      <c r="R25" s="48"/>
      <c r="S25" s="18"/>
      <c r="T25" s="18"/>
    </row>
    <row r="26" spans="1:20">
      <c r="A26" s="4">
        <v>22</v>
      </c>
      <c r="B26" s="17" t="s">
        <v>63</v>
      </c>
      <c r="C26" s="66" t="s">
        <v>339</v>
      </c>
      <c r="D26" s="48" t="s">
        <v>25</v>
      </c>
      <c r="E26" s="67" t="s">
        <v>345</v>
      </c>
      <c r="F26" s="48"/>
      <c r="G26" s="56">
        <v>16</v>
      </c>
      <c r="H26" s="56">
        <v>21</v>
      </c>
      <c r="I26" s="61">
        <f t="shared" si="0"/>
        <v>37</v>
      </c>
      <c r="J26" s="66">
        <v>9954540863</v>
      </c>
      <c r="K26" s="48" t="s">
        <v>248</v>
      </c>
      <c r="L26" s="48"/>
      <c r="M26" s="48"/>
      <c r="N26" s="48"/>
      <c r="O26" s="48"/>
      <c r="P26" s="24">
        <v>43627</v>
      </c>
      <c r="Q26" s="18" t="s">
        <v>83</v>
      </c>
      <c r="R26" s="48"/>
      <c r="S26" s="18"/>
      <c r="T26" s="18"/>
    </row>
    <row r="27" spans="1:20">
      <c r="A27" s="4">
        <v>23</v>
      </c>
      <c r="B27" s="17" t="s">
        <v>63</v>
      </c>
      <c r="C27" s="66" t="s">
        <v>340</v>
      </c>
      <c r="D27" s="48" t="s">
        <v>25</v>
      </c>
      <c r="E27" s="67" t="s">
        <v>346</v>
      </c>
      <c r="F27" s="48"/>
      <c r="G27" s="56">
        <v>15</v>
      </c>
      <c r="H27" s="56">
        <v>14</v>
      </c>
      <c r="I27" s="61">
        <f t="shared" si="0"/>
        <v>29</v>
      </c>
      <c r="J27" s="66">
        <v>9957446348</v>
      </c>
      <c r="K27" s="48" t="s">
        <v>248</v>
      </c>
      <c r="L27" s="48"/>
      <c r="M27" s="48"/>
      <c r="N27" s="48"/>
      <c r="O27" s="48"/>
      <c r="P27" s="24">
        <v>43627</v>
      </c>
      <c r="Q27" s="18" t="s">
        <v>83</v>
      </c>
      <c r="R27" s="48"/>
      <c r="S27" s="18"/>
      <c r="T27" s="18"/>
    </row>
    <row r="28" spans="1:20" ht="33">
      <c r="A28" s="4">
        <v>24</v>
      </c>
      <c r="B28" s="17" t="s">
        <v>62</v>
      </c>
      <c r="C28" s="18" t="s">
        <v>347</v>
      </c>
      <c r="D28" s="18" t="s">
        <v>23</v>
      </c>
      <c r="E28" s="19">
        <v>18250212704</v>
      </c>
      <c r="F28" s="18" t="s">
        <v>88</v>
      </c>
      <c r="G28" s="19">
        <v>44</v>
      </c>
      <c r="H28" s="19">
        <v>56</v>
      </c>
      <c r="I28" s="61">
        <f t="shared" si="0"/>
        <v>100</v>
      </c>
      <c r="J28" s="18">
        <v>9957983659</v>
      </c>
      <c r="K28" s="18" t="s">
        <v>288</v>
      </c>
      <c r="L28" s="18"/>
      <c r="M28" s="18"/>
      <c r="N28" s="18"/>
      <c r="O28" s="18"/>
      <c r="P28" s="24">
        <v>43628</v>
      </c>
      <c r="Q28" s="18" t="s">
        <v>89</v>
      </c>
      <c r="R28" s="48"/>
      <c r="S28" s="18"/>
      <c r="T28" s="18"/>
    </row>
    <row r="29" spans="1:20" ht="33">
      <c r="A29" s="4">
        <v>25</v>
      </c>
      <c r="B29" s="17" t="s">
        <v>63</v>
      </c>
      <c r="C29" s="48" t="s">
        <v>348</v>
      </c>
      <c r="D29" s="48" t="s">
        <v>23</v>
      </c>
      <c r="E29" s="19">
        <v>18250209901</v>
      </c>
      <c r="F29" s="48" t="s">
        <v>88</v>
      </c>
      <c r="G29" s="19">
        <v>76</v>
      </c>
      <c r="H29" s="19">
        <v>74</v>
      </c>
      <c r="I29" s="61">
        <f t="shared" si="0"/>
        <v>150</v>
      </c>
      <c r="J29" s="48">
        <v>9954167166</v>
      </c>
      <c r="K29" s="48" t="s">
        <v>318</v>
      </c>
      <c r="L29" s="48"/>
      <c r="M29" s="48"/>
      <c r="N29" s="48"/>
      <c r="O29" s="48"/>
      <c r="P29" s="24">
        <v>43628</v>
      </c>
      <c r="Q29" s="18" t="s">
        <v>89</v>
      </c>
      <c r="R29" s="48"/>
      <c r="S29" s="18"/>
      <c r="T29" s="18"/>
    </row>
    <row r="30" spans="1:20">
      <c r="A30" s="4">
        <v>26</v>
      </c>
      <c r="B30" s="17" t="s">
        <v>62</v>
      </c>
      <c r="C30" s="66" t="s">
        <v>349</v>
      </c>
      <c r="D30" s="18" t="s">
        <v>25</v>
      </c>
      <c r="E30" s="70" t="s">
        <v>351</v>
      </c>
      <c r="F30" s="18"/>
      <c r="G30" s="72">
        <v>30</v>
      </c>
      <c r="H30" s="72">
        <v>26</v>
      </c>
      <c r="I30" s="61">
        <f t="shared" si="0"/>
        <v>56</v>
      </c>
      <c r="J30" s="66">
        <v>9954439519</v>
      </c>
      <c r="K30" s="18" t="s">
        <v>311</v>
      </c>
      <c r="L30" s="18"/>
      <c r="M30" s="18"/>
      <c r="N30" s="18"/>
      <c r="O30" s="18"/>
      <c r="P30" s="24">
        <v>43629</v>
      </c>
      <c r="Q30" s="18" t="s">
        <v>93</v>
      </c>
      <c r="R30" s="48"/>
      <c r="S30" s="18"/>
      <c r="T30" s="18"/>
    </row>
    <row r="31" spans="1:20">
      <c r="A31" s="4">
        <v>27</v>
      </c>
      <c r="B31" s="17" t="s">
        <v>62</v>
      </c>
      <c r="C31" s="66" t="s">
        <v>350</v>
      </c>
      <c r="D31" s="18" t="s">
        <v>25</v>
      </c>
      <c r="E31" s="70" t="s">
        <v>352</v>
      </c>
      <c r="F31" s="18"/>
      <c r="G31" s="72">
        <v>38</v>
      </c>
      <c r="H31" s="72">
        <v>39</v>
      </c>
      <c r="I31" s="61">
        <f t="shared" si="0"/>
        <v>77</v>
      </c>
      <c r="J31" s="66">
        <v>8761092414</v>
      </c>
      <c r="K31" s="18" t="s">
        <v>311</v>
      </c>
      <c r="L31" s="18"/>
      <c r="M31" s="18"/>
      <c r="N31" s="18"/>
      <c r="O31" s="18"/>
      <c r="P31" s="24">
        <v>43629</v>
      </c>
      <c r="Q31" s="18" t="s">
        <v>93</v>
      </c>
      <c r="R31" s="48"/>
      <c r="S31" s="18"/>
      <c r="T31" s="18"/>
    </row>
    <row r="32" spans="1:20">
      <c r="A32" s="4">
        <v>28</v>
      </c>
      <c r="B32" s="17" t="s">
        <v>63</v>
      </c>
      <c r="C32" s="66" t="s">
        <v>353</v>
      </c>
      <c r="D32" s="18" t="s">
        <v>25</v>
      </c>
      <c r="E32" s="67" t="s">
        <v>357</v>
      </c>
      <c r="F32" s="18"/>
      <c r="G32" s="56">
        <v>26</v>
      </c>
      <c r="H32" s="56">
        <v>33</v>
      </c>
      <c r="I32" s="61">
        <f t="shared" si="0"/>
        <v>59</v>
      </c>
      <c r="J32" s="66">
        <v>9613627420</v>
      </c>
      <c r="K32" s="18" t="s">
        <v>248</v>
      </c>
      <c r="L32" s="18"/>
      <c r="M32" s="18"/>
      <c r="N32" s="18"/>
      <c r="O32" s="18"/>
      <c r="P32" s="24">
        <v>43629</v>
      </c>
      <c r="Q32" s="18" t="s">
        <v>93</v>
      </c>
      <c r="R32" s="48"/>
      <c r="S32" s="18"/>
      <c r="T32" s="18"/>
    </row>
    <row r="33" spans="1:20">
      <c r="A33" s="4">
        <v>29</v>
      </c>
      <c r="B33" s="17" t="s">
        <v>63</v>
      </c>
      <c r="C33" s="66" t="s">
        <v>354</v>
      </c>
      <c r="D33" s="18" t="s">
        <v>25</v>
      </c>
      <c r="E33" s="67" t="s">
        <v>358</v>
      </c>
      <c r="F33" s="18"/>
      <c r="G33" s="56">
        <v>9</v>
      </c>
      <c r="H33" s="56">
        <v>4</v>
      </c>
      <c r="I33" s="61">
        <f t="shared" si="0"/>
        <v>13</v>
      </c>
      <c r="J33" s="66">
        <v>8011246570</v>
      </c>
      <c r="K33" s="18" t="s">
        <v>248</v>
      </c>
      <c r="L33" s="18"/>
      <c r="M33" s="18"/>
      <c r="N33" s="18"/>
      <c r="O33" s="18"/>
      <c r="P33" s="24">
        <v>43629</v>
      </c>
      <c r="Q33" s="18" t="s">
        <v>93</v>
      </c>
      <c r="R33" s="48"/>
      <c r="S33" s="18"/>
      <c r="T33" s="18"/>
    </row>
    <row r="34" spans="1:20">
      <c r="A34" s="4">
        <v>30</v>
      </c>
      <c r="B34" s="17" t="s">
        <v>63</v>
      </c>
      <c r="C34" s="66" t="s">
        <v>355</v>
      </c>
      <c r="D34" s="18" t="s">
        <v>25</v>
      </c>
      <c r="E34" s="67" t="s">
        <v>359</v>
      </c>
      <c r="F34" s="18"/>
      <c r="G34" s="56">
        <v>8</v>
      </c>
      <c r="H34" s="56">
        <v>13</v>
      </c>
      <c r="I34" s="61">
        <f t="shared" si="0"/>
        <v>21</v>
      </c>
      <c r="J34" s="66">
        <v>8402802969</v>
      </c>
      <c r="K34" s="18" t="s">
        <v>248</v>
      </c>
      <c r="L34" s="18"/>
      <c r="M34" s="18"/>
      <c r="N34" s="18"/>
      <c r="O34" s="18"/>
      <c r="P34" s="24">
        <v>43629</v>
      </c>
      <c r="Q34" s="18" t="s">
        <v>93</v>
      </c>
      <c r="R34" s="18"/>
      <c r="S34" s="18"/>
      <c r="T34" s="18"/>
    </row>
    <row r="35" spans="1:20">
      <c r="A35" s="4">
        <v>31</v>
      </c>
      <c r="B35" s="17" t="s">
        <v>63</v>
      </c>
      <c r="C35" s="66" t="s">
        <v>356</v>
      </c>
      <c r="D35" s="18" t="s">
        <v>25</v>
      </c>
      <c r="E35" s="67" t="s">
        <v>360</v>
      </c>
      <c r="F35" s="18"/>
      <c r="G35" s="56">
        <v>6</v>
      </c>
      <c r="H35" s="56">
        <v>8</v>
      </c>
      <c r="I35" s="61">
        <f t="shared" si="0"/>
        <v>14</v>
      </c>
      <c r="J35" s="66">
        <v>8403021039</v>
      </c>
      <c r="K35" s="18" t="s">
        <v>248</v>
      </c>
      <c r="L35" s="18"/>
      <c r="M35" s="18"/>
      <c r="N35" s="18"/>
      <c r="O35" s="18"/>
      <c r="P35" s="24">
        <v>43629</v>
      </c>
      <c r="Q35" s="18" t="s">
        <v>93</v>
      </c>
      <c r="R35" s="18"/>
      <c r="S35" s="18"/>
      <c r="T35" s="18"/>
    </row>
    <row r="36" spans="1:20">
      <c r="A36" s="4">
        <v>32</v>
      </c>
      <c r="B36" s="17" t="s">
        <v>62</v>
      </c>
      <c r="C36" s="59" t="s">
        <v>361</v>
      </c>
      <c r="D36" s="59" t="s">
        <v>23</v>
      </c>
      <c r="E36" s="17">
        <v>18250212705</v>
      </c>
      <c r="F36" s="59" t="s">
        <v>162</v>
      </c>
      <c r="G36" s="17">
        <v>75</v>
      </c>
      <c r="H36" s="17">
        <v>64</v>
      </c>
      <c r="I36" s="61">
        <f t="shared" si="0"/>
        <v>139</v>
      </c>
      <c r="J36" s="59">
        <v>9954118446</v>
      </c>
      <c r="K36" s="59" t="s">
        <v>271</v>
      </c>
      <c r="L36" s="59"/>
      <c r="M36" s="59"/>
      <c r="N36" s="59"/>
      <c r="O36" s="59"/>
      <c r="P36" s="24">
        <v>43630</v>
      </c>
      <c r="Q36" s="18" t="s">
        <v>99</v>
      </c>
      <c r="R36" s="18"/>
      <c r="S36" s="18"/>
      <c r="T36" s="18"/>
    </row>
    <row r="37" spans="1:20">
      <c r="A37" s="4">
        <v>33</v>
      </c>
      <c r="B37" s="17" t="s">
        <v>63</v>
      </c>
      <c r="C37" s="18" t="s">
        <v>362</v>
      </c>
      <c r="D37" s="18" t="s">
        <v>23</v>
      </c>
      <c r="E37" s="19">
        <v>18250214101</v>
      </c>
      <c r="F37" s="18" t="s">
        <v>88</v>
      </c>
      <c r="G37" s="19">
        <v>33</v>
      </c>
      <c r="H37" s="19">
        <v>28</v>
      </c>
      <c r="I37" s="61">
        <f t="shared" si="0"/>
        <v>61</v>
      </c>
      <c r="J37" s="18">
        <v>9435612242</v>
      </c>
      <c r="K37" s="18" t="s">
        <v>318</v>
      </c>
      <c r="L37" s="18"/>
      <c r="M37" s="18"/>
      <c r="N37" s="18"/>
      <c r="O37" s="18"/>
      <c r="P37" s="24">
        <v>43630</v>
      </c>
      <c r="Q37" s="18" t="s">
        <v>99</v>
      </c>
      <c r="R37" s="18"/>
      <c r="S37" s="18"/>
      <c r="T37" s="18"/>
    </row>
    <row r="38" spans="1:20">
      <c r="A38" s="4">
        <v>34</v>
      </c>
      <c r="B38" s="17" t="s">
        <v>63</v>
      </c>
      <c r="C38" s="18" t="s">
        <v>363</v>
      </c>
      <c r="D38" s="18" t="s">
        <v>23</v>
      </c>
      <c r="E38" s="19">
        <v>18250215201</v>
      </c>
      <c r="F38" s="18" t="s">
        <v>88</v>
      </c>
      <c r="G38" s="19">
        <v>25</v>
      </c>
      <c r="H38" s="19">
        <v>29</v>
      </c>
      <c r="I38" s="61">
        <f t="shared" si="0"/>
        <v>54</v>
      </c>
      <c r="J38" s="18">
        <v>9435122319</v>
      </c>
      <c r="K38" s="18" t="s">
        <v>318</v>
      </c>
      <c r="L38" s="18"/>
      <c r="M38" s="18"/>
      <c r="N38" s="18"/>
      <c r="O38" s="18"/>
      <c r="P38" s="24">
        <v>43630</v>
      </c>
      <c r="Q38" s="18" t="s">
        <v>99</v>
      </c>
      <c r="R38" s="18"/>
      <c r="S38" s="18"/>
      <c r="T38" s="18"/>
    </row>
    <row r="39" spans="1:20">
      <c r="A39" s="4">
        <v>35</v>
      </c>
      <c r="B39" s="17" t="s">
        <v>62</v>
      </c>
      <c r="C39" s="66" t="s">
        <v>364</v>
      </c>
      <c r="D39" s="18" t="s">
        <v>25</v>
      </c>
      <c r="E39" s="70" t="s">
        <v>365</v>
      </c>
      <c r="F39" s="18"/>
      <c r="G39" s="72">
        <v>42</v>
      </c>
      <c r="H39" s="72">
        <v>49</v>
      </c>
      <c r="I39" s="61">
        <f t="shared" si="0"/>
        <v>91</v>
      </c>
      <c r="J39" s="66">
        <v>9085865323</v>
      </c>
      <c r="K39" s="18" t="s">
        <v>311</v>
      </c>
      <c r="L39" s="18"/>
      <c r="M39" s="18"/>
      <c r="N39" s="18"/>
      <c r="O39" s="18"/>
      <c r="P39" s="24">
        <v>43631</v>
      </c>
      <c r="Q39" s="18" t="s">
        <v>105</v>
      </c>
      <c r="R39" s="18"/>
      <c r="S39" s="18"/>
      <c r="T39" s="18"/>
    </row>
    <row r="40" spans="1:20">
      <c r="A40" s="4">
        <v>36</v>
      </c>
      <c r="B40" s="17" t="s">
        <v>63</v>
      </c>
      <c r="C40" s="66" t="s">
        <v>366</v>
      </c>
      <c r="D40" s="18" t="s">
        <v>25</v>
      </c>
      <c r="E40" s="70" t="s">
        <v>368</v>
      </c>
      <c r="F40" s="18"/>
      <c r="G40" s="72">
        <v>28</v>
      </c>
      <c r="H40" s="72">
        <v>30</v>
      </c>
      <c r="I40" s="61">
        <f t="shared" si="0"/>
        <v>58</v>
      </c>
      <c r="J40" s="66">
        <v>8486592899</v>
      </c>
      <c r="K40" s="18" t="s">
        <v>113</v>
      </c>
      <c r="L40" s="18"/>
      <c r="M40" s="18"/>
      <c r="N40" s="18"/>
      <c r="O40" s="18"/>
      <c r="P40" s="24">
        <v>43631</v>
      </c>
      <c r="Q40" s="18" t="s">
        <v>105</v>
      </c>
      <c r="R40" s="18"/>
      <c r="S40" s="18"/>
      <c r="T40" s="18"/>
    </row>
    <row r="41" spans="1:20">
      <c r="A41" s="4">
        <v>37</v>
      </c>
      <c r="B41" s="17" t="s">
        <v>63</v>
      </c>
      <c r="C41" s="66" t="s">
        <v>367</v>
      </c>
      <c r="D41" s="18" t="s">
        <v>25</v>
      </c>
      <c r="E41" s="70" t="s">
        <v>369</v>
      </c>
      <c r="F41" s="18"/>
      <c r="G41" s="72">
        <v>40</v>
      </c>
      <c r="H41" s="72">
        <v>26</v>
      </c>
      <c r="I41" s="61">
        <f t="shared" si="0"/>
        <v>66</v>
      </c>
      <c r="J41" s="66">
        <v>9401637622</v>
      </c>
      <c r="K41" s="18" t="s">
        <v>113</v>
      </c>
      <c r="L41" s="18"/>
      <c r="M41" s="18"/>
      <c r="N41" s="18"/>
      <c r="O41" s="18"/>
      <c r="P41" s="24">
        <v>43631</v>
      </c>
      <c r="Q41" s="18" t="s">
        <v>105</v>
      </c>
      <c r="R41" s="18"/>
      <c r="S41" s="18"/>
      <c r="T41" s="18"/>
    </row>
    <row r="42" spans="1:20">
      <c r="A42" s="4">
        <v>38</v>
      </c>
      <c r="B42" s="17" t="s">
        <v>62</v>
      </c>
      <c r="C42" s="18" t="s">
        <v>370</v>
      </c>
      <c r="D42" s="18" t="s">
        <v>23</v>
      </c>
      <c r="E42" s="19">
        <v>18250212706</v>
      </c>
      <c r="F42" s="18" t="s">
        <v>88</v>
      </c>
      <c r="G42" s="19">
        <v>36</v>
      </c>
      <c r="H42" s="19">
        <v>39</v>
      </c>
      <c r="I42" s="61">
        <f t="shared" si="0"/>
        <v>75</v>
      </c>
      <c r="J42" s="18">
        <v>9706211541</v>
      </c>
      <c r="K42" s="18" t="s">
        <v>271</v>
      </c>
      <c r="L42" s="18"/>
      <c r="M42" s="18"/>
      <c r="N42" s="18"/>
      <c r="O42" s="18"/>
      <c r="P42" s="24">
        <v>43633</v>
      </c>
      <c r="Q42" s="18" t="s">
        <v>77</v>
      </c>
      <c r="R42" s="18"/>
      <c r="S42" s="18"/>
      <c r="T42" s="18"/>
    </row>
    <row r="43" spans="1:20">
      <c r="A43" s="4">
        <v>39</v>
      </c>
      <c r="B43" s="17" t="s">
        <v>63</v>
      </c>
      <c r="C43" s="59" t="s">
        <v>371</v>
      </c>
      <c r="D43" s="59" t="s">
        <v>23</v>
      </c>
      <c r="E43" s="17">
        <v>18250215202</v>
      </c>
      <c r="F43" s="59" t="s">
        <v>162</v>
      </c>
      <c r="G43" s="17">
        <v>135</v>
      </c>
      <c r="H43" s="17">
        <v>61</v>
      </c>
      <c r="I43" s="61">
        <f t="shared" si="0"/>
        <v>196</v>
      </c>
      <c r="J43" s="59">
        <v>9954383769</v>
      </c>
      <c r="K43" s="59" t="s">
        <v>318</v>
      </c>
      <c r="L43" s="59"/>
      <c r="M43" s="59"/>
      <c r="N43" s="59"/>
      <c r="O43" s="59"/>
      <c r="P43" s="24">
        <v>43633</v>
      </c>
      <c r="Q43" s="18" t="s">
        <v>77</v>
      </c>
      <c r="R43" s="18"/>
      <c r="S43" s="18"/>
      <c r="T43" s="18"/>
    </row>
    <row r="44" spans="1:20">
      <c r="A44" s="4">
        <v>40</v>
      </c>
      <c r="B44" s="17" t="s">
        <v>62</v>
      </c>
      <c r="C44" s="66" t="s">
        <v>372</v>
      </c>
      <c r="D44" s="18" t="s">
        <v>25</v>
      </c>
      <c r="E44" s="70" t="s">
        <v>373</v>
      </c>
      <c r="F44" s="18"/>
      <c r="G44" s="72">
        <v>58</v>
      </c>
      <c r="H44" s="72">
        <v>59</v>
      </c>
      <c r="I44" s="61">
        <f t="shared" si="0"/>
        <v>117</v>
      </c>
      <c r="J44" s="66">
        <v>8403988208</v>
      </c>
      <c r="K44" s="18" t="s">
        <v>271</v>
      </c>
      <c r="L44" s="18"/>
      <c r="M44" s="18"/>
      <c r="N44" s="18"/>
      <c r="O44" s="18"/>
      <c r="P44" s="24">
        <v>43634</v>
      </c>
      <c r="Q44" s="18" t="s">
        <v>83</v>
      </c>
      <c r="R44" s="18"/>
      <c r="S44" s="18"/>
      <c r="T44" s="18"/>
    </row>
    <row r="45" spans="1:20">
      <c r="A45" s="4">
        <v>41</v>
      </c>
      <c r="B45" s="17" t="s">
        <v>63</v>
      </c>
      <c r="C45" s="59" t="s">
        <v>371</v>
      </c>
      <c r="D45" s="18"/>
      <c r="E45" s="17">
        <v>18250215202</v>
      </c>
      <c r="F45" s="18" t="s">
        <v>162</v>
      </c>
      <c r="G45" s="19"/>
      <c r="H45" s="19"/>
      <c r="I45" s="61">
        <f t="shared" si="0"/>
        <v>0</v>
      </c>
      <c r="J45" s="59">
        <v>9954383769</v>
      </c>
      <c r="K45" s="59" t="s">
        <v>318</v>
      </c>
      <c r="L45" s="18"/>
      <c r="M45" s="18"/>
      <c r="N45" s="18"/>
      <c r="O45" s="18"/>
      <c r="P45" s="24">
        <v>43634</v>
      </c>
      <c r="Q45" s="18" t="s">
        <v>83</v>
      </c>
      <c r="R45" s="18"/>
      <c r="S45" s="18"/>
      <c r="T45" s="18"/>
    </row>
    <row r="46" spans="1:20" ht="33">
      <c r="A46" s="4">
        <v>42</v>
      </c>
      <c r="B46" s="17" t="s">
        <v>62</v>
      </c>
      <c r="C46" s="18" t="s">
        <v>374</v>
      </c>
      <c r="D46" s="18" t="s">
        <v>23</v>
      </c>
      <c r="E46" s="19">
        <v>18250212707</v>
      </c>
      <c r="F46" s="18" t="s">
        <v>88</v>
      </c>
      <c r="G46" s="19">
        <v>21</v>
      </c>
      <c r="H46" s="19">
        <v>19</v>
      </c>
      <c r="I46" s="61">
        <f t="shared" si="0"/>
        <v>40</v>
      </c>
      <c r="J46" s="18">
        <v>7896888111</v>
      </c>
      <c r="K46" s="18" t="s">
        <v>271</v>
      </c>
      <c r="L46" s="18"/>
      <c r="M46" s="18"/>
      <c r="N46" s="18"/>
      <c r="O46" s="18"/>
      <c r="P46" s="24">
        <v>43635</v>
      </c>
      <c r="Q46" s="18" t="s">
        <v>89</v>
      </c>
      <c r="R46" s="18"/>
      <c r="S46" s="18"/>
      <c r="T46" s="18"/>
    </row>
    <row r="47" spans="1:20" ht="33">
      <c r="A47" s="4">
        <v>43</v>
      </c>
      <c r="B47" s="17" t="s">
        <v>62</v>
      </c>
      <c r="C47" s="66" t="s">
        <v>375</v>
      </c>
      <c r="D47" s="18" t="s">
        <v>25</v>
      </c>
      <c r="E47" s="70" t="s">
        <v>376</v>
      </c>
      <c r="F47" s="18"/>
      <c r="G47" s="72">
        <v>16</v>
      </c>
      <c r="H47" s="72">
        <v>16</v>
      </c>
      <c r="I47" s="61">
        <f t="shared" si="0"/>
        <v>32</v>
      </c>
      <c r="J47" s="66">
        <v>9706449508</v>
      </c>
      <c r="K47" s="18" t="s">
        <v>271</v>
      </c>
      <c r="L47" s="18"/>
      <c r="M47" s="18"/>
      <c r="N47" s="18"/>
      <c r="O47" s="18"/>
      <c r="P47" s="24">
        <v>43635</v>
      </c>
      <c r="Q47" s="18" t="s">
        <v>89</v>
      </c>
      <c r="R47" s="18"/>
      <c r="S47" s="18"/>
      <c r="T47" s="18"/>
    </row>
    <row r="48" spans="1:20" ht="33">
      <c r="A48" s="4">
        <v>44</v>
      </c>
      <c r="B48" s="17" t="s">
        <v>63</v>
      </c>
      <c r="C48" s="66" t="s">
        <v>377</v>
      </c>
      <c r="D48" s="18" t="s">
        <v>25</v>
      </c>
      <c r="E48" s="70" t="s">
        <v>379</v>
      </c>
      <c r="F48" s="18"/>
      <c r="G48" s="72">
        <v>38</v>
      </c>
      <c r="H48" s="72">
        <v>23</v>
      </c>
      <c r="I48" s="61">
        <f t="shared" si="0"/>
        <v>61</v>
      </c>
      <c r="J48" s="66">
        <v>9864676420</v>
      </c>
      <c r="K48" s="18" t="s">
        <v>113</v>
      </c>
      <c r="L48" s="18"/>
      <c r="M48" s="18"/>
      <c r="N48" s="18"/>
      <c r="O48" s="18"/>
      <c r="P48" s="24">
        <v>43635</v>
      </c>
      <c r="Q48" s="18" t="s">
        <v>89</v>
      </c>
      <c r="R48" s="18"/>
      <c r="S48" s="18"/>
      <c r="T48" s="18"/>
    </row>
    <row r="49" spans="1:20" ht="33">
      <c r="A49" s="4">
        <v>45</v>
      </c>
      <c r="B49" s="17" t="s">
        <v>63</v>
      </c>
      <c r="C49" s="66" t="s">
        <v>378</v>
      </c>
      <c r="D49" s="18" t="s">
        <v>25</v>
      </c>
      <c r="E49" s="70" t="s">
        <v>380</v>
      </c>
      <c r="F49" s="18"/>
      <c r="G49" s="72">
        <v>20</v>
      </c>
      <c r="H49" s="72">
        <v>24</v>
      </c>
      <c r="I49" s="61">
        <f t="shared" si="0"/>
        <v>44</v>
      </c>
      <c r="J49" s="66">
        <v>9957904969</v>
      </c>
      <c r="K49" s="18" t="s">
        <v>113</v>
      </c>
      <c r="L49" s="18"/>
      <c r="M49" s="18"/>
      <c r="N49" s="18"/>
      <c r="O49" s="18"/>
      <c r="P49" s="24">
        <v>43635</v>
      </c>
      <c r="Q49" s="18" t="s">
        <v>89</v>
      </c>
      <c r="R49" s="18"/>
      <c r="S49" s="18"/>
      <c r="T49" s="18"/>
    </row>
    <row r="50" spans="1:20">
      <c r="A50" s="4">
        <v>46</v>
      </c>
      <c r="B50" s="17" t="s">
        <v>62</v>
      </c>
      <c r="C50" s="66" t="s">
        <v>381</v>
      </c>
      <c r="D50" s="59" t="s">
        <v>25</v>
      </c>
      <c r="E50" s="70" t="s">
        <v>383</v>
      </c>
      <c r="F50" s="59"/>
      <c r="G50" s="72">
        <v>35</v>
      </c>
      <c r="H50" s="72">
        <v>24</v>
      </c>
      <c r="I50" s="61">
        <f t="shared" si="0"/>
        <v>59</v>
      </c>
      <c r="J50" s="66">
        <v>9859580390</v>
      </c>
      <c r="K50" s="59" t="s">
        <v>271</v>
      </c>
      <c r="L50" s="59"/>
      <c r="M50" s="59"/>
      <c r="N50" s="59"/>
      <c r="O50" s="59"/>
      <c r="P50" s="24">
        <v>43636</v>
      </c>
      <c r="Q50" s="18" t="s">
        <v>93</v>
      </c>
      <c r="R50" s="18"/>
      <c r="S50" s="18"/>
      <c r="T50" s="18"/>
    </row>
    <row r="51" spans="1:20">
      <c r="A51" s="4">
        <v>47</v>
      </c>
      <c r="B51" s="17" t="s">
        <v>62</v>
      </c>
      <c r="C51" s="66" t="s">
        <v>382</v>
      </c>
      <c r="D51" s="18" t="s">
        <v>25</v>
      </c>
      <c r="E51" s="70" t="s">
        <v>384</v>
      </c>
      <c r="F51" s="18"/>
      <c r="G51" s="72">
        <v>9</v>
      </c>
      <c r="H51" s="72">
        <v>11</v>
      </c>
      <c r="I51" s="61">
        <f t="shared" si="0"/>
        <v>20</v>
      </c>
      <c r="J51" s="66">
        <v>8486286355</v>
      </c>
      <c r="K51" s="18" t="s">
        <v>271</v>
      </c>
      <c r="L51" s="18"/>
      <c r="M51" s="18"/>
      <c r="N51" s="18"/>
      <c r="O51" s="18"/>
      <c r="P51" s="24">
        <v>43636</v>
      </c>
      <c r="Q51" s="18" t="s">
        <v>93</v>
      </c>
      <c r="R51" s="18"/>
      <c r="S51" s="18"/>
      <c r="T51" s="18"/>
    </row>
    <row r="52" spans="1:20">
      <c r="A52" s="4">
        <v>48</v>
      </c>
      <c r="B52" s="17" t="s">
        <v>63</v>
      </c>
      <c r="C52" s="66" t="s">
        <v>385</v>
      </c>
      <c r="D52" s="18" t="s">
        <v>25</v>
      </c>
      <c r="E52" s="70" t="s">
        <v>388</v>
      </c>
      <c r="F52" s="18"/>
      <c r="G52" s="72">
        <v>18</v>
      </c>
      <c r="H52" s="72">
        <v>30</v>
      </c>
      <c r="I52" s="61">
        <f t="shared" si="0"/>
        <v>48</v>
      </c>
      <c r="J52" s="66">
        <v>9954210548</v>
      </c>
      <c r="K52" s="18" t="s">
        <v>113</v>
      </c>
      <c r="L52" s="18"/>
      <c r="M52" s="18"/>
      <c r="N52" s="18"/>
      <c r="O52" s="18"/>
      <c r="P52" s="24">
        <v>43636</v>
      </c>
      <c r="Q52" s="18" t="s">
        <v>93</v>
      </c>
      <c r="R52" s="18"/>
      <c r="S52" s="18"/>
      <c r="T52" s="18"/>
    </row>
    <row r="53" spans="1:20">
      <c r="A53" s="4">
        <v>49</v>
      </c>
      <c r="B53" s="17" t="s">
        <v>63</v>
      </c>
      <c r="C53" s="66" t="s">
        <v>386</v>
      </c>
      <c r="D53" s="18" t="s">
        <v>25</v>
      </c>
      <c r="E53" s="70" t="s">
        <v>389</v>
      </c>
      <c r="F53" s="18"/>
      <c r="G53" s="72">
        <v>11</v>
      </c>
      <c r="H53" s="72">
        <v>20</v>
      </c>
      <c r="I53" s="61">
        <f t="shared" si="0"/>
        <v>31</v>
      </c>
      <c r="J53" s="66">
        <v>9613033864</v>
      </c>
      <c r="K53" s="18" t="s">
        <v>113</v>
      </c>
      <c r="L53" s="18"/>
      <c r="M53" s="18"/>
      <c r="N53" s="18"/>
      <c r="O53" s="18"/>
      <c r="P53" s="24">
        <v>43636</v>
      </c>
      <c r="Q53" s="18" t="s">
        <v>93</v>
      </c>
      <c r="R53" s="18"/>
      <c r="S53" s="18"/>
      <c r="T53" s="18"/>
    </row>
    <row r="54" spans="1:20">
      <c r="A54" s="4">
        <v>50</v>
      </c>
      <c r="B54" s="17" t="s">
        <v>63</v>
      </c>
      <c r="C54" s="66" t="s">
        <v>387</v>
      </c>
      <c r="D54" s="18" t="s">
        <v>25</v>
      </c>
      <c r="E54" s="70" t="s">
        <v>390</v>
      </c>
      <c r="F54" s="18"/>
      <c r="G54" s="72">
        <v>14</v>
      </c>
      <c r="H54" s="72">
        <v>21</v>
      </c>
      <c r="I54" s="61">
        <f t="shared" si="0"/>
        <v>35</v>
      </c>
      <c r="J54" s="66">
        <v>9706945855</v>
      </c>
      <c r="K54" s="18" t="s">
        <v>113</v>
      </c>
      <c r="L54" s="18"/>
      <c r="M54" s="18"/>
      <c r="N54" s="18"/>
      <c r="O54" s="18"/>
      <c r="P54" s="24">
        <v>43636</v>
      </c>
      <c r="Q54" s="18" t="s">
        <v>93</v>
      </c>
      <c r="R54" s="18"/>
      <c r="S54" s="18"/>
      <c r="T54" s="18"/>
    </row>
    <row r="55" spans="1:20">
      <c r="A55" s="4">
        <v>51</v>
      </c>
      <c r="B55" s="17" t="s">
        <v>62</v>
      </c>
      <c r="C55" s="66" t="s">
        <v>391</v>
      </c>
      <c r="D55" s="18" t="s">
        <v>25</v>
      </c>
      <c r="E55" s="70" t="s">
        <v>392</v>
      </c>
      <c r="F55" s="18"/>
      <c r="G55" s="72">
        <v>45</v>
      </c>
      <c r="H55" s="72">
        <v>68</v>
      </c>
      <c r="I55" s="61">
        <f t="shared" si="0"/>
        <v>113</v>
      </c>
      <c r="J55" s="66">
        <v>9435829786</v>
      </c>
      <c r="K55" s="18" t="s">
        <v>271</v>
      </c>
      <c r="L55" s="18"/>
      <c r="M55" s="18"/>
      <c r="N55" s="18"/>
      <c r="O55" s="18"/>
      <c r="P55" s="24">
        <v>43637</v>
      </c>
      <c r="Q55" s="18" t="s">
        <v>99</v>
      </c>
      <c r="R55" s="18"/>
      <c r="S55" s="18"/>
      <c r="T55" s="18"/>
    </row>
    <row r="56" spans="1:20">
      <c r="A56" s="4">
        <v>52</v>
      </c>
      <c r="B56" s="17" t="s">
        <v>63</v>
      </c>
      <c r="C56" s="66" t="s">
        <v>393</v>
      </c>
      <c r="D56" s="18" t="s">
        <v>25</v>
      </c>
      <c r="E56" s="70" t="s">
        <v>396</v>
      </c>
      <c r="F56" s="18"/>
      <c r="G56" s="72">
        <v>17</v>
      </c>
      <c r="H56" s="72">
        <v>12</v>
      </c>
      <c r="I56" s="61">
        <f t="shared" si="0"/>
        <v>29</v>
      </c>
      <c r="J56" s="66">
        <v>9678239570</v>
      </c>
      <c r="K56" s="18" t="s">
        <v>113</v>
      </c>
      <c r="L56" s="18"/>
      <c r="M56" s="18"/>
      <c r="N56" s="18"/>
      <c r="O56" s="18"/>
      <c r="P56" s="24">
        <v>43637</v>
      </c>
      <c r="Q56" s="18" t="s">
        <v>99</v>
      </c>
      <c r="R56" s="18"/>
      <c r="S56" s="18"/>
      <c r="T56" s="18"/>
    </row>
    <row r="57" spans="1:20">
      <c r="A57" s="4">
        <v>53</v>
      </c>
      <c r="B57" s="17" t="s">
        <v>63</v>
      </c>
      <c r="C57" s="66" t="s">
        <v>394</v>
      </c>
      <c r="D57" s="59" t="s">
        <v>25</v>
      </c>
      <c r="E57" s="70" t="s">
        <v>397</v>
      </c>
      <c r="F57" s="59"/>
      <c r="G57" s="72">
        <v>14</v>
      </c>
      <c r="H57" s="72">
        <v>19</v>
      </c>
      <c r="I57" s="61">
        <f t="shared" si="0"/>
        <v>33</v>
      </c>
      <c r="J57" s="66">
        <v>9706386711</v>
      </c>
      <c r="K57" s="59" t="s">
        <v>113</v>
      </c>
      <c r="L57" s="59"/>
      <c r="M57" s="59"/>
      <c r="N57" s="59"/>
      <c r="O57" s="59"/>
      <c r="P57" s="24">
        <v>43637</v>
      </c>
      <c r="Q57" s="18" t="s">
        <v>99</v>
      </c>
      <c r="R57" s="18"/>
      <c r="S57" s="18"/>
      <c r="T57" s="18"/>
    </row>
    <row r="58" spans="1:20">
      <c r="A58" s="4">
        <v>54</v>
      </c>
      <c r="B58" s="17" t="s">
        <v>63</v>
      </c>
      <c r="C58" s="66" t="s">
        <v>395</v>
      </c>
      <c r="D58" s="18" t="s">
        <v>25</v>
      </c>
      <c r="E58" s="70" t="s">
        <v>398</v>
      </c>
      <c r="F58" s="18"/>
      <c r="G58" s="72">
        <v>25</v>
      </c>
      <c r="H58" s="72">
        <v>26</v>
      </c>
      <c r="I58" s="61">
        <f t="shared" si="0"/>
        <v>51</v>
      </c>
      <c r="J58" s="66">
        <v>9508752111</v>
      </c>
      <c r="K58" s="18" t="s">
        <v>113</v>
      </c>
      <c r="L58" s="18"/>
      <c r="M58" s="18"/>
      <c r="N58" s="18"/>
      <c r="O58" s="18"/>
      <c r="P58" s="24">
        <v>43637</v>
      </c>
      <c r="Q58" s="18" t="s">
        <v>99</v>
      </c>
      <c r="R58" s="18"/>
      <c r="S58" s="18"/>
      <c r="T58" s="18"/>
    </row>
    <row r="59" spans="1:20">
      <c r="A59" s="4">
        <v>55</v>
      </c>
      <c r="B59" s="17" t="s">
        <v>62</v>
      </c>
      <c r="C59" s="66" t="s">
        <v>399</v>
      </c>
      <c r="D59" s="18" t="s">
        <v>25</v>
      </c>
      <c r="E59" s="70" t="s">
        <v>400</v>
      </c>
      <c r="F59" s="18"/>
      <c r="G59" s="19">
        <v>19</v>
      </c>
      <c r="H59" s="19">
        <v>20</v>
      </c>
      <c r="I59" s="61">
        <f t="shared" si="0"/>
        <v>39</v>
      </c>
      <c r="J59" s="66">
        <v>9401394277</v>
      </c>
      <c r="K59" s="18" t="s">
        <v>311</v>
      </c>
      <c r="L59" s="18"/>
      <c r="M59" s="18"/>
      <c r="N59" s="18"/>
      <c r="O59" s="18"/>
      <c r="P59" s="24">
        <v>43640</v>
      </c>
      <c r="Q59" s="18" t="s">
        <v>77</v>
      </c>
      <c r="R59" s="18"/>
      <c r="S59" s="18"/>
      <c r="T59" s="18"/>
    </row>
    <row r="60" spans="1:20">
      <c r="A60" s="4">
        <v>56</v>
      </c>
      <c r="B60" s="17" t="s">
        <v>62</v>
      </c>
      <c r="C60" s="66" t="s">
        <v>401</v>
      </c>
      <c r="D60" s="18" t="s">
        <v>25</v>
      </c>
      <c r="E60" s="70" t="s">
        <v>403</v>
      </c>
      <c r="F60" s="18"/>
      <c r="G60" s="72">
        <v>19</v>
      </c>
      <c r="H60" s="72">
        <v>14</v>
      </c>
      <c r="I60" s="61">
        <f t="shared" si="0"/>
        <v>33</v>
      </c>
      <c r="J60" s="66">
        <v>8876253918</v>
      </c>
      <c r="K60" s="18" t="s">
        <v>311</v>
      </c>
      <c r="L60" s="18"/>
      <c r="M60" s="18"/>
      <c r="N60" s="18"/>
      <c r="O60" s="18"/>
      <c r="P60" s="24">
        <v>43640</v>
      </c>
      <c r="Q60" s="18" t="s">
        <v>77</v>
      </c>
      <c r="R60" s="18"/>
      <c r="S60" s="18"/>
      <c r="T60" s="18"/>
    </row>
    <row r="61" spans="1:20">
      <c r="A61" s="4">
        <v>57</v>
      </c>
      <c r="B61" s="17" t="s">
        <v>62</v>
      </c>
      <c r="C61" s="66" t="s">
        <v>402</v>
      </c>
      <c r="D61" s="18" t="s">
        <v>25</v>
      </c>
      <c r="E61" s="70" t="s">
        <v>404</v>
      </c>
      <c r="F61" s="18"/>
      <c r="G61" s="72">
        <v>19</v>
      </c>
      <c r="H61" s="72">
        <v>18</v>
      </c>
      <c r="I61" s="61">
        <f t="shared" si="0"/>
        <v>37</v>
      </c>
      <c r="J61" s="66">
        <v>8011926185</v>
      </c>
      <c r="K61" s="18" t="s">
        <v>311</v>
      </c>
      <c r="L61" s="18"/>
      <c r="M61" s="18"/>
      <c r="N61" s="18"/>
      <c r="O61" s="18"/>
      <c r="P61" s="24">
        <v>43640</v>
      </c>
      <c r="Q61" s="18" t="s">
        <v>77</v>
      </c>
      <c r="R61" s="18"/>
      <c r="S61" s="18"/>
      <c r="T61" s="18"/>
    </row>
    <row r="62" spans="1:20">
      <c r="A62" s="4">
        <v>58</v>
      </c>
      <c r="B62" s="17" t="s">
        <v>63</v>
      </c>
      <c r="C62" s="66" t="s">
        <v>406</v>
      </c>
      <c r="D62" s="18" t="s">
        <v>25</v>
      </c>
      <c r="E62" s="70" t="s">
        <v>407</v>
      </c>
      <c r="F62" s="18"/>
      <c r="G62" s="72">
        <v>15</v>
      </c>
      <c r="H62" s="72">
        <v>27</v>
      </c>
      <c r="I62" s="61">
        <f t="shared" si="0"/>
        <v>42</v>
      </c>
      <c r="J62" s="66">
        <v>9508846165</v>
      </c>
      <c r="K62" s="18" t="s">
        <v>113</v>
      </c>
      <c r="L62" s="18"/>
      <c r="M62" s="18"/>
      <c r="N62" s="18"/>
      <c r="O62" s="18"/>
      <c r="P62" s="24">
        <v>43640</v>
      </c>
      <c r="Q62" s="18" t="s">
        <v>77</v>
      </c>
      <c r="R62" s="18"/>
      <c r="S62" s="18"/>
      <c r="T62" s="18"/>
    </row>
    <row r="63" spans="1:20">
      <c r="A63" s="4">
        <v>59</v>
      </c>
      <c r="B63" s="17" t="s">
        <v>63</v>
      </c>
      <c r="C63" s="66" t="s">
        <v>405</v>
      </c>
      <c r="D63" s="18" t="s">
        <v>25</v>
      </c>
      <c r="E63" s="70" t="s">
        <v>408</v>
      </c>
      <c r="F63" s="18"/>
      <c r="G63" s="72">
        <v>25</v>
      </c>
      <c r="H63" s="72">
        <v>27</v>
      </c>
      <c r="I63" s="61">
        <f t="shared" si="0"/>
        <v>52</v>
      </c>
      <c r="J63" s="66">
        <v>9613137398</v>
      </c>
      <c r="K63" s="18" t="s">
        <v>113</v>
      </c>
      <c r="L63" s="18"/>
      <c r="M63" s="18"/>
      <c r="N63" s="18"/>
      <c r="O63" s="18"/>
      <c r="P63" s="24">
        <v>43640</v>
      </c>
      <c r="Q63" s="18" t="s">
        <v>77</v>
      </c>
      <c r="R63" s="18"/>
      <c r="S63" s="18"/>
      <c r="T63" s="18"/>
    </row>
    <row r="64" spans="1:20">
      <c r="A64" s="4">
        <v>60</v>
      </c>
      <c r="B64" s="17" t="s">
        <v>62</v>
      </c>
      <c r="C64" s="66" t="s">
        <v>237</v>
      </c>
      <c r="D64" s="18" t="s">
        <v>25</v>
      </c>
      <c r="E64" s="70" t="s">
        <v>409</v>
      </c>
      <c r="F64" s="18"/>
      <c r="G64" s="72">
        <v>42</v>
      </c>
      <c r="H64" s="72">
        <v>46</v>
      </c>
      <c r="I64" s="61">
        <f t="shared" si="0"/>
        <v>88</v>
      </c>
      <c r="J64" s="66">
        <v>887643815</v>
      </c>
      <c r="K64" s="18" t="s">
        <v>311</v>
      </c>
      <c r="L64" s="18"/>
      <c r="M64" s="18"/>
      <c r="N64" s="18"/>
      <c r="O64" s="18"/>
      <c r="P64" s="24">
        <v>43641</v>
      </c>
      <c r="Q64" s="18" t="s">
        <v>83</v>
      </c>
      <c r="R64" s="18"/>
      <c r="S64" s="18"/>
      <c r="T64" s="18"/>
    </row>
    <row r="65" spans="1:20">
      <c r="A65" s="4">
        <v>61</v>
      </c>
      <c r="B65" s="17" t="s">
        <v>63</v>
      </c>
      <c r="C65" s="66" t="s">
        <v>410</v>
      </c>
      <c r="D65" s="18" t="s">
        <v>25</v>
      </c>
      <c r="E65" s="70" t="s">
        <v>412</v>
      </c>
      <c r="F65" s="18"/>
      <c r="G65" s="72">
        <v>27</v>
      </c>
      <c r="H65" s="72">
        <v>32</v>
      </c>
      <c r="I65" s="61">
        <f t="shared" si="0"/>
        <v>59</v>
      </c>
      <c r="J65" s="66">
        <v>8486206983</v>
      </c>
      <c r="K65" s="18" t="s">
        <v>113</v>
      </c>
      <c r="L65" s="18"/>
      <c r="M65" s="18"/>
      <c r="N65" s="18"/>
      <c r="O65" s="18"/>
      <c r="P65" s="24">
        <v>43641</v>
      </c>
      <c r="Q65" s="18" t="s">
        <v>83</v>
      </c>
      <c r="R65" s="18"/>
      <c r="S65" s="18"/>
      <c r="T65" s="18"/>
    </row>
    <row r="66" spans="1:20">
      <c r="A66" s="4">
        <v>62</v>
      </c>
      <c r="B66" s="17" t="s">
        <v>63</v>
      </c>
      <c r="C66" s="66" t="s">
        <v>411</v>
      </c>
      <c r="D66" s="18" t="s">
        <v>25</v>
      </c>
      <c r="E66" s="70" t="s">
        <v>413</v>
      </c>
      <c r="F66" s="18"/>
      <c r="G66" s="72">
        <v>29</v>
      </c>
      <c r="H66" s="72">
        <v>26</v>
      </c>
      <c r="I66" s="61">
        <f t="shared" si="0"/>
        <v>55</v>
      </c>
      <c r="J66" s="66">
        <v>8011088348</v>
      </c>
      <c r="K66" s="18" t="s">
        <v>113</v>
      </c>
      <c r="L66" s="18"/>
      <c r="M66" s="18"/>
      <c r="N66" s="18"/>
      <c r="O66" s="18"/>
      <c r="P66" s="24">
        <v>43641</v>
      </c>
      <c r="Q66" s="18" t="s">
        <v>83</v>
      </c>
      <c r="R66" s="18"/>
      <c r="S66" s="18"/>
      <c r="T66" s="18"/>
    </row>
    <row r="67" spans="1:20" ht="33">
      <c r="A67" s="4">
        <v>63</v>
      </c>
      <c r="B67" s="17" t="s">
        <v>62</v>
      </c>
      <c r="C67" s="66" t="s">
        <v>414</v>
      </c>
      <c r="D67" s="18" t="s">
        <v>25</v>
      </c>
      <c r="E67" s="70" t="s">
        <v>415</v>
      </c>
      <c r="F67" s="18"/>
      <c r="G67" s="19">
        <v>40</v>
      </c>
      <c r="H67" s="19">
        <v>55</v>
      </c>
      <c r="I67" s="61">
        <f t="shared" si="0"/>
        <v>95</v>
      </c>
      <c r="J67" s="66">
        <v>9678324518</v>
      </c>
      <c r="K67" s="18" t="s">
        <v>311</v>
      </c>
      <c r="L67" s="18"/>
      <c r="M67" s="18"/>
      <c r="N67" s="18"/>
      <c r="O67" s="18"/>
      <c r="P67" s="24">
        <v>43642</v>
      </c>
      <c r="Q67" s="18" t="s">
        <v>89</v>
      </c>
      <c r="R67" s="18"/>
      <c r="S67" s="18"/>
      <c r="T67" s="18"/>
    </row>
    <row r="68" spans="1:20" ht="33">
      <c r="A68" s="4">
        <v>64</v>
      </c>
      <c r="B68" s="17" t="s">
        <v>63</v>
      </c>
      <c r="C68" s="66" t="s">
        <v>416</v>
      </c>
      <c r="D68" s="18" t="s">
        <v>25</v>
      </c>
      <c r="E68" s="70" t="s">
        <v>417</v>
      </c>
      <c r="F68" s="18"/>
      <c r="G68" s="19">
        <v>27</v>
      </c>
      <c r="H68" s="19">
        <v>31</v>
      </c>
      <c r="I68" s="61">
        <f t="shared" si="0"/>
        <v>58</v>
      </c>
      <c r="J68" s="66">
        <v>9706894502</v>
      </c>
      <c r="K68" s="18" t="s">
        <v>113</v>
      </c>
      <c r="L68" s="18"/>
      <c r="M68" s="18"/>
      <c r="N68" s="18"/>
      <c r="O68" s="18"/>
      <c r="P68" s="24">
        <v>43642</v>
      </c>
      <c r="Q68" s="18" t="s">
        <v>89</v>
      </c>
      <c r="R68" s="18"/>
      <c r="S68" s="18"/>
      <c r="T68" s="18"/>
    </row>
    <row r="69" spans="1:20" ht="33">
      <c r="A69" s="4">
        <v>65</v>
      </c>
      <c r="B69" s="17" t="s">
        <v>63</v>
      </c>
      <c r="C69" s="66" t="s">
        <v>418</v>
      </c>
      <c r="D69" s="18" t="s">
        <v>25</v>
      </c>
      <c r="E69" s="70" t="s">
        <v>419</v>
      </c>
      <c r="F69" s="18"/>
      <c r="G69" s="19">
        <v>18</v>
      </c>
      <c r="H69" s="19">
        <v>14</v>
      </c>
      <c r="I69" s="61">
        <f t="shared" si="0"/>
        <v>32</v>
      </c>
      <c r="J69" s="66">
        <v>9954025369</v>
      </c>
      <c r="K69" s="18" t="s">
        <v>113</v>
      </c>
      <c r="L69" s="18"/>
      <c r="M69" s="18"/>
      <c r="N69" s="18"/>
      <c r="O69" s="18"/>
      <c r="P69" s="24">
        <v>43642</v>
      </c>
      <c r="Q69" s="18" t="s">
        <v>89</v>
      </c>
      <c r="R69" s="18"/>
      <c r="S69" s="18"/>
      <c r="T69" s="18"/>
    </row>
    <row r="70" spans="1:20">
      <c r="A70" s="4">
        <v>66</v>
      </c>
      <c r="B70" s="17" t="s">
        <v>62</v>
      </c>
      <c r="C70" s="66" t="s">
        <v>420</v>
      </c>
      <c r="D70" s="18" t="s">
        <v>25</v>
      </c>
      <c r="E70" s="70" t="s">
        <v>421</v>
      </c>
      <c r="F70" s="18"/>
      <c r="G70" s="19">
        <v>57</v>
      </c>
      <c r="H70" s="19">
        <v>48</v>
      </c>
      <c r="I70" s="61">
        <f t="shared" ref="I70:I133" si="1">SUM(G70:H70)</f>
        <v>105</v>
      </c>
      <c r="J70" s="66">
        <v>9854765797</v>
      </c>
      <c r="K70" s="18" t="s">
        <v>237</v>
      </c>
      <c r="L70" s="18"/>
      <c r="M70" s="18"/>
      <c r="N70" s="18"/>
      <c r="O70" s="18"/>
      <c r="P70" s="24">
        <v>43643</v>
      </c>
      <c r="Q70" s="18" t="s">
        <v>93</v>
      </c>
      <c r="R70" s="18"/>
      <c r="S70" s="18"/>
      <c r="T70" s="18"/>
    </row>
    <row r="71" spans="1:20">
      <c r="A71" s="4">
        <v>67</v>
      </c>
      <c r="B71" s="17" t="s">
        <v>63</v>
      </c>
      <c r="C71" s="18" t="s">
        <v>422</v>
      </c>
      <c r="D71" s="18" t="s">
        <v>25</v>
      </c>
      <c r="E71" s="70" t="s">
        <v>423</v>
      </c>
      <c r="F71" s="18"/>
      <c r="G71" s="19">
        <v>44</v>
      </c>
      <c r="H71" s="19">
        <v>51</v>
      </c>
      <c r="I71" s="61">
        <f t="shared" si="1"/>
        <v>95</v>
      </c>
      <c r="J71" s="66">
        <v>9706504538</v>
      </c>
      <c r="K71" s="18" t="s">
        <v>113</v>
      </c>
      <c r="L71" s="18"/>
      <c r="M71" s="18"/>
      <c r="N71" s="18"/>
      <c r="O71" s="18"/>
      <c r="P71" s="24">
        <v>43643</v>
      </c>
      <c r="Q71" s="18" t="s">
        <v>93</v>
      </c>
      <c r="R71" s="18"/>
      <c r="S71" s="18"/>
      <c r="T71" s="18"/>
    </row>
    <row r="72" spans="1:20">
      <c r="A72" s="4">
        <v>68</v>
      </c>
      <c r="B72" s="17" t="s">
        <v>62</v>
      </c>
      <c r="C72" s="66" t="s">
        <v>424</v>
      </c>
      <c r="D72" s="18" t="s">
        <v>25</v>
      </c>
      <c r="E72" s="70" t="s">
        <v>425</v>
      </c>
      <c r="F72" s="18"/>
      <c r="G72" s="19">
        <v>35</v>
      </c>
      <c r="H72" s="19">
        <v>47</v>
      </c>
      <c r="I72" s="61">
        <f t="shared" si="1"/>
        <v>82</v>
      </c>
      <c r="J72" s="66">
        <v>8721835370</v>
      </c>
      <c r="K72" s="18" t="s">
        <v>237</v>
      </c>
      <c r="L72" s="18"/>
      <c r="M72" s="18"/>
      <c r="N72" s="18"/>
      <c r="O72" s="18"/>
      <c r="P72" s="24">
        <v>43644</v>
      </c>
      <c r="Q72" s="18" t="s">
        <v>99</v>
      </c>
      <c r="R72" s="18"/>
      <c r="S72" s="18"/>
      <c r="T72" s="18"/>
    </row>
    <row r="73" spans="1:20">
      <c r="A73" s="4">
        <v>69</v>
      </c>
      <c r="B73" s="17" t="s">
        <v>63</v>
      </c>
      <c r="C73" s="66" t="s">
        <v>426</v>
      </c>
      <c r="D73" s="18" t="s">
        <v>25</v>
      </c>
      <c r="E73" s="70" t="s">
        <v>427</v>
      </c>
      <c r="F73" s="18"/>
      <c r="G73" s="19">
        <v>36</v>
      </c>
      <c r="H73" s="19">
        <v>42</v>
      </c>
      <c r="I73" s="61">
        <f t="shared" si="1"/>
        <v>78</v>
      </c>
      <c r="J73" s="66">
        <v>9864637523</v>
      </c>
      <c r="K73" s="18" t="s">
        <v>113</v>
      </c>
      <c r="L73" s="18"/>
      <c r="M73" s="18"/>
      <c r="N73" s="18"/>
      <c r="O73" s="18"/>
      <c r="P73" s="24">
        <v>43644</v>
      </c>
      <c r="Q73" s="18" t="s">
        <v>99</v>
      </c>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69</v>
      </c>
      <c r="D165" s="21"/>
      <c r="E165" s="13"/>
      <c r="F165" s="21"/>
      <c r="G165" s="62">
        <f>SUM(G5:G164)</f>
        <v>2129</v>
      </c>
      <c r="H165" s="62">
        <f>SUM(H5:H164)</f>
        <v>2051</v>
      </c>
      <c r="I165" s="62">
        <f>SUM(I5:I164)</f>
        <v>4180</v>
      </c>
      <c r="J165" s="21"/>
      <c r="K165" s="21"/>
      <c r="L165" s="21"/>
      <c r="M165" s="21"/>
      <c r="N165" s="21"/>
      <c r="O165" s="21"/>
      <c r="P165" s="14"/>
      <c r="Q165" s="21"/>
      <c r="R165" s="21"/>
      <c r="S165" s="21"/>
      <c r="T165" s="12"/>
    </row>
    <row r="166" spans="1:20">
      <c r="A166" s="44" t="s">
        <v>62</v>
      </c>
      <c r="B166" s="10">
        <f>COUNTIF(B$5:B$164,"Team 1")</f>
        <v>27</v>
      </c>
      <c r="C166" s="44" t="s">
        <v>25</v>
      </c>
      <c r="D166" s="10">
        <f>COUNTIF(D5:D164,"Anganwadi")</f>
        <v>50</v>
      </c>
    </row>
    <row r="167" spans="1:20">
      <c r="A167" s="44" t="s">
        <v>63</v>
      </c>
      <c r="B167" s="10">
        <f>COUNTIF(B$6:B$164,"Team 2")</f>
        <v>42</v>
      </c>
      <c r="C167" s="44" t="s">
        <v>23</v>
      </c>
      <c r="D167" s="10">
        <f>COUNTIF(D5:D164,"School")</f>
        <v>18</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11" activePane="bottomRight" state="frozen"/>
      <selection pane="topRight" activeCell="C1" sqref="C1"/>
      <selection pane="bottomLeft" activeCell="A5" sqref="A5"/>
      <selection pane="bottomRight" activeCell="L117" sqref="L11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3" t="s">
        <v>70</v>
      </c>
      <c r="B1" s="133"/>
      <c r="C1" s="133"/>
      <c r="D1" s="57"/>
      <c r="E1" s="57"/>
      <c r="F1" s="57"/>
      <c r="G1" s="57"/>
      <c r="H1" s="57"/>
      <c r="I1" s="57"/>
      <c r="J1" s="57"/>
      <c r="K1" s="57"/>
      <c r="L1" s="57"/>
      <c r="M1" s="135"/>
      <c r="N1" s="135"/>
      <c r="O1" s="135"/>
      <c r="P1" s="135"/>
      <c r="Q1" s="135"/>
      <c r="R1" s="135"/>
      <c r="S1" s="135"/>
      <c r="T1" s="135"/>
    </row>
    <row r="2" spans="1:20">
      <c r="A2" s="127" t="s">
        <v>59</v>
      </c>
      <c r="B2" s="128"/>
      <c r="C2" s="128"/>
      <c r="D2" s="25">
        <v>43647</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23" t="s">
        <v>9</v>
      </c>
      <c r="H4" s="23" t="s">
        <v>10</v>
      </c>
      <c r="I4" s="23" t="s">
        <v>11</v>
      </c>
      <c r="J4" s="130"/>
      <c r="K4" s="126"/>
      <c r="L4" s="126"/>
      <c r="M4" s="126"/>
      <c r="N4" s="126"/>
      <c r="O4" s="126"/>
      <c r="P4" s="129"/>
      <c r="Q4" s="129"/>
      <c r="R4" s="130"/>
      <c r="S4" s="130"/>
      <c r="T4" s="130"/>
    </row>
    <row r="5" spans="1:20">
      <c r="A5" s="4">
        <v>1</v>
      </c>
      <c r="B5" s="17" t="s">
        <v>62</v>
      </c>
      <c r="C5" s="66" t="s">
        <v>428</v>
      </c>
      <c r="D5" s="48" t="s">
        <v>25</v>
      </c>
      <c r="E5" s="70" t="s">
        <v>431</v>
      </c>
      <c r="F5" s="48"/>
      <c r="G5" s="72">
        <v>28</v>
      </c>
      <c r="H5" s="72">
        <v>23</v>
      </c>
      <c r="I5" s="61">
        <f>SUM(G5:H5)</f>
        <v>51</v>
      </c>
      <c r="J5" s="66">
        <v>9678125573</v>
      </c>
      <c r="K5" s="48" t="s">
        <v>434</v>
      </c>
      <c r="L5" s="48"/>
      <c r="M5" s="48"/>
      <c r="N5" s="48"/>
      <c r="O5" s="48"/>
      <c r="P5" s="49">
        <v>43647</v>
      </c>
      <c r="Q5" s="48" t="s">
        <v>77</v>
      </c>
      <c r="R5" s="48"/>
      <c r="S5" s="18"/>
      <c r="T5" s="18"/>
    </row>
    <row r="6" spans="1:20">
      <c r="A6" s="4">
        <v>2</v>
      </c>
      <c r="B6" s="17" t="s">
        <v>62</v>
      </c>
      <c r="C6" s="66" t="s">
        <v>429</v>
      </c>
      <c r="D6" s="48" t="s">
        <v>25</v>
      </c>
      <c r="E6" s="70" t="s">
        <v>432</v>
      </c>
      <c r="F6" s="48"/>
      <c r="G6" s="72">
        <v>15</v>
      </c>
      <c r="H6" s="72">
        <v>20</v>
      </c>
      <c r="I6" s="61">
        <f t="shared" ref="I6:I69" si="0">SUM(G6:H6)</f>
        <v>35</v>
      </c>
      <c r="J6" s="66">
        <v>9577815254</v>
      </c>
      <c r="K6" s="48" t="s">
        <v>434</v>
      </c>
      <c r="L6" s="48"/>
      <c r="M6" s="48"/>
      <c r="N6" s="48"/>
      <c r="O6" s="48"/>
      <c r="P6" s="49">
        <v>43647</v>
      </c>
      <c r="Q6" s="48" t="s">
        <v>77</v>
      </c>
      <c r="R6" s="48"/>
      <c r="S6" s="18"/>
      <c r="T6" s="18"/>
    </row>
    <row r="7" spans="1:20">
      <c r="A7" s="4">
        <v>3</v>
      </c>
      <c r="B7" s="17" t="s">
        <v>62</v>
      </c>
      <c r="C7" s="66" t="s">
        <v>430</v>
      </c>
      <c r="D7" s="48" t="s">
        <v>25</v>
      </c>
      <c r="E7" s="70" t="s">
        <v>433</v>
      </c>
      <c r="F7" s="48"/>
      <c r="G7" s="72">
        <v>8</v>
      </c>
      <c r="H7" s="72">
        <v>6</v>
      </c>
      <c r="I7" s="61">
        <f t="shared" si="0"/>
        <v>14</v>
      </c>
      <c r="J7" s="66">
        <v>9859859113</v>
      </c>
      <c r="K7" s="48" t="s">
        <v>434</v>
      </c>
      <c r="L7" s="48"/>
      <c r="M7" s="48"/>
      <c r="N7" s="48"/>
      <c r="O7" s="48"/>
      <c r="P7" s="49">
        <v>43647</v>
      </c>
      <c r="Q7" s="48" t="s">
        <v>77</v>
      </c>
      <c r="R7" s="48"/>
      <c r="S7" s="18"/>
      <c r="T7" s="18"/>
    </row>
    <row r="8" spans="1:20">
      <c r="A8" s="4">
        <v>4</v>
      </c>
      <c r="B8" s="17" t="s">
        <v>63</v>
      </c>
      <c r="C8" s="66" t="s">
        <v>435</v>
      </c>
      <c r="D8" s="48" t="s">
        <v>25</v>
      </c>
      <c r="E8" s="70" t="s">
        <v>437</v>
      </c>
      <c r="F8" s="48"/>
      <c r="G8" s="72">
        <v>21</v>
      </c>
      <c r="H8" s="72">
        <v>18</v>
      </c>
      <c r="I8" s="61">
        <f t="shared" si="0"/>
        <v>39</v>
      </c>
      <c r="J8" s="66">
        <v>8721034949</v>
      </c>
      <c r="K8" s="48" t="s">
        <v>113</v>
      </c>
      <c r="L8" s="48"/>
      <c r="M8" s="48"/>
      <c r="N8" s="48"/>
      <c r="O8" s="48"/>
      <c r="P8" s="49">
        <v>43647</v>
      </c>
      <c r="Q8" s="48" t="s">
        <v>77</v>
      </c>
      <c r="R8" s="48"/>
      <c r="S8" s="18"/>
      <c r="T8" s="18"/>
    </row>
    <row r="9" spans="1:20">
      <c r="A9" s="4">
        <v>5</v>
      </c>
      <c r="B9" s="17" t="s">
        <v>63</v>
      </c>
      <c r="C9" s="66" t="s">
        <v>436</v>
      </c>
      <c r="D9" s="48" t="s">
        <v>25</v>
      </c>
      <c r="E9" s="70" t="s">
        <v>438</v>
      </c>
      <c r="F9" s="48"/>
      <c r="G9" s="72">
        <v>32</v>
      </c>
      <c r="H9" s="72">
        <v>34</v>
      </c>
      <c r="I9" s="61">
        <f t="shared" si="0"/>
        <v>66</v>
      </c>
      <c r="J9" s="66">
        <v>7896397384</v>
      </c>
      <c r="K9" s="48" t="s">
        <v>113</v>
      </c>
      <c r="L9" s="48"/>
      <c r="M9" s="48"/>
      <c r="N9" s="48"/>
      <c r="O9" s="48"/>
      <c r="P9" s="49">
        <v>43647</v>
      </c>
      <c r="Q9" s="48" t="s">
        <v>77</v>
      </c>
      <c r="R9" s="48"/>
      <c r="S9" s="18"/>
      <c r="T9" s="18"/>
    </row>
    <row r="10" spans="1:20">
      <c r="A10" s="4">
        <v>6</v>
      </c>
      <c r="B10" s="17" t="s">
        <v>62</v>
      </c>
      <c r="C10" s="66" t="s">
        <v>439</v>
      </c>
      <c r="D10" s="48" t="s">
        <v>25</v>
      </c>
      <c r="E10" s="70" t="s">
        <v>442</v>
      </c>
      <c r="F10" s="48"/>
      <c r="G10" s="72">
        <v>16</v>
      </c>
      <c r="H10" s="72">
        <v>17</v>
      </c>
      <c r="I10" s="61">
        <f t="shared" si="0"/>
        <v>33</v>
      </c>
      <c r="J10" s="66">
        <v>9508577495</v>
      </c>
      <c r="K10" s="48" t="s">
        <v>434</v>
      </c>
      <c r="L10" s="48"/>
      <c r="M10" s="48"/>
      <c r="N10" s="48"/>
      <c r="O10" s="48"/>
      <c r="P10" s="49">
        <v>43648</v>
      </c>
      <c r="Q10" s="48" t="s">
        <v>83</v>
      </c>
      <c r="R10" s="48"/>
      <c r="S10" s="18"/>
      <c r="T10" s="18"/>
    </row>
    <row r="11" spans="1:20">
      <c r="A11" s="4">
        <v>7</v>
      </c>
      <c r="B11" s="17" t="s">
        <v>62</v>
      </c>
      <c r="C11" s="66" t="s">
        <v>440</v>
      </c>
      <c r="D11" s="59" t="s">
        <v>25</v>
      </c>
      <c r="E11" s="70" t="s">
        <v>443</v>
      </c>
      <c r="F11" s="59"/>
      <c r="G11" s="72">
        <v>14</v>
      </c>
      <c r="H11" s="72">
        <v>10</v>
      </c>
      <c r="I11" s="61">
        <f t="shared" si="0"/>
        <v>24</v>
      </c>
      <c r="J11" s="66">
        <v>9954540695</v>
      </c>
      <c r="K11" s="59" t="s">
        <v>434</v>
      </c>
      <c r="L11" s="59"/>
      <c r="M11" s="59"/>
      <c r="N11" s="59"/>
      <c r="O11" s="59"/>
      <c r="P11" s="49">
        <v>43648</v>
      </c>
      <c r="Q11" s="48" t="s">
        <v>83</v>
      </c>
      <c r="R11" s="48"/>
      <c r="S11" s="18"/>
      <c r="T11" s="18"/>
    </row>
    <row r="12" spans="1:20">
      <c r="A12" s="4">
        <v>8</v>
      </c>
      <c r="B12" s="17" t="s">
        <v>62</v>
      </c>
      <c r="C12" s="66" t="s">
        <v>441</v>
      </c>
      <c r="D12" s="48" t="s">
        <v>25</v>
      </c>
      <c r="E12" s="70" t="s">
        <v>444</v>
      </c>
      <c r="F12" s="48"/>
      <c r="G12" s="72">
        <v>27</v>
      </c>
      <c r="H12" s="72">
        <v>24</v>
      </c>
      <c r="I12" s="61">
        <f t="shared" si="0"/>
        <v>51</v>
      </c>
      <c r="J12" s="66">
        <v>9854743170</v>
      </c>
      <c r="K12" s="48" t="s">
        <v>434</v>
      </c>
      <c r="L12" s="48"/>
      <c r="M12" s="48"/>
      <c r="N12" s="48"/>
      <c r="O12" s="48"/>
      <c r="P12" s="49">
        <v>43648</v>
      </c>
      <c r="Q12" s="48" t="s">
        <v>83</v>
      </c>
      <c r="R12" s="48"/>
      <c r="S12" s="18"/>
      <c r="T12" s="18"/>
    </row>
    <row r="13" spans="1:20">
      <c r="A13" s="4">
        <v>9</v>
      </c>
      <c r="B13" s="17" t="s">
        <v>63</v>
      </c>
      <c r="C13" s="66" t="s">
        <v>445</v>
      </c>
      <c r="D13" s="48" t="s">
        <v>25</v>
      </c>
      <c r="E13" s="70" t="s">
        <v>446</v>
      </c>
      <c r="F13" s="48"/>
      <c r="G13" s="19">
        <v>26</v>
      </c>
      <c r="H13" s="19">
        <v>25</v>
      </c>
      <c r="I13" s="61">
        <f t="shared" si="0"/>
        <v>51</v>
      </c>
      <c r="J13" s="66">
        <v>9678874325</v>
      </c>
      <c r="K13" s="48" t="s">
        <v>113</v>
      </c>
      <c r="L13" s="48"/>
      <c r="M13" s="48"/>
      <c r="N13" s="48"/>
      <c r="O13" s="48"/>
      <c r="P13" s="49">
        <v>43648</v>
      </c>
      <c r="Q13" s="48" t="s">
        <v>83</v>
      </c>
      <c r="R13" s="48"/>
      <c r="S13" s="18"/>
      <c r="T13" s="18"/>
    </row>
    <row r="14" spans="1:20">
      <c r="A14" s="4">
        <v>10</v>
      </c>
      <c r="B14" s="17" t="s">
        <v>63</v>
      </c>
      <c r="C14" s="66" t="s">
        <v>447</v>
      </c>
      <c r="D14" s="48" t="s">
        <v>25</v>
      </c>
      <c r="E14" s="70" t="s">
        <v>448</v>
      </c>
      <c r="F14" s="48"/>
      <c r="G14" s="19">
        <v>29</v>
      </c>
      <c r="H14" s="19">
        <v>21</v>
      </c>
      <c r="I14" s="61">
        <f t="shared" si="0"/>
        <v>50</v>
      </c>
      <c r="J14" s="66">
        <v>8486423485</v>
      </c>
      <c r="K14" s="48" t="s">
        <v>113</v>
      </c>
      <c r="L14" s="48"/>
      <c r="M14" s="48"/>
      <c r="N14" s="48"/>
      <c r="O14" s="48"/>
      <c r="P14" s="49">
        <v>43648</v>
      </c>
      <c r="Q14" s="48" t="s">
        <v>83</v>
      </c>
      <c r="R14" s="48"/>
      <c r="S14" s="18"/>
      <c r="T14" s="18"/>
    </row>
    <row r="15" spans="1:20" ht="33">
      <c r="A15" s="4">
        <v>11</v>
      </c>
      <c r="B15" s="17" t="s">
        <v>62</v>
      </c>
      <c r="C15" s="66" t="s">
        <v>449</v>
      </c>
      <c r="D15" s="48" t="s">
        <v>25</v>
      </c>
      <c r="E15" s="70" t="s">
        <v>451</v>
      </c>
      <c r="F15" s="48"/>
      <c r="G15" s="72">
        <v>17</v>
      </c>
      <c r="H15" s="72">
        <v>19</v>
      </c>
      <c r="I15" s="61">
        <f t="shared" si="0"/>
        <v>36</v>
      </c>
      <c r="J15" s="66">
        <v>9854986024</v>
      </c>
      <c r="K15" s="48" t="s">
        <v>434</v>
      </c>
      <c r="L15" s="48"/>
      <c r="M15" s="48"/>
      <c r="N15" s="48"/>
      <c r="O15" s="48"/>
      <c r="P15" s="49">
        <v>43649</v>
      </c>
      <c r="Q15" s="48" t="s">
        <v>89</v>
      </c>
      <c r="R15" s="48"/>
      <c r="S15" s="18"/>
      <c r="T15" s="18"/>
    </row>
    <row r="16" spans="1:20" ht="33">
      <c r="A16" s="4">
        <v>12</v>
      </c>
      <c r="B16" s="17" t="s">
        <v>62</v>
      </c>
      <c r="C16" s="66" t="s">
        <v>450</v>
      </c>
      <c r="D16" s="48" t="s">
        <v>25</v>
      </c>
      <c r="E16" s="70" t="s">
        <v>452</v>
      </c>
      <c r="F16" s="48"/>
      <c r="G16" s="72">
        <v>31</v>
      </c>
      <c r="H16" s="72">
        <v>28</v>
      </c>
      <c r="I16" s="61">
        <f t="shared" si="0"/>
        <v>59</v>
      </c>
      <c r="J16" s="66">
        <v>9401169937</v>
      </c>
      <c r="K16" s="48" t="s">
        <v>434</v>
      </c>
      <c r="L16" s="48"/>
      <c r="M16" s="48"/>
      <c r="N16" s="48"/>
      <c r="O16" s="48"/>
      <c r="P16" s="49">
        <v>43649</v>
      </c>
      <c r="Q16" s="48" t="s">
        <v>89</v>
      </c>
      <c r="R16" s="48"/>
      <c r="S16" s="18"/>
      <c r="T16" s="18"/>
    </row>
    <row r="17" spans="1:20" ht="33">
      <c r="A17" s="4">
        <v>13</v>
      </c>
      <c r="B17" s="17" t="s">
        <v>63</v>
      </c>
      <c r="C17" s="66" t="s">
        <v>453</v>
      </c>
      <c r="D17" s="48" t="s">
        <v>25</v>
      </c>
      <c r="E17" s="70" t="s">
        <v>454</v>
      </c>
      <c r="F17" s="48"/>
      <c r="G17" s="19">
        <v>64</v>
      </c>
      <c r="H17" s="19">
        <v>54</v>
      </c>
      <c r="I17" s="61">
        <f t="shared" si="0"/>
        <v>118</v>
      </c>
      <c r="J17" s="66">
        <v>7896251344</v>
      </c>
      <c r="K17" s="48" t="s">
        <v>113</v>
      </c>
      <c r="L17" s="48"/>
      <c r="M17" s="48"/>
      <c r="N17" s="48"/>
      <c r="O17" s="48"/>
      <c r="P17" s="49">
        <v>43649</v>
      </c>
      <c r="Q17" s="48" t="s">
        <v>89</v>
      </c>
      <c r="R17" s="48"/>
      <c r="S17" s="18"/>
      <c r="T17" s="18"/>
    </row>
    <row r="18" spans="1:20">
      <c r="A18" s="4">
        <v>14</v>
      </c>
      <c r="B18" s="17" t="s">
        <v>62</v>
      </c>
      <c r="C18" s="66" t="s">
        <v>455</v>
      </c>
      <c r="D18" s="59" t="s">
        <v>25</v>
      </c>
      <c r="E18" s="70" t="s">
        <v>457</v>
      </c>
      <c r="F18" s="59"/>
      <c r="G18" s="72">
        <v>46</v>
      </c>
      <c r="H18" s="72">
        <v>37</v>
      </c>
      <c r="I18" s="61">
        <f t="shared" si="0"/>
        <v>83</v>
      </c>
      <c r="J18" s="66">
        <v>8135095845</v>
      </c>
      <c r="K18" s="59" t="s">
        <v>434</v>
      </c>
      <c r="L18" s="59"/>
      <c r="M18" s="59"/>
      <c r="N18" s="59"/>
      <c r="O18" s="59"/>
      <c r="P18" s="49">
        <v>43650</v>
      </c>
      <c r="Q18" s="48" t="s">
        <v>93</v>
      </c>
      <c r="R18" s="48"/>
      <c r="S18" s="18"/>
      <c r="T18" s="18"/>
    </row>
    <row r="19" spans="1:20">
      <c r="A19" s="4">
        <v>15</v>
      </c>
      <c r="B19" s="17" t="s">
        <v>62</v>
      </c>
      <c r="C19" s="66" t="s">
        <v>456</v>
      </c>
      <c r="D19" s="48" t="s">
        <v>25</v>
      </c>
      <c r="E19" s="70" t="s">
        <v>458</v>
      </c>
      <c r="F19" s="48"/>
      <c r="G19" s="72">
        <v>10</v>
      </c>
      <c r="H19" s="72">
        <v>15</v>
      </c>
      <c r="I19" s="61">
        <f t="shared" si="0"/>
        <v>25</v>
      </c>
      <c r="J19" s="66">
        <v>8486233034</v>
      </c>
      <c r="K19" s="48" t="s">
        <v>434</v>
      </c>
      <c r="L19" s="48"/>
      <c r="M19" s="48"/>
      <c r="N19" s="48"/>
      <c r="O19" s="48"/>
      <c r="P19" s="49">
        <v>43650</v>
      </c>
      <c r="Q19" s="48" t="s">
        <v>93</v>
      </c>
      <c r="R19" s="48"/>
      <c r="S19" s="18"/>
      <c r="T19" s="18"/>
    </row>
    <row r="20" spans="1:20">
      <c r="A20" s="4">
        <v>16</v>
      </c>
      <c r="B20" s="17" t="s">
        <v>63</v>
      </c>
      <c r="C20" s="66" t="s">
        <v>459</v>
      </c>
      <c r="D20" s="48" t="s">
        <v>25</v>
      </c>
      <c r="E20" s="70" t="s">
        <v>460</v>
      </c>
      <c r="F20" s="48"/>
      <c r="G20" s="72">
        <v>33</v>
      </c>
      <c r="H20" s="72">
        <v>42</v>
      </c>
      <c r="I20" s="61">
        <f t="shared" si="0"/>
        <v>75</v>
      </c>
      <c r="J20" s="66">
        <v>9957045519</v>
      </c>
      <c r="K20" s="48" t="s">
        <v>113</v>
      </c>
      <c r="L20" s="48"/>
      <c r="M20" s="48"/>
      <c r="N20" s="48"/>
      <c r="O20" s="48"/>
      <c r="P20" s="49">
        <v>43650</v>
      </c>
      <c r="Q20" s="48" t="s">
        <v>93</v>
      </c>
      <c r="R20" s="48"/>
      <c r="S20" s="18"/>
      <c r="T20" s="18"/>
    </row>
    <row r="21" spans="1:20">
      <c r="A21" s="4">
        <v>17</v>
      </c>
      <c r="B21" s="17" t="s">
        <v>62</v>
      </c>
      <c r="C21" s="66" t="s">
        <v>461</v>
      </c>
      <c r="D21" s="48" t="s">
        <v>25</v>
      </c>
      <c r="E21" s="70" t="s">
        <v>464</v>
      </c>
      <c r="F21" s="48"/>
      <c r="G21" s="72">
        <v>7</v>
      </c>
      <c r="H21" s="72">
        <v>13</v>
      </c>
      <c r="I21" s="61">
        <f t="shared" si="0"/>
        <v>20</v>
      </c>
      <c r="J21" s="66">
        <v>9678380348</v>
      </c>
      <c r="K21" s="48" t="s">
        <v>434</v>
      </c>
      <c r="L21" s="48"/>
      <c r="M21" s="48"/>
      <c r="N21" s="48"/>
      <c r="O21" s="48"/>
      <c r="P21" s="49">
        <v>43651</v>
      </c>
      <c r="Q21" s="48" t="s">
        <v>99</v>
      </c>
      <c r="R21" s="48"/>
      <c r="S21" s="18"/>
      <c r="T21" s="18"/>
    </row>
    <row r="22" spans="1:20">
      <c r="A22" s="4">
        <v>18</v>
      </c>
      <c r="B22" s="17" t="s">
        <v>62</v>
      </c>
      <c r="C22" s="66" t="s">
        <v>462</v>
      </c>
      <c r="D22" s="48" t="s">
        <v>25</v>
      </c>
      <c r="E22" s="70" t="s">
        <v>465</v>
      </c>
      <c r="F22" s="48"/>
      <c r="G22" s="72">
        <v>24</v>
      </c>
      <c r="H22" s="72">
        <v>23</v>
      </c>
      <c r="I22" s="61">
        <f t="shared" si="0"/>
        <v>47</v>
      </c>
      <c r="J22" s="66">
        <v>8011070264</v>
      </c>
      <c r="K22" s="48" t="s">
        <v>434</v>
      </c>
      <c r="L22" s="48"/>
      <c r="M22" s="48"/>
      <c r="N22" s="48"/>
      <c r="O22" s="48"/>
      <c r="P22" s="49">
        <v>43651</v>
      </c>
      <c r="Q22" s="48" t="s">
        <v>99</v>
      </c>
      <c r="R22" s="48"/>
      <c r="S22" s="18"/>
      <c r="T22" s="18"/>
    </row>
    <row r="23" spans="1:20">
      <c r="A23" s="4">
        <v>19</v>
      </c>
      <c r="B23" s="17" t="s">
        <v>62</v>
      </c>
      <c r="C23" s="66" t="s">
        <v>463</v>
      </c>
      <c r="D23" s="48" t="s">
        <v>25</v>
      </c>
      <c r="E23" s="70" t="s">
        <v>466</v>
      </c>
      <c r="F23" s="48"/>
      <c r="G23" s="72">
        <v>12</v>
      </c>
      <c r="H23" s="72">
        <v>8</v>
      </c>
      <c r="I23" s="61">
        <f t="shared" si="0"/>
        <v>20</v>
      </c>
      <c r="J23" s="66">
        <v>7896193383</v>
      </c>
      <c r="K23" s="48" t="s">
        <v>434</v>
      </c>
      <c r="L23" s="48"/>
      <c r="M23" s="48"/>
      <c r="N23" s="48"/>
      <c r="O23" s="48"/>
      <c r="P23" s="49">
        <v>43651</v>
      </c>
      <c r="Q23" s="48" t="s">
        <v>99</v>
      </c>
      <c r="R23" s="48"/>
      <c r="S23" s="18"/>
      <c r="T23" s="18"/>
    </row>
    <row r="24" spans="1:20">
      <c r="A24" s="4">
        <v>20</v>
      </c>
      <c r="B24" s="17" t="s">
        <v>63</v>
      </c>
      <c r="C24" s="48" t="s">
        <v>468</v>
      </c>
      <c r="D24" s="48" t="s">
        <v>25</v>
      </c>
      <c r="E24" s="70" t="s">
        <v>467</v>
      </c>
      <c r="F24" s="48"/>
      <c r="G24" s="19">
        <v>51</v>
      </c>
      <c r="H24" s="19">
        <v>59</v>
      </c>
      <c r="I24" s="61">
        <f t="shared" si="0"/>
        <v>110</v>
      </c>
      <c r="J24" s="66">
        <v>9954716427</v>
      </c>
      <c r="K24" s="48" t="s">
        <v>113</v>
      </c>
      <c r="L24" s="48"/>
      <c r="M24" s="48"/>
      <c r="N24" s="48"/>
      <c r="O24" s="48"/>
      <c r="P24" s="49">
        <v>43651</v>
      </c>
      <c r="Q24" s="48" t="s">
        <v>99</v>
      </c>
      <c r="R24" s="48"/>
      <c r="S24" s="18"/>
      <c r="T24" s="18"/>
    </row>
    <row r="25" spans="1:20">
      <c r="A25" s="4">
        <v>21</v>
      </c>
      <c r="B25" s="17" t="s">
        <v>62</v>
      </c>
      <c r="C25" s="66" t="s">
        <v>469</v>
      </c>
      <c r="D25" s="59" t="s">
        <v>25</v>
      </c>
      <c r="E25" s="70" t="s">
        <v>471</v>
      </c>
      <c r="F25" s="59"/>
      <c r="G25" s="72">
        <v>15</v>
      </c>
      <c r="H25" s="72">
        <v>18</v>
      </c>
      <c r="I25" s="61">
        <f t="shared" si="0"/>
        <v>33</v>
      </c>
      <c r="J25" s="66">
        <v>7896556001</v>
      </c>
      <c r="K25" s="59" t="s">
        <v>434</v>
      </c>
      <c r="L25" s="59"/>
      <c r="M25" s="59"/>
      <c r="N25" s="59"/>
      <c r="O25" s="59"/>
      <c r="P25" s="49">
        <v>43652</v>
      </c>
      <c r="Q25" s="48" t="s">
        <v>105</v>
      </c>
      <c r="R25" s="48"/>
      <c r="S25" s="18"/>
      <c r="T25" s="18"/>
    </row>
    <row r="26" spans="1:20">
      <c r="A26" s="4">
        <v>22</v>
      </c>
      <c r="B26" s="17" t="s">
        <v>62</v>
      </c>
      <c r="C26" s="66" t="s">
        <v>470</v>
      </c>
      <c r="D26" s="48" t="s">
        <v>25</v>
      </c>
      <c r="E26" s="70" t="s">
        <v>472</v>
      </c>
      <c r="F26" s="48"/>
      <c r="G26" s="72">
        <v>31</v>
      </c>
      <c r="H26" s="72">
        <v>40</v>
      </c>
      <c r="I26" s="61">
        <f t="shared" si="0"/>
        <v>71</v>
      </c>
      <c r="J26" s="66">
        <v>8749957300</v>
      </c>
      <c r="K26" s="48" t="s">
        <v>434</v>
      </c>
      <c r="L26" s="48"/>
      <c r="M26" s="48"/>
      <c r="N26" s="48"/>
      <c r="O26" s="48"/>
      <c r="P26" s="49">
        <v>43652</v>
      </c>
      <c r="Q26" s="48" t="s">
        <v>105</v>
      </c>
      <c r="R26" s="48"/>
      <c r="S26" s="18"/>
      <c r="T26" s="18"/>
    </row>
    <row r="27" spans="1:20">
      <c r="A27" s="4">
        <v>23</v>
      </c>
      <c r="B27" s="17" t="s">
        <v>63</v>
      </c>
      <c r="C27" s="66" t="s">
        <v>473</v>
      </c>
      <c r="D27" s="48" t="s">
        <v>25</v>
      </c>
      <c r="E27" s="70" t="s">
        <v>476</v>
      </c>
      <c r="F27" s="48"/>
      <c r="G27" s="72">
        <v>8</v>
      </c>
      <c r="H27" s="72">
        <v>12</v>
      </c>
      <c r="I27" s="61">
        <f t="shared" si="0"/>
        <v>20</v>
      </c>
      <c r="J27" s="66">
        <v>8254899977</v>
      </c>
      <c r="K27" s="48" t="s">
        <v>479</v>
      </c>
      <c r="L27" s="48"/>
      <c r="M27" s="48"/>
      <c r="N27" s="48"/>
      <c r="O27" s="48"/>
      <c r="P27" s="49">
        <v>43652</v>
      </c>
      <c r="Q27" s="48" t="s">
        <v>105</v>
      </c>
      <c r="R27" s="48"/>
      <c r="S27" s="18"/>
      <c r="T27" s="18"/>
    </row>
    <row r="28" spans="1:20">
      <c r="A28" s="4">
        <v>24</v>
      </c>
      <c r="B28" s="17" t="s">
        <v>63</v>
      </c>
      <c r="C28" s="66" t="s">
        <v>474</v>
      </c>
      <c r="D28" s="48" t="s">
        <v>25</v>
      </c>
      <c r="E28" s="70" t="s">
        <v>477</v>
      </c>
      <c r="F28" s="48"/>
      <c r="G28" s="72">
        <v>13</v>
      </c>
      <c r="H28" s="72">
        <v>16</v>
      </c>
      <c r="I28" s="61">
        <f t="shared" si="0"/>
        <v>29</v>
      </c>
      <c r="J28" s="66">
        <v>9706972275</v>
      </c>
      <c r="K28" s="48" t="s">
        <v>479</v>
      </c>
      <c r="L28" s="48"/>
      <c r="M28" s="48"/>
      <c r="N28" s="48"/>
      <c r="O28" s="48"/>
      <c r="P28" s="49">
        <v>43652</v>
      </c>
      <c r="Q28" s="48" t="s">
        <v>105</v>
      </c>
      <c r="R28" s="48"/>
      <c r="S28" s="18"/>
      <c r="T28" s="18"/>
    </row>
    <row r="29" spans="1:20">
      <c r="A29" s="4">
        <v>25</v>
      </c>
      <c r="B29" s="17" t="s">
        <v>63</v>
      </c>
      <c r="C29" s="66" t="s">
        <v>475</v>
      </c>
      <c r="D29" s="48" t="s">
        <v>25</v>
      </c>
      <c r="E29" s="70" t="s">
        <v>478</v>
      </c>
      <c r="F29" s="48"/>
      <c r="G29" s="72">
        <v>11</v>
      </c>
      <c r="H29" s="72">
        <v>7</v>
      </c>
      <c r="I29" s="61">
        <f t="shared" si="0"/>
        <v>18</v>
      </c>
      <c r="J29" s="66">
        <v>9508159289</v>
      </c>
      <c r="K29" s="48" t="s">
        <v>479</v>
      </c>
      <c r="L29" s="48"/>
      <c r="M29" s="48"/>
      <c r="N29" s="48"/>
      <c r="O29" s="48"/>
      <c r="P29" s="49">
        <v>43652</v>
      </c>
      <c r="Q29" s="48" t="s">
        <v>105</v>
      </c>
      <c r="R29" s="48"/>
      <c r="S29" s="18"/>
      <c r="T29" s="18"/>
    </row>
    <row r="30" spans="1:20">
      <c r="A30" s="4">
        <v>26</v>
      </c>
      <c r="B30" s="17" t="s">
        <v>62</v>
      </c>
      <c r="C30" s="66" t="s">
        <v>428</v>
      </c>
      <c r="D30" s="48" t="s">
        <v>25</v>
      </c>
      <c r="E30" s="70" t="s">
        <v>483</v>
      </c>
      <c r="F30" s="48"/>
      <c r="G30" s="72">
        <v>11</v>
      </c>
      <c r="H30" s="72">
        <v>11</v>
      </c>
      <c r="I30" s="61">
        <f t="shared" si="0"/>
        <v>22</v>
      </c>
      <c r="J30" s="66">
        <v>7896184676</v>
      </c>
      <c r="K30" s="48" t="s">
        <v>434</v>
      </c>
      <c r="L30" s="48"/>
      <c r="M30" s="48"/>
      <c r="N30" s="48"/>
      <c r="O30" s="48"/>
      <c r="P30" s="49">
        <v>43654</v>
      </c>
      <c r="Q30" s="48" t="s">
        <v>77</v>
      </c>
      <c r="R30" s="48"/>
      <c r="S30" s="18"/>
      <c r="T30" s="18"/>
    </row>
    <row r="31" spans="1:20">
      <c r="A31" s="4">
        <v>27</v>
      </c>
      <c r="B31" s="17" t="s">
        <v>62</v>
      </c>
      <c r="C31" s="66" t="s">
        <v>480</v>
      </c>
      <c r="D31" s="48" t="s">
        <v>25</v>
      </c>
      <c r="E31" s="70" t="s">
        <v>484</v>
      </c>
      <c r="F31" s="48"/>
      <c r="G31" s="72">
        <v>7</v>
      </c>
      <c r="H31" s="72">
        <v>9</v>
      </c>
      <c r="I31" s="61">
        <f t="shared" si="0"/>
        <v>16</v>
      </c>
      <c r="J31" s="66">
        <v>8721048208</v>
      </c>
      <c r="K31" s="48" t="s">
        <v>434</v>
      </c>
      <c r="L31" s="48"/>
      <c r="M31" s="48"/>
      <c r="N31" s="48"/>
      <c r="O31" s="48"/>
      <c r="P31" s="49">
        <v>43654</v>
      </c>
      <c r="Q31" s="48" t="s">
        <v>77</v>
      </c>
      <c r="R31" s="48"/>
      <c r="S31" s="18"/>
      <c r="T31" s="18"/>
    </row>
    <row r="32" spans="1:20">
      <c r="A32" s="4">
        <v>28</v>
      </c>
      <c r="B32" s="17" t="s">
        <v>62</v>
      </c>
      <c r="C32" s="66" t="s">
        <v>481</v>
      </c>
      <c r="D32" s="59" t="s">
        <v>25</v>
      </c>
      <c r="E32" s="70" t="s">
        <v>485</v>
      </c>
      <c r="F32" s="59"/>
      <c r="G32" s="72">
        <v>16</v>
      </c>
      <c r="H32" s="72">
        <v>5</v>
      </c>
      <c r="I32" s="61">
        <f t="shared" si="0"/>
        <v>21</v>
      </c>
      <c r="J32" s="66">
        <v>8011657146</v>
      </c>
      <c r="K32" s="59" t="s">
        <v>434</v>
      </c>
      <c r="L32" s="59"/>
      <c r="M32" s="59"/>
      <c r="N32" s="59"/>
      <c r="O32" s="59"/>
      <c r="P32" s="49">
        <v>43654</v>
      </c>
      <c r="Q32" s="48" t="s">
        <v>77</v>
      </c>
      <c r="R32" s="48"/>
      <c r="S32" s="18"/>
      <c r="T32" s="18"/>
    </row>
    <row r="33" spans="1:20">
      <c r="A33" s="4">
        <v>29</v>
      </c>
      <c r="B33" s="17" t="s">
        <v>62</v>
      </c>
      <c r="C33" s="66" t="s">
        <v>482</v>
      </c>
      <c r="D33" s="48" t="s">
        <v>25</v>
      </c>
      <c r="E33" s="70" t="s">
        <v>486</v>
      </c>
      <c r="F33" s="48"/>
      <c r="G33" s="72">
        <v>4</v>
      </c>
      <c r="H33" s="72">
        <v>11</v>
      </c>
      <c r="I33" s="61">
        <f t="shared" si="0"/>
        <v>15</v>
      </c>
      <c r="J33" s="66">
        <v>9957446645</v>
      </c>
      <c r="K33" s="48" t="s">
        <v>434</v>
      </c>
      <c r="L33" s="48"/>
      <c r="M33" s="48"/>
      <c r="N33" s="48"/>
      <c r="O33" s="48"/>
      <c r="P33" s="49">
        <v>43654</v>
      </c>
      <c r="Q33" s="48" t="s">
        <v>77</v>
      </c>
      <c r="R33" s="48"/>
      <c r="S33" s="18"/>
      <c r="T33" s="18"/>
    </row>
    <row r="34" spans="1:20">
      <c r="A34" s="4">
        <v>30</v>
      </c>
      <c r="B34" s="17" t="s">
        <v>63</v>
      </c>
      <c r="C34" s="66" t="s">
        <v>487</v>
      </c>
      <c r="D34" s="48" t="s">
        <v>25</v>
      </c>
      <c r="E34" s="70" t="s">
        <v>490</v>
      </c>
      <c r="F34" s="48"/>
      <c r="G34" s="72">
        <v>17</v>
      </c>
      <c r="H34" s="72">
        <v>22</v>
      </c>
      <c r="I34" s="61">
        <f t="shared" si="0"/>
        <v>39</v>
      </c>
      <c r="J34" s="66">
        <v>8822799482</v>
      </c>
      <c r="K34" s="48" t="s">
        <v>479</v>
      </c>
      <c r="L34" s="48"/>
      <c r="M34" s="48"/>
      <c r="N34" s="48"/>
      <c r="O34" s="48"/>
      <c r="P34" s="49">
        <v>43654</v>
      </c>
      <c r="Q34" s="48" t="s">
        <v>77</v>
      </c>
      <c r="R34" s="48"/>
      <c r="S34" s="18"/>
      <c r="T34" s="18"/>
    </row>
    <row r="35" spans="1:20">
      <c r="A35" s="4">
        <v>31</v>
      </c>
      <c r="B35" s="17" t="s">
        <v>63</v>
      </c>
      <c r="C35" s="66" t="s">
        <v>488</v>
      </c>
      <c r="D35" s="48" t="s">
        <v>25</v>
      </c>
      <c r="E35" s="70" t="s">
        <v>491</v>
      </c>
      <c r="F35" s="48"/>
      <c r="G35" s="72">
        <v>12</v>
      </c>
      <c r="H35" s="72">
        <v>7</v>
      </c>
      <c r="I35" s="61">
        <f t="shared" si="0"/>
        <v>19</v>
      </c>
      <c r="J35" s="66">
        <v>9859126870</v>
      </c>
      <c r="K35" s="48" t="s">
        <v>479</v>
      </c>
      <c r="L35" s="48"/>
      <c r="M35" s="48"/>
      <c r="N35" s="48"/>
      <c r="O35" s="48"/>
      <c r="P35" s="49">
        <v>43654</v>
      </c>
      <c r="Q35" s="48" t="s">
        <v>77</v>
      </c>
      <c r="R35" s="48"/>
      <c r="S35" s="18"/>
      <c r="T35" s="18"/>
    </row>
    <row r="36" spans="1:20">
      <c r="A36" s="4">
        <v>32</v>
      </c>
      <c r="B36" s="17" t="s">
        <v>63</v>
      </c>
      <c r="C36" s="66" t="s">
        <v>489</v>
      </c>
      <c r="D36" s="48" t="s">
        <v>25</v>
      </c>
      <c r="E36" s="70" t="s">
        <v>492</v>
      </c>
      <c r="F36" s="48"/>
      <c r="G36" s="72">
        <v>8</v>
      </c>
      <c r="H36" s="72">
        <v>4</v>
      </c>
      <c r="I36" s="61">
        <f t="shared" si="0"/>
        <v>12</v>
      </c>
      <c r="J36" s="66"/>
      <c r="K36" s="48" t="s">
        <v>479</v>
      </c>
      <c r="L36" s="48"/>
      <c r="M36" s="48"/>
      <c r="N36" s="48"/>
      <c r="O36" s="48"/>
      <c r="P36" s="49">
        <v>43654</v>
      </c>
      <c r="Q36" s="48" t="s">
        <v>77</v>
      </c>
      <c r="R36" s="48"/>
      <c r="S36" s="18"/>
      <c r="T36" s="18"/>
    </row>
    <row r="37" spans="1:20">
      <c r="A37" s="4">
        <v>33</v>
      </c>
      <c r="B37" s="17" t="s">
        <v>62</v>
      </c>
      <c r="C37" s="66" t="s">
        <v>493</v>
      </c>
      <c r="D37" s="48" t="s">
        <v>25</v>
      </c>
      <c r="E37" s="70" t="s">
        <v>496</v>
      </c>
      <c r="F37" s="48"/>
      <c r="G37" s="72">
        <v>34</v>
      </c>
      <c r="H37" s="72">
        <v>37</v>
      </c>
      <c r="I37" s="61">
        <f t="shared" si="0"/>
        <v>71</v>
      </c>
      <c r="J37" s="66">
        <v>7399561176</v>
      </c>
      <c r="K37" s="48" t="s">
        <v>434</v>
      </c>
      <c r="L37" s="48"/>
      <c r="M37" s="48"/>
      <c r="N37" s="48"/>
      <c r="O37" s="48"/>
      <c r="P37" s="49">
        <v>43655</v>
      </c>
      <c r="Q37" s="48" t="s">
        <v>83</v>
      </c>
      <c r="R37" s="48"/>
      <c r="S37" s="18"/>
      <c r="T37" s="18"/>
    </row>
    <row r="38" spans="1:20">
      <c r="A38" s="4">
        <v>34</v>
      </c>
      <c r="B38" s="17" t="s">
        <v>62</v>
      </c>
      <c r="C38" s="66" t="s">
        <v>494</v>
      </c>
      <c r="D38" s="48" t="s">
        <v>25</v>
      </c>
      <c r="E38" s="70" t="s">
        <v>497</v>
      </c>
      <c r="F38" s="48"/>
      <c r="G38" s="72">
        <v>13</v>
      </c>
      <c r="H38" s="72">
        <v>10</v>
      </c>
      <c r="I38" s="61">
        <f t="shared" si="0"/>
        <v>23</v>
      </c>
      <c r="J38" s="66">
        <v>9957877269</v>
      </c>
      <c r="K38" s="48" t="s">
        <v>434</v>
      </c>
      <c r="L38" s="48"/>
      <c r="M38" s="48"/>
      <c r="N38" s="48"/>
      <c r="O38" s="48"/>
      <c r="P38" s="49">
        <v>43652</v>
      </c>
      <c r="Q38" s="48" t="s">
        <v>83</v>
      </c>
      <c r="R38" s="48"/>
      <c r="S38" s="18"/>
      <c r="T38" s="18"/>
    </row>
    <row r="39" spans="1:20">
      <c r="A39" s="4">
        <v>35</v>
      </c>
      <c r="B39" s="17" t="s">
        <v>62</v>
      </c>
      <c r="C39" s="66" t="s">
        <v>495</v>
      </c>
      <c r="D39" s="48" t="s">
        <v>25</v>
      </c>
      <c r="E39" s="70" t="s">
        <v>498</v>
      </c>
      <c r="F39" s="48"/>
      <c r="G39" s="72">
        <v>14</v>
      </c>
      <c r="H39" s="72">
        <v>7</v>
      </c>
      <c r="I39" s="61">
        <f t="shared" si="0"/>
        <v>21</v>
      </c>
      <c r="J39" s="66">
        <v>9678795597</v>
      </c>
      <c r="K39" s="48" t="s">
        <v>434</v>
      </c>
      <c r="L39" s="48"/>
      <c r="M39" s="48"/>
      <c r="N39" s="48"/>
      <c r="O39" s="48"/>
      <c r="P39" s="49">
        <v>43655</v>
      </c>
      <c r="Q39" s="48" t="s">
        <v>83</v>
      </c>
      <c r="R39" s="48"/>
      <c r="S39" s="18"/>
      <c r="T39" s="18"/>
    </row>
    <row r="40" spans="1:20">
      <c r="A40" s="4">
        <v>36</v>
      </c>
      <c r="B40" s="17" t="s">
        <v>63</v>
      </c>
      <c r="C40" s="66" t="s">
        <v>479</v>
      </c>
      <c r="D40" s="48" t="s">
        <v>25</v>
      </c>
      <c r="E40" s="70" t="s">
        <v>502</v>
      </c>
      <c r="F40" s="48"/>
      <c r="G40" s="72">
        <v>14</v>
      </c>
      <c r="H40" s="72">
        <v>17</v>
      </c>
      <c r="I40" s="61">
        <f t="shared" si="0"/>
        <v>31</v>
      </c>
      <c r="J40" s="66">
        <v>9864568764</v>
      </c>
      <c r="K40" s="48" t="s">
        <v>479</v>
      </c>
      <c r="L40" s="48"/>
      <c r="M40" s="48"/>
      <c r="N40" s="48"/>
      <c r="O40" s="48"/>
      <c r="P40" s="49">
        <v>43655</v>
      </c>
      <c r="Q40" s="48" t="s">
        <v>83</v>
      </c>
      <c r="R40" s="48"/>
      <c r="S40" s="18"/>
      <c r="T40" s="18"/>
    </row>
    <row r="41" spans="1:20">
      <c r="A41" s="4">
        <v>37</v>
      </c>
      <c r="B41" s="17" t="s">
        <v>63</v>
      </c>
      <c r="C41" s="66" t="s">
        <v>499</v>
      </c>
      <c r="D41" s="48" t="s">
        <v>25</v>
      </c>
      <c r="E41" s="70" t="s">
        <v>503</v>
      </c>
      <c r="F41" s="48"/>
      <c r="G41" s="72">
        <v>17</v>
      </c>
      <c r="H41" s="72">
        <v>9</v>
      </c>
      <c r="I41" s="61">
        <f t="shared" si="0"/>
        <v>26</v>
      </c>
      <c r="J41" s="66">
        <v>9401099404</v>
      </c>
      <c r="K41" s="48" t="s">
        <v>479</v>
      </c>
      <c r="L41" s="48"/>
      <c r="M41" s="48"/>
      <c r="N41" s="48"/>
      <c r="O41" s="48"/>
      <c r="P41" s="49">
        <v>43655</v>
      </c>
      <c r="Q41" s="48" t="s">
        <v>83</v>
      </c>
      <c r="R41" s="48"/>
      <c r="S41" s="18"/>
      <c r="T41" s="18"/>
    </row>
    <row r="42" spans="1:20">
      <c r="A42" s="4">
        <v>38</v>
      </c>
      <c r="B42" s="17" t="s">
        <v>63</v>
      </c>
      <c r="C42" s="66" t="s">
        <v>500</v>
      </c>
      <c r="D42" s="59" t="s">
        <v>25</v>
      </c>
      <c r="E42" s="70" t="s">
        <v>504</v>
      </c>
      <c r="F42" s="59"/>
      <c r="G42" s="72">
        <v>10</v>
      </c>
      <c r="H42" s="72">
        <v>9</v>
      </c>
      <c r="I42" s="61">
        <f t="shared" si="0"/>
        <v>19</v>
      </c>
      <c r="J42" s="66">
        <v>9401486473</v>
      </c>
      <c r="K42" s="59" t="s">
        <v>479</v>
      </c>
      <c r="L42" s="59"/>
      <c r="M42" s="59"/>
      <c r="N42" s="59"/>
      <c r="O42" s="59"/>
      <c r="P42" s="49">
        <v>43655</v>
      </c>
      <c r="Q42" s="48" t="s">
        <v>83</v>
      </c>
      <c r="R42" s="48"/>
      <c r="S42" s="18"/>
      <c r="T42" s="18"/>
    </row>
    <row r="43" spans="1:20">
      <c r="A43" s="4">
        <v>39</v>
      </c>
      <c r="B43" s="17" t="s">
        <v>63</v>
      </c>
      <c r="C43" s="66" t="s">
        <v>501</v>
      </c>
      <c r="D43" s="48" t="s">
        <v>25</v>
      </c>
      <c r="E43" s="70" t="s">
        <v>505</v>
      </c>
      <c r="F43" s="48"/>
      <c r="G43" s="72">
        <v>10</v>
      </c>
      <c r="H43" s="72">
        <v>9</v>
      </c>
      <c r="I43" s="61">
        <f t="shared" si="0"/>
        <v>19</v>
      </c>
      <c r="J43" s="66">
        <v>9707669680</v>
      </c>
      <c r="K43" s="48" t="s">
        <v>479</v>
      </c>
      <c r="L43" s="48"/>
      <c r="M43" s="48"/>
      <c r="N43" s="48"/>
      <c r="O43" s="48"/>
      <c r="P43" s="49">
        <v>43655</v>
      </c>
      <c r="Q43" s="48" t="s">
        <v>83</v>
      </c>
      <c r="R43" s="48"/>
      <c r="S43" s="18"/>
      <c r="T43" s="18"/>
    </row>
    <row r="44" spans="1:20" ht="33">
      <c r="A44" s="4">
        <v>40</v>
      </c>
      <c r="B44" s="17" t="s">
        <v>62</v>
      </c>
      <c r="C44" s="66" t="s">
        <v>506</v>
      </c>
      <c r="D44" s="48" t="s">
        <v>25</v>
      </c>
      <c r="E44" s="70" t="s">
        <v>509</v>
      </c>
      <c r="F44" s="48"/>
      <c r="G44" s="72">
        <v>30</v>
      </c>
      <c r="H44" s="72">
        <v>21</v>
      </c>
      <c r="I44" s="61">
        <f t="shared" si="0"/>
        <v>51</v>
      </c>
      <c r="J44" s="66">
        <v>9859213747</v>
      </c>
      <c r="K44" s="48" t="s">
        <v>434</v>
      </c>
      <c r="L44" s="48"/>
      <c r="M44" s="48"/>
      <c r="N44" s="48"/>
      <c r="O44" s="48"/>
      <c r="P44" s="49">
        <v>43656</v>
      </c>
      <c r="Q44" s="48" t="s">
        <v>89</v>
      </c>
      <c r="R44" s="48"/>
      <c r="S44" s="18"/>
      <c r="T44" s="18"/>
    </row>
    <row r="45" spans="1:20" ht="33">
      <c r="A45" s="4">
        <v>41</v>
      </c>
      <c r="B45" s="17" t="s">
        <v>62</v>
      </c>
      <c r="C45" s="66" t="s">
        <v>507</v>
      </c>
      <c r="D45" s="48" t="s">
        <v>25</v>
      </c>
      <c r="E45" s="70" t="s">
        <v>510</v>
      </c>
      <c r="F45" s="48"/>
      <c r="G45" s="72">
        <v>22</v>
      </c>
      <c r="H45" s="72">
        <v>23</v>
      </c>
      <c r="I45" s="61">
        <f t="shared" si="0"/>
        <v>45</v>
      </c>
      <c r="J45" s="66">
        <v>9854625285</v>
      </c>
      <c r="K45" s="48" t="s">
        <v>434</v>
      </c>
      <c r="L45" s="48"/>
      <c r="M45" s="48"/>
      <c r="N45" s="48"/>
      <c r="O45" s="48"/>
      <c r="P45" s="49">
        <v>43656</v>
      </c>
      <c r="Q45" s="48" t="s">
        <v>89</v>
      </c>
      <c r="R45" s="48"/>
      <c r="S45" s="18"/>
      <c r="T45" s="18"/>
    </row>
    <row r="46" spans="1:20" ht="33">
      <c r="A46" s="4">
        <v>42</v>
      </c>
      <c r="B46" s="17" t="s">
        <v>62</v>
      </c>
      <c r="C46" s="66" t="s">
        <v>508</v>
      </c>
      <c r="D46" s="48" t="s">
        <v>25</v>
      </c>
      <c r="E46" s="70" t="s">
        <v>511</v>
      </c>
      <c r="F46" s="48"/>
      <c r="G46" s="72">
        <v>10</v>
      </c>
      <c r="H46" s="72">
        <v>11</v>
      </c>
      <c r="I46" s="61">
        <f t="shared" si="0"/>
        <v>21</v>
      </c>
      <c r="J46" s="66">
        <v>9957127503</v>
      </c>
      <c r="K46" s="48" t="s">
        <v>434</v>
      </c>
      <c r="L46" s="48"/>
      <c r="M46" s="48"/>
      <c r="N46" s="48"/>
      <c r="O46" s="48"/>
      <c r="P46" s="24">
        <v>43656</v>
      </c>
      <c r="Q46" s="18" t="s">
        <v>89</v>
      </c>
      <c r="R46" s="18"/>
      <c r="S46" s="18"/>
      <c r="T46" s="18"/>
    </row>
    <row r="47" spans="1:20" ht="33">
      <c r="A47" s="4">
        <v>43</v>
      </c>
      <c r="B47" s="17" t="s">
        <v>63</v>
      </c>
      <c r="C47" s="66" t="s">
        <v>512</v>
      </c>
      <c r="D47" s="18" t="s">
        <v>25</v>
      </c>
      <c r="E47" s="70" t="s">
        <v>515</v>
      </c>
      <c r="F47" s="18"/>
      <c r="G47" s="72">
        <v>10</v>
      </c>
      <c r="H47" s="72">
        <v>16</v>
      </c>
      <c r="I47" s="61">
        <f t="shared" si="0"/>
        <v>26</v>
      </c>
      <c r="J47" s="66">
        <v>9706160029</v>
      </c>
      <c r="K47" s="18" t="s">
        <v>479</v>
      </c>
      <c r="L47" s="18"/>
      <c r="M47" s="18"/>
      <c r="N47" s="18"/>
      <c r="O47" s="18"/>
      <c r="P47" s="24">
        <v>43656</v>
      </c>
      <c r="Q47" s="18" t="s">
        <v>89</v>
      </c>
      <c r="R47" s="18"/>
      <c r="S47" s="18"/>
      <c r="T47" s="18"/>
    </row>
    <row r="48" spans="1:20" ht="33">
      <c r="A48" s="4">
        <v>44</v>
      </c>
      <c r="B48" s="17" t="s">
        <v>63</v>
      </c>
      <c r="C48" s="66" t="s">
        <v>513</v>
      </c>
      <c r="D48" s="18" t="s">
        <v>25</v>
      </c>
      <c r="E48" s="70" t="s">
        <v>516</v>
      </c>
      <c r="F48" s="18"/>
      <c r="G48" s="72">
        <v>15</v>
      </c>
      <c r="H48" s="72">
        <v>17</v>
      </c>
      <c r="I48" s="61">
        <f t="shared" si="0"/>
        <v>32</v>
      </c>
      <c r="J48" s="66"/>
      <c r="K48" s="18" t="s">
        <v>479</v>
      </c>
      <c r="L48" s="18"/>
      <c r="M48" s="18"/>
      <c r="N48" s="18"/>
      <c r="O48" s="18"/>
      <c r="P48" s="24">
        <v>43656</v>
      </c>
      <c r="Q48" s="18" t="s">
        <v>89</v>
      </c>
      <c r="R48" s="18"/>
      <c r="S48" s="18"/>
      <c r="T48" s="18"/>
    </row>
    <row r="49" spans="1:20" ht="33">
      <c r="A49" s="4">
        <v>45</v>
      </c>
      <c r="B49" s="17" t="s">
        <v>63</v>
      </c>
      <c r="C49" s="66" t="s">
        <v>514</v>
      </c>
      <c r="D49" s="59" t="s">
        <v>25</v>
      </c>
      <c r="E49" s="70" t="s">
        <v>517</v>
      </c>
      <c r="F49" s="59"/>
      <c r="G49" s="72">
        <v>16</v>
      </c>
      <c r="H49" s="72">
        <v>21</v>
      </c>
      <c r="I49" s="61">
        <f t="shared" si="0"/>
        <v>37</v>
      </c>
      <c r="J49" s="66">
        <v>9954935896</v>
      </c>
      <c r="K49" s="59" t="s">
        <v>479</v>
      </c>
      <c r="L49" s="59"/>
      <c r="M49" s="59"/>
      <c r="N49" s="59"/>
      <c r="O49" s="59"/>
      <c r="P49" s="24">
        <v>43656</v>
      </c>
      <c r="Q49" s="18" t="s">
        <v>89</v>
      </c>
      <c r="R49" s="18"/>
      <c r="S49" s="18"/>
      <c r="T49" s="18"/>
    </row>
    <row r="50" spans="1:20">
      <c r="A50" s="4">
        <v>46</v>
      </c>
      <c r="B50" s="17" t="s">
        <v>62</v>
      </c>
      <c r="C50" s="66" t="s">
        <v>518</v>
      </c>
      <c r="D50" s="18" t="s">
        <v>25</v>
      </c>
      <c r="E50" s="70" t="s">
        <v>521</v>
      </c>
      <c r="F50" s="18"/>
      <c r="G50" s="72">
        <v>13</v>
      </c>
      <c r="H50" s="72">
        <v>15</v>
      </c>
      <c r="I50" s="61">
        <f t="shared" si="0"/>
        <v>28</v>
      </c>
      <c r="J50" s="66">
        <v>9957132282</v>
      </c>
      <c r="K50" s="18" t="s">
        <v>524</v>
      </c>
      <c r="L50" s="18"/>
      <c r="M50" s="18"/>
      <c r="N50" s="18"/>
      <c r="O50" s="18"/>
      <c r="P50" s="24">
        <v>43657</v>
      </c>
      <c r="Q50" s="18" t="s">
        <v>93</v>
      </c>
      <c r="R50" s="18"/>
      <c r="S50" s="18"/>
      <c r="T50" s="18"/>
    </row>
    <row r="51" spans="1:20">
      <c r="A51" s="4">
        <v>47</v>
      </c>
      <c r="B51" s="17" t="s">
        <v>62</v>
      </c>
      <c r="C51" s="66" t="s">
        <v>519</v>
      </c>
      <c r="D51" s="48" t="s">
        <v>25</v>
      </c>
      <c r="E51" s="70" t="s">
        <v>522</v>
      </c>
      <c r="F51" s="48"/>
      <c r="G51" s="72">
        <v>16</v>
      </c>
      <c r="H51" s="72">
        <v>9</v>
      </c>
      <c r="I51" s="61">
        <f t="shared" si="0"/>
        <v>25</v>
      </c>
      <c r="J51" s="66">
        <v>9706317563</v>
      </c>
      <c r="K51" s="48" t="s">
        <v>524</v>
      </c>
      <c r="L51" s="48"/>
      <c r="M51" s="48"/>
      <c r="N51" s="48"/>
      <c r="O51" s="48"/>
      <c r="P51" s="24">
        <v>43657</v>
      </c>
      <c r="Q51" s="18" t="s">
        <v>93</v>
      </c>
      <c r="R51" s="18"/>
      <c r="S51" s="18"/>
      <c r="T51" s="18"/>
    </row>
    <row r="52" spans="1:20">
      <c r="A52" s="4">
        <v>48</v>
      </c>
      <c r="B52" s="17" t="s">
        <v>62</v>
      </c>
      <c r="C52" s="66" t="s">
        <v>520</v>
      </c>
      <c r="D52" s="18" t="s">
        <v>25</v>
      </c>
      <c r="E52" s="70" t="s">
        <v>523</v>
      </c>
      <c r="F52" s="18"/>
      <c r="G52" s="72">
        <v>11</v>
      </c>
      <c r="H52" s="72">
        <v>10</v>
      </c>
      <c r="I52" s="61">
        <f t="shared" si="0"/>
        <v>21</v>
      </c>
      <c r="J52" s="66">
        <v>9678840862</v>
      </c>
      <c r="K52" s="18" t="s">
        <v>524</v>
      </c>
      <c r="L52" s="18"/>
      <c r="M52" s="18"/>
      <c r="N52" s="18"/>
      <c r="O52" s="18"/>
      <c r="P52" s="24">
        <v>43657</v>
      </c>
      <c r="Q52" s="18" t="s">
        <v>93</v>
      </c>
      <c r="R52" s="18"/>
      <c r="S52" s="18"/>
      <c r="T52" s="18"/>
    </row>
    <row r="53" spans="1:20">
      <c r="A53" s="4">
        <v>49</v>
      </c>
      <c r="B53" s="17" t="s">
        <v>63</v>
      </c>
      <c r="C53" s="66" t="s">
        <v>525</v>
      </c>
      <c r="D53" s="18" t="s">
        <v>25</v>
      </c>
      <c r="E53" s="70" t="s">
        <v>528</v>
      </c>
      <c r="F53" s="18"/>
      <c r="G53" s="72">
        <v>16</v>
      </c>
      <c r="H53" s="72">
        <v>16</v>
      </c>
      <c r="I53" s="61">
        <f t="shared" si="0"/>
        <v>32</v>
      </c>
      <c r="J53" s="66">
        <v>9577403584</v>
      </c>
      <c r="K53" s="18" t="s">
        <v>479</v>
      </c>
      <c r="L53" s="18"/>
      <c r="M53" s="18"/>
      <c r="N53" s="18"/>
      <c r="O53" s="18"/>
      <c r="P53" s="24">
        <v>43657</v>
      </c>
      <c r="Q53" s="18" t="s">
        <v>93</v>
      </c>
      <c r="R53" s="18"/>
      <c r="S53" s="18"/>
      <c r="T53" s="18"/>
    </row>
    <row r="54" spans="1:20">
      <c r="A54" s="4">
        <v>50</v>
      </c>
      <c r="B54" s="17" t="s">
        <v>63</v>
      </c>
      <c r="C54" s="66" t="s">
        <v>526</v>
      </c>
      <c r="D54" s="18" t="s">
        <v>25</v>
      </c>
      <c r="E54" s="70" t="s">
        <v>529</v>
      </c>
      <c r="F54" s="18"/>
      <c r="G54" s="72">
        <v>20</v>
      </c>
      <c r="H54" s="72">
        <v>15</v>
      </c>
      <c r="I54" s="61">
        <f t="shared" si="0"/>
        <v>35</v>
      </c>
      <c r="J54" s="66">
        <v>9957636754</v>
      </c>
      <c r="K54" s="18" t="s">
        <v>479</v>
      </c>
      <c r="L54" s="18"/>
      <c r="M54" s="18"/>
      <c r="N54" s="18"/>
      <c r="O54" s="18"/>
      <c r="P54" s="24">
        <v>43657</v>
      </c>
      <c r="Q54" s="18" t="s">
        <v>93</v>
      </c>
      <c r="R54" s="18"/>
      <c r="S54" s="18"/>
      <c r="T54" s="18"/>
    </row>
    <row r="55" spans="1:20">
      <c r="A55" s="4">
        <v>51</v>
      </c>
      <c r="B55" s="17" t="s">
        <v>63</v>
      </c>
      <c r="C55" s="66" t="s">
        <v>527</v>
      </c>
      <c r="D55" s="18" t="s">
        <v>25</v>
      </c>
      <c r="E55" s="70" t="s">
        <v>530</v>
      </c>
      <c r="F55" s="18"/>
      <c r="G55" s="72">
        <v>8</v>
      </c>
      <c r="H55" s="72">
        <v>15</v>
      </c>
      <c r="I55" s="61">
        <f t="shared" si="0"/>
        <v>23</v>
      </c>
      <c r="J55" s="66">
        <v>9508094547</v>
      </c>
      <c r="K55" s="18" t="s">
        <v>479</v>
      </c>
      <c r="L55" s="18"/>
      <c r="M55" s="18"/>
      <c r="N55" s="18"/>
      <c r="O55" s="18"/>
      <c r="P55" s="24">
        <v>43657</v>
      </c>
      <c r="Q55" s="18" t="s">
        <v>93</v>
      </c>
      <c r="R55" s="18"/>
      <c r="S55" s="18"/>
      <c r="T55" s="18"/>
    </row>
    <row r="56" spans="1:20">
      <c r="A56" s="4">
        <v>52</v>
      </c>
      <c r="B56" s="17" t="s">
        <v>62</v>
      </c>
      <c r="C56" s="66" t="s">
        <v>531</v>
      </c>
      <c r="D56" s="59" t="s">
        <v>25</v>
      </c>
      <c r="E56" s="70" t="s">
        <v>532</v>
      </c>
      <c r="F56" s="59"/>
      <c r="G56" s="17">
        <v>56</v>
      </c>
      <c r="H56" s="17">
        <v>58</v>
      </c>
      <c r="I56" s="61">
        <f t="shared" si="0"/>
        <v>114</v>
      </c>
      <c r="J56" s="66">
        <v>9706475019</v>
      </c>
      <c r="K56" s="59" t="s">
        <v>524</v>
      </c>
      <c r="L56" s="59"/>
      <c r="M56" s="59"/>
      <c r="N56" s="59"/>
      <c r="O56" s="59"/>
      <c r="P56" s="24">
        <v>43658</v>
      </c>
      <c r="Q56" s="18" t="s">
        <v>99</v>
      </c>
      <c r="R56" s="18"/>
      <c r="S56" s="18"/>
      <c r="T56" s="18"/>
    </row>
    <row r="57" spans="1:20">
      <c r="A57" s="4">
        <v>53</v>
      </c>
      <c r="B57" s="17" t="s">
        <v>63</v>
      </c>
      <c r="C57" s="66" t="s">
        <v>533</v>
      </c>
      <c r="D57" s="18" t="s">
        <v>25</v>
      </c>
      <c r="E57" s="70" t="s">
        <v>536</v>
      </c>
      <c r="F57" s="18"/>
      <c r="G57" s="72">
        <v>16</v>
      </c>
      <c r="H57" s="72">
        <v>15</v>
      </c>
      <c r="I57" s="61">
        <f t="shared" si="0"/>
        <v>31</v>
      </c>
      <c r="J57" s="66"/>
      <c r="K57" s="18" t="s">
        <v>479</v>
      </c>
      <c r="L57" s="18"/>
      <c r="M57" s="18"/>
      <c r="N57" s="18"/>
      <c r="O57" s="18"/>
      <c r="P57" s="24">
        <v>43658</v>
      </c>
      <c r="Q57" s="18" t="s">
        <v>99</v>
      </c>
      <c r="R57" s="18"/>
      <c r="S57" s="18"/>
      <c r="T57" s="18"/>
    </row>
    <row r="58" spans="1:20">
      <c r="A58" s="4">
        <v>54</v>
      </c>
      <c r="B58" s="17" t="s">
        <v>63</v>
      </c>
      <c r="C58" s="66" t="s">
        <v>534</v>
      </c>
      <c r="D58" s="18" t="s">
        <v>25</v>
      </c>
      <c r="E58" s="70" t="s">
        <v>537</v>
      </c>
      <c r="F58" s="18"/>
      <c r="G58" s="72">
        <v>10</v>
      </c>
      <c r="H58" s="72">
        <v>8</v>
      </c>
      <c r="I58" s="61">
        <f t="shared" si="0"/>
        <v>18</v>
      </c>
      <c r="J58" s="66">
        <v>9957825415</v>
      </c>
      <c r="K58" s="18" t="s">
        <v>479</v>
      </c>
      <c r="L58" s="18"/>
      <c r="M58" s="18"/>
      <c r="N58" s="18"/>
      <c r="O58" s="18"/>
      <c r="P58" s="24">
        <v>43658</v>
      </c>
      <c r="Q58" s="18" t="s">
        <v>99</v>
      </c>
      <c r="R58" s="18"/>
      <c r="S58" s="18"/>
      <c r="T58" s="18"/>
    </row>
    <row r="59" spans="1:20">
      <c r="A59" s="4">
        <v>55</v>
      </c>
      <c r="B59" s="17" t="s">
        <v>63</v>
      </c>
      <c r="C59" s="66" t="s">
        <v>535</v>
      </c>
      <c r="D59" s="18" t="s">
        <v>25</v>
      </c>
      <c r="E59" s="70" t="s">
        <v>538</v>
      </c>
      <c r="F59" s="18"/>
      <c r="G59" s="72">
        <v>12</v>
      </c>
      <c r="H59" s="72">
        <v>15</v>
      </c>
      <c r="I59" s="61">
        <f t="shared" si="0"/>
        <v>27</v>
      </c>
      <c r="J59" s="66">
        <v>8752090364</v>
      </c>
      <c r="K59" s="18" t="s">
        <v>479</v>
      </c>
      <c r="L59" s="18"/>
      <c r="M59" s="18"/>
      <c r="N59" s="18"/>
      <c r="O59" s="18"/>
      <c r="P59" s="24">
        <v>43658</v>
      </c>
      <c r="Q59" s="18" t="s">
        <v>99</v>
      </c>
      <c r="R59" s="18"/>
      <c r="S59" s="18"/>
      <c r="T59" s="18"/>
    </row>
    <row r="60" spans="1:20">
      <c r="A60" s="4">
        <v>56</v>
      </c>
      <c r="B60" s="17" t="s">
        <v>62</v>
      </c>
      <c r="C60" s="66" t="s">
        <v>539</v>
      </c>
      <c r="D60" s="18" t="s">
        <v>25</v>
      </c>
      <c r="E60" s="70" t="s">
        <v>540</v>
      </c>
      <c r="F60" s="18"/>
      <c r="G60" s="19">
        <v>46</v>
      </c>
      <c r="H60" s="19">
        <v>46</v>
      </c>
      <c r="I60" s="61">
        <f t="shared" si="0"/>
        <v>92</v>
      </c>
      <c r="J60" s="66">
        <v>8723054640</v>
      </c>
      <c r="K60" s="18" t="s">
        <v>524</v>
      </c>
      <c r="L60" s="18"/>
      <c r="M60" s="18"/>
      <c r="N60" s="18"/>
      <c r="O60" s="18"/>
      <c r="P60" s="24">
        <v>43661</v>
      </c>
      <c r="Q60" s="18" t="s">
        <v>77</v>
      </c>
      <c r="R60" s="18"/>
      <c r="S60" s="18"/>
      <c r="T60" s="18"/>
    </row>
    <row r="61" spans="1:20">
      <c r="A61" s="4">
        <v>57</v>
      </c>
      <c r="B61" s="17" t="s">
        <v>63</v>
      </c>
      <c r="C61" s="66" t="s">
        <v>541</v>
      </c>
      <c r="D61" s="18" t="s">
        <v>25</v>
      </c>
      <c r="E61" s="70" t="s">
        <v>544</v>
      </c>
      <c r="F61" s="18"/>
      <c r="G61" s="72">
        <v>27</v>
      </c>
      <c r="H61" s="72">
        <v>24</v>
      </c>
      <c r="I61" s="61">
        <f t="shared" si="0"/>
        <v>51</v>
      </c>
      <c r="J61" s="66">
        <v>8812895840</v>
      </c>
      <c r="K61" s="18" t="s">
        <v>479</v>
      </c>
      <c r="L61" s="18"/>
      <c r="M61" s="18"/>
      <c r="N61" s="18"/>
      <c r="O61" s="18"/>
      <c r="P61" s="24">
        <v>43661</v>
      </c>
      <c r="Q61" s="18" t="s">
        <v>77</v>
      </c>
      <c r="R61" s="18"/>
      <c r="S61" s="18"/>
      <c r="T61" s="18"/>
    </row>
    <row r="62" spans="1:20">
      <c r="A62" s="4">
        <v>58</v>
      </c>
      <c r="B62" s="17" t="s">
        <v>63</v>
      </c>
      <c r="C62" s="66" t="s">
        <v>542</v>
      </c>
      <c r="D62" s="18" t="s">
        <v>25</v>
      </c>
      <c r="E62" s="70" t="s">
        <v>545</v>
      </c>
      <c r="F62" s="18"/>
      <c r="G62" s="72">
        <v>10</v>
      </c>
      <c r="H62" s="72">
        <v>13</v>
      </c>
      <c r="I62" s="61">
        <f t="shared" si="0"/>
        <v>23</v>
      </c>
      <c r="J62" s="66">
        <v>9957161705</v>
      </c>
      <c r="K62" s="18" t="s">
        <v>479</v>
      </c>
      <c r="L62" s="18"/>
      <c r="M62" s="18"/>
      <c r="N62" s="18"/>
      <c r="O62" s="18"/>
      <c r="P62" s="24">
        <v>43661</v>
      </c>
      <c r="Q62" s="18" t="s">
        <v>77</v>
      </c>
      <c r="R62" s="18"/>
      <c r="S62" s="18"/>
      <c r="T62" s="18"/>
    </row>
    <row r="63" spans="1:20">
      <c r="A63" s="4">
        <v>59</v>
      </c>
      <c r="B63" s="17" t="s">
        <v>63</v>
      </c>
      <c r="C63" s="66" t="s">
        <v>543</v>
      </c>
      <c r="D63" s="18" t="s">
        <v>25</v>
      </c>
      <c r="E63" s="70" t="s">
        <v>546</v>
      </c>
      <c r="F63" s="18"/>
      <c r="G63" s="72">
        <v>22</v>
      </c>
      <c r="H63" s="72">
        <v>18</v>
      </c>
      <c r="I63" s="61">
        <f t="shared" si="0"/>
        <v>40</v>
      </c>
      <c r="J63" s="66">
        <v>9401479670</v>
      </c>
      <c r="K63" s="18" t="s">
        <v>479</v>
      </c>
      <c r="L63" s="18"/>
      <c r="M63" s="18"/>
      <c r="N63" s="18"/>
      <c r="O63" s="18"/>
      <c r="P63" s="24">
        <v>43661</v>
      </c>
      <c r="Q63" s="18" t="s">
        <v>77</v>
      </c>
      <c r="R63" s="18"/>
      <c r="S63" s="18"/>
      <c r="T63" s="18"/>
    </row>
    <row r="64" spans="1:20">
      <c r="A64" s="4">
        <v>60</v>
      </c>
      <c r="B64" s="17" t="s">
        <v>62</v>
      </c>
      <c r="C64" s="66" t="s">
        <v>547</v>
      </c>
      <c r="D64" s="18" t="s">
        <v>25</v>
      </c>
      <c r="E64" s="70" t="s">
        <v>549</v>
      </c>
      <c r="F64" s="18"/>
      <c r="G64" s="72">
        <v>10</v>
      </c>
      <c r="H64" s="72">
        <v>14</v>
      </c>
      <c r="I64" s="61">
        <f t="shared" si="0"/>
        <v>24</v>
      </c>
      <c r="J64" s="66">
        <v>7399392225</v>
      </c>
      <c r="K64" s="18" t="s">
        <v>524</v>
      </c>
      <c r="L64" s="18"/>
      <c r="M64" s="18"/>
      <c r="N64" s="18"/>
      <c r="O64" s="18"/>
      <c r="P64" s="24">
        <v>43662</v>
      </c>
      <c r="Q64" s="18" t="s">
        <v>83</v>
      </c>
      <c r="R64" s="18"/>
      <c r="S64" s="18"/>
      <c r="T64" s="18"/>
    </row>
    <row r="65" spans="1:20">
      <c r="A65" s="4">
        <v>61</v>
      </c>
      <c r="B65" s="17" t="s">
        <v>62</v>
      </c>
      <c r="C65" s="66" t="s">
        <v>548</v>
      </c>
      <c r="D65" s="18" t="s">
        <v>25</v>
      </c>
      <c r="E65" s="70" t="s">
        <v>550</v>
      </c>
      <c r="F65" s="18"/>
      <c r="G65" s="72">
        <v>16</v>
      </c>
      <c r="H65" s="72">
        <v>14</v>
      </c>
      <c r="I65" s="61">
        <f t="shared" si="0"/>
        <v>30</v>
      </c>
      <c r="J65" s="66">
        <v>9706182160</v>
      </c>
      <c r="K65" s="18" t="s">
        <v>524</v>
      </c>
      <c r="L65" s="18"/>
      <c r="M65" s="18"/>
      <c r="N65" s="18"/>
      <c r="O65" s="18"/>
      <c r="P65" s="24">
        <v>43662</v>
      </c>
      <c r="Q65" s="18" t="s">
        <v>83</v>
      </c>
      <c r="R65" s="18"/>
      <c r="S65" s="18"/>
      <c r="T65" s="18"/>
    </row>
    <row r="66" spans="1:20">
      <c r="A66" s="4">
        <v>62</v>
      </c>
      <c r="B66" s="17" t="s">
        <v>62</v>
      </c>
      <c r="C66" s="66" t="s">
        <v>551</v>
      </c>
      <c r="D66" s="18" t="s">
        <v>25</v>
      </c>
      <c r="E66" s="70" t="s">
        <v>552</v>
      </c>
      <c r="F66" s="18"/>
      <c r="G66" s="19">
        <v>18</v>
      </c>
      <c r="H66" s="19">
        <v>9</v>
      </c>
      <c r="I66" s="61">
        <f t="shared" si="0"/>
        <v>27</v>
      </c>
      <c r="J66" s="66">
        <v>8474030268</v>
      </c>
      <c r="K66" s="18" t="s">
        <v>524</v>
      </c>
      <c r="L66" s="18"/>
      <c r="M66" s="18"/>
      <c r="N66" s="18"/>
      <c r="O66" s="18"/>
      <c r="P66" s="24">
        <v>43662</v>
      </c>
      <c r="Q66" s="18" t="s">
        <v>83</v>
      </c>
      <c r="R66" s="18"/>
      <c r="S66" s="18"/>
      <c r="T66" s="18"/>
    </row>
    <row r="67" spans="1:20">
      <c r="A67" s="4">
        <v>63</v>
      </c>
      <c r="B67" s="17" t="s">
        <v>63</v>
      </c>
      <c r="C67" s="66" t="s">
        <v>508</v>
      </c>
      <c r="D67" s="18" t="s">
        <v>25</v>
      </c>
      <c r="E67" s="70" t="s">
        <v>555</v>
      </c>
      <c r="F67" s="18"/>
      <c r="G67" s="72">
        <v>11</v>
      </c>
      <c r="H67" s="72">
        <v>16</v>
      </c>
      <c r="I67" s="61">
        <f t="shared" si="0"/>
        <v>27</v>
      </c>
      <c r="J67" s="66">
        <v>7896257391</v>
      </c>
      <c r="K67" s="18" t="s">
        <v>479</v>
      </c>
      <c r="L67" s="18"/>
      <c r="M67" s="18"/>
      <c r="N67" s="18"/>
      <c r="O67" s="18"/>
      <c r="P67" s="24">
        <v>43662</v>
      </c>
      <c r="Q67" s="18" t="s">
        <v>83</v>
      </c>
      <c r="R67" s="18"/>
      <c r="S67" s="18"/>
      <c r="T67" s="18"/>
    </row>
    <row r="68" spans="1:20">
      <c r="A68" s="4">
        <v>64</v>
      </c>
      <c r="B68" s="17" t="s">
        <v>63</v>
      </c>
      <c r="C68" s="66" t="s">
        <v>553</v>
      </c>
      <c r="D68" s="18" t="s">
        <v>25</v>
      </c>
      <c r="E68" s="70" t="s">
        <v>556</v>
      </c>
      <c r="F68" s="18"/>
      <c r="G68" s="72">
        <v>23</v>
      </c>
      <c r="H68" s="72">
        <v>22</v>
      </c>
      <c r="I68" s="61">
        <f t="shared" si="0"/>
        <v>45</v>
      </c>
      <c r="J68" s="66">
        <v>9954822122</v>
      </c>
      <c r="K68" s="18" t="s">
        <v>479</v>
      </c>
      <c r="L68" s="18"/>
      <c r="M68" s="18"/>
      <c r="N68" s="18"/>
      <c r="O68" s="18"/>
      <c r="P68" s="24">
        <v>43662</v>
      </c>
      <c r="Q68" s="18" t="s">
        <v>83</v>
      </c>
      <c r="R68" s="18"/>
      <c r="S68" s="18"/>
      <c r="T68" s="18"/>
    </row>
    <row r="69" spans="1:20">
      <c r="A69" s="4">
        <v>65</v>
      </c>
      <c r="B69" s="17" t="s">
        <v>63</v>
      </c>
      <c r="C69" s="66" t="s">
        <v>554</v>
      </c>
      <c r="D69" s="18" t="s">
        <v>25</v>
      </c>
      <c r="E69" s="70" t="s">
        <v>557</v>
      </c>
      <c r="F69" s="18"/>
      <c r="G69" s="72">
        <v>19</v>
      </c>
      <c r="H69" s="72">
        <v>11</v>
      </c>
      <c r="I69" s="61">
        <f t="shared" si="0"/>
        <v>30</v>
      </c>
      <c r="J69" s="66">
        <v>9401407710</v>
      </c>
      <c r="K69" s="18" t="s">
        <v>479</v>
      </c>
      <c r="L69" s="18"/>
      <c r="M69" s="18"/>
      <c r="N69" s="18"/>
      <c r="O69" s="18"/>
      <c r="P69" s="24">
        <v>43662</v>
      </c>
      <c r="Q69" s="18" t="s">
        <v>83</v>
      </c>
      <c r="R69" s="18"/>
      <c r="S69" s="18"/>
      <c r="T69" s="18"/>
    </row>
    <row r="70" spans="1:20" ht="33">
      <c r="A70" s="4">
        <v>66</v>
      </c>
      <c r="B70" s="17" t="s">
        <v>62</v>
      </c>
      <c r="C70" s="66" t="s">
        <v>558</v>
      </c>
      <c r="D70" s="18" t="s">
        <v>25</v>
      </c>
      <c r="E70" s="70" t="s">
        <v>560</v>
      </c>
      <c r="F70" s="18"/>
      <c r="G70" s="72">
        <v>22</v>
      </c>
      <c r="H70" s="72">
        <v>23</v>
      </c>
      <c r="I70" s="61">
        <f t="shared" ref="I70:I133" si="1">SUM(G70:H70)</f>
        <v>45</v>
      </c>
      <c r="J70" s="66">
        <v>9613678881</v>
      </c>
      <c r="K70" s="18" t="s">
        <v>524</v>
      </c>
      <c r="L70" s="18"/>
      <c r="M70" s="18"/>
      <c r="N70" s="18"/>
      <c r="O70" s="18"/>
      <c r="P70" s="24">
        <v>43663</v>
      </c>
      <c r="Q70" s="18" t="s">
        <v>89</v>
      </c>
      <c r="R70" s="18"/>
      <c r="S70" s="18"/>
      <c r="T70" s="18"/>
    </row>
    <row r="71" spans="1:20" ht="33">
      <c r="A71" s="4">
        <v>67</v>
      </c>
      <c r="B71" s="17" t="s">
        <v>62</v>
      </c>
      <c r="C71" s="66" t="s">
        <v>559</v>
      </c>
      <c r="D71" s="18" t="s">
        <v>25</v>
      </c>
      <c r="E71" s="70" t="s">
        <v>561</v>
      </c>
      <c r="F71" s="18"/>
      <c r="G71" s="72">
        <v>31</v>
      </c>
      <c r="H71" s="72">
        <v>15</v>
      </c>
      <c r="I71" s="61">
        <f t="shared" si="1"/>
        <v>46</v>
      </c>
      <c r="J71" s="66">
        <v>9706295430</v>
      </c>
      <c r="K71" s="18" t="s">
        <v>524</v>
      </c>
      <c r="L71" s="18"/>
      <c r="M71" s="18"/>
      <c r="N71" s="18"/>
      <c r="O71" s="18"/>
      <c r="P71" s="24">
        <v>43663</v>
      </c>
      <c r="Q71" s="18" t="s">
        <v>89</v>
      </c>
      <c r="R71" s="18"/>
      <c r="S71" s="18"/>
      <c r="T71" s="18"/>
    </row>
    <row r="72" spans="1:20" ht="33">
      <c r="A72" s="4">
        <v>68</v>
      </c>
      <c r="B72" s="17" t="s">
        <v>63</v>
      </c>
      <c r="C72" s="66" t="s">
        <v>562</v>
      </c>
      <c r="D72" s="18" t="s">
        <v>25</v>
      </c>
      <c r="E72" s="70" t="s">
        <v>565</v>
      </c>
      <c r="F72" s="18"/>
      <c r="G72" s="72">
        <v>16</v>
      </c>
      <c r="H72" s="72">
        <v>19</v>
      </c>
      <c r="I72" s="61">
        <f t="shared" si="1"/>
        <v>35</v>
      </c>
      <c r="J72" s="66">
        <v>9508731277</v>
      </c>
      <c r="K72" s="18" t="s">
        <v>568</v>
      </c>
      <c r="L72" s="18"/>
      <c r="M72" s="18"/>
      <c r="N72" s="18"/>
      <c r="O72" s="18"/>
      <c r="P72" s="24">
        <v>43663</v>
      </c>
      <c r="Q72" s="18" t="s">
        <v>89</v>
      </c>
      <c r="R72" s="18"/>
      <c r="S72" s="18"/>
      <c r="T72" s="18"/>
    </row>
    <row r="73" spans="1:20" ht="33">
      <c r="A73" s="4">
        <v>69</v>
      </c>
      <c r="B73" s="17" t="s">
        <v>63</v>
      </c>
      <c r="C73" s="66" t="s">
        <v>563</v>
      </c>
      <c r="D73" s="18" t="s">
        <v>25</v>
      </c>
      <c r="E73" s="70" t="s">
        <v>566</v>
      </c>
      <c r="F73" s="18"/>
      <c r="G73" s="72">
        <v>13</v>
      </c>
      <c r="H73" s="72">
        <v>14</v>
      </c>
      <c r="I73" s="61">
        <f t="shared" si="1"/>
        <v>27</v>
      </c>
      <c r="J73" s="66">
        <v>9859802724</v>
      </c>
      <c r="K73" s="18" t="s">
        <v>568</v>
      </c>
      <c r="L73" s="18"/>
      <c r="M73" s="18"/>
      <c r="N73" s="18"/>
      <c r="O73" s="18"/>
      <c r="P73" s="24">
        <v>43663</v>
      </c>
      <c r="Q73" s="18" t="s">
        <v>89</v>
      </c>
      <c r="R73" s="18"/>
      <c r="S73" s="18"/>
      <c r="T73" s="18"/>
    </row>
    <row r="74" spans="1:20" ht="33">
      <c r="A74" s="4">
        <v>70</v>
      </c>
      <c r="B74" s="17" t="s">
        <v>63</v>
      </c>
      <c r="C74" s="66" t="s">
        <v>564</v>
      </c>
      <c r="D74" s="18" t="s">
        <v>25</v>
      </c>
      <c r="E74" s="70" t="s">
        <v>567</v>
      </c>
      <c r="F74" s="18"/>
      <c r="G74" s="72">
        <v>8</v>
      </c>
      <c r="H74" s="72">
        <v>6</v>
      </c>
      <c r="I74" s="61">
        <f t="shared" si="1"/>
        <v>14</v>
      </c>
      <c r="J74" s="66">
        <v>882206314</v>
      </c>
      <c r="K74" s="18" t="s">
        <v>568</v>
      </c>
      <c r="L74" s="18"/>
      <c r="M74" s="18"/>
      <c r="N74" s="18"/>
      <c r="O74" s="18"/>
      <c r="P74" s="24">
        <v>43663</v>
      </c>
      <c r="Q74" s="18" t="s">
        <v>89</v>
      </c>
      <c r="R74" s="18"/>
      <c r="S74" s="18"/>
      <c r="T74" s="18"/>
    </row>
    <row r="75" spans="1:20">
      <c r="A75" s="4">
        <v>71</v>
      </c>
      <c r="B75" s="17" t="s">
        <v>62</v>
      </c>
      <c r="C75" s="66" t="s">
        <v>569</v>
      </c>
      <c r="D75" s="18" t="s">
        <v>25</v>
      </c>
      <c r="E75" s="70" t="s">
        <v>571</v>
      </c>
      <c r="F75" s="18"/>
      <c r="G75" s="72">
        <v>24</v>
      </c>
      <c r="H75" s="72">
        <v>26</v>
      </c>
      <c r="I75" s="61">
        <f t="shared" si="1"/>
        <v>50</v>
      </c>
      <c r="J75" s="66">
        <v>7399964646</v>
      </c>
      <c r="K75" s="18" t="s">
        <v>524</v>
      </c>
      <c r="L75" s="18"/>
      <c r="M75" s="18"/>
      <c r="N75" s="18"/>
      <c r="O75" s="18"/>
      <c r="P75" s="24">
        <v>43664</v>
      </c>
      <c r="Q75" s="18" t="s">
        <v>93</v>
      </c>
      <c r="R75" s="18"/>
      <c r="S75" s="18"/>
      <c r="T75" s="18"/>
    </row>
    <row r="76" spans="1:20">
      <c r="A76" s="4">
        <v>72</v>
      </c>
      <c r="B76" s="17" t="s">
        <v>62</v>
      </c>
      <c r="C76" s="66" t="s">
        <v>570</v>
      </c>
      <c r="D76" s="18" t="s">
        <v>25</v>
      </c>
      <c r="E76" s="70" t="s">
        <v>572</v>
      </c>
      <c r="F76" s="18"/>
      <c r="G76" s="72">
        <v>16</v>
      </c>
      <c r="H76" s="72">
        <v>22</v>
      </c>
      <c r="I76" s="61">
        <f t="shared" si="1"/>
        <v>38</v>
      </c>
      <c r="J76" s="66">
        <v>9954688618</v>
      </c>
      <c r="K76" s="18" t="s">
        <v>524</v>
      </c>
      <c r="L76" s="18"/>
      <c r="M76" s="18"/>
      <c r="N76" s="18"/>
      <c r="O76" s="18"/>
      <c r="P76" s="24">
        <v>43664</v>
      </c>
      <c r="Q76" s="18" t="s">
        <v>93</v>
      </c>
      <c r="R76" s="18"/>
      <c r="S76" s="18"/>
      <c r="T76" s="18"/>
    </row>
    <row r="77" spans="1:20">
      <c r="A77" s="4">
        <v>73</v>
      </c>
      <c r="B77" s="17" t="s">
        <v>63</v>
      </c>
      <c r="C77" s="66" t="s">
        <v>573</v>
      </c>
      <c r="D77" s="18" t="s">
        <v>25</v>
      </c>
      <c r="E77" s="70" t="s">
        <v>576</v>
      </c>
      <c r="F77" s="18"/>
      <c r="G77" s="72">
        <v>20</v>
      </c>
      <c r="H77" s="72">
        <v>16</v>
      </c>
      <c r="I77" s="61">
        <f t="shared" si="1"/>
        <v>36</v>
      </c>
      <c r="J77" s="66">
        <v>8822134526</v>
      </c>
      <c r="K77" s="18" t="s">
        <v>568</v>
      </c>
      <c r="L77" s="18"/>
      <c r="M77" s="18"/>
      <c r="N77" s="18"/>
      <c r="O77" s="18"/>
      <c r="P77" s="24">
        <v>43664</v>
      </c>
      <c r="Q77" s="18" t="s">
        <v>93</v>
      </c>
      <c r="R77" s="18"/>
      <c r="S77" s="18"/>
      <c r="T77" s="18"/>
    </row>
    <row r="78" spans="1:20">
      <c r="A78" s="4">
        <v>74</v>
      </c>
      <c r="B78" s="17" t="s">
        <v>63</v>
      </c>
      <c r="C78" s="66" t="s">
        <v>574</v>
      </c>
      <c r="D78" s="18" t="s">
        <v>25</v>
      </c>
      <c r="E78" s="70" t="s">
        <v>577</v>
      </c>
      <c r="F78" s="18"/>
      <c r="G78" s="72">
        <v>19</v>
      </c>
      <c r="H78" s="72">
        <v>18</v>
      </c>
      <c r="I78" s="61">
        <f t="shared" si="1"/>
        <v>37</v>
      </c>
      <c r="J78" s="66">
        <v>986431628</v>
      </c>
      <c r="K78" s="18" t="s">
        <v>568</v>
      </c>
      <c r="L78" s="18"/>
      <c r="M78" s="18"/>
      <c r="N78" s="18"/>
      <c r="O78" s="18"/>
      <c r="P78" s="24">
        <v>43664</v>
      </c>
      <c r="Q78" s="18" t="s">
        <v>93</v>
      </c>
      <c r="R78" s="18"/>
      <c r="S78" s="18"/>
      <c r="T78" s="18"/>
    </row>
    <row r="79" spans="1:20">
      <c r="A79" s="4">
        <v>75</v>
      </c>
      <c r="B79" s="17" t="s">
        <v>63</v>
      </c>
      <c r="C79" s="66" t="s">
        <v>575</v>
      </c>
      <c r="D79" s="18" t="s">
        <v>25</v>
      </c>
      <c r="E79" s="70" t="s">
        <v>578</v>
      </c>
      <c r="F79" s="18"/>
      <c r="G79" s="72">
        <v>11</v>
      </c>
      <c r="H79" s="72">
        <v>9</v>
      </c>
      <c r="I79" s="61">
        <f t="shared" si="1"/>
        <v>20</v>
      </c>
      <c r="J79" s="66">
        <v>9859072126</v>
      </c>
      <c r="K79" s="18" t="s">
        <v>568</v>
      </c>
      <c r="L79" s="18"/>
      <c r="M79" s="18"/>
      <c r="N79" s="18"/>
      <c r="O79" s="18"/>
      <c r="P79" s="24">
        <v>43664</v>
      </c>
      <c r="Q79" s="18" t="s">
        <v>93</v>
      </c>
      <c r="R79" s="18"/>
      <c r="S79" s="18"/>
      <c r="T79" s="18"/>
    </row>
    <row r="80" spans="1:20">
      <c r="A80" s="4">
        <v>76</v>
      </c>
      <c r="B80" s="17" t="s">
        <v>62</v>
      </c>
      <c r="C80" s="66" t="s">
        <v>524</v>
      </c>
      <c r="D80" s="18" t="s">
        <v>25</v>
      </c>
      <c r="E80" s="70" t="s">
        <v>581</v>
      </c>
      <c r="F80" s="18"/>
      <c r="G80" s="72">
        <v>14</v>
      </c>
      <c r="H80" s="72">
        <v>14</v>
      </c>
      <c r="I80" s="61">
        <f t="shared" si="1"/>
        <v>28</v>
      </c>
      <c r="J80" s="66">
        <v>8011434709</v>
      </c>
      <c r="K80" s="18" t="s">
        <v>524</v>
      </c>
      <c r="L80" s="18"/>
      <c r="M80" s="18"/>
      <c r="N80" s="18"/>
      <c r="O80" s="18"/>
      <c r="P80" s="24">
        <v>43665</v>
      </c>
      <c r="Q80" s="18" t="s">
        <v>99</v>
      </c>
      <c r="R80" s="18"/>
      <c r="S80" s="18"/>
      <c r="T80" s="18"/>
    </row>
    <row r="81" spans="1:20">
      <c r="A81" s="4">
        <v>77</v>
      </c>
      <c r="B81" s="17" t="s">
        <v>62</v>
      </c>
      <c r="C81" s="66" t="s">
        <v>579</v>
      </c>
      <c r="D81" s="18" t="s">
        <v>25</v>
      </c>
      <c r="E81" s="70" t="s">
        <v>582</v>
      </c>
      <c r="F81" s="18"/>
      <c r="G81" s="72">
        <v>26</v>
      </c>
      <c r="H81" s="72">
        <v>16</v>
      </c>
      <c r="I81" s="61">
        <f t="shared" si="1"/>
        <v>42</v>
      </c>
      <c r="J81" s="66">
        <v>7896919198</v>
      </c>
      <c r="K81" s="18" t="s">
        <v>524</v>
      </c>
      <c r="L81" s="18"/>
      <c r="M81" s="18"/>
      <c r="N81" s="18"/>
      <c r="O81" s="18"/>
      <c r="P81" s="24">
        <v>43665</v>
      </c>
      <c r="Q81" s="18" t="s">
        <v>99</v>
      </c>
      <c r="R81" s="18"/>
      <c r="S81" s="18"/>
      <c r="T81" s="18"/>
    </row>
    <row r="82" spans="1:20">
      <c r="A82" s="4">
        <v>78</v>
      </c>
      <c r="B82" s="17" t="s">
        <v>62</v>
      </c>
      <c r="C82" s="66" t="s">
        <v>580</v>
      </c>
      <c r="D82" s="18" t="s">
        <v>25</v>
      </c>
      <c r="E82" s="70" t="s">
        <v>583</v>
      </c>
      <c r="F82" s="18"/>
      <c r="G82" s="72">
        <v>21</v>
      </c>
      <c r="H82" s="72">
        <v>23</v>
      </c>
      <c r="I82" s="61">
        <f t="shared" si="1"/>
        <v>44</v>
      </c>
      <c r="J82" s="66">
        <v>8011014759</v>
      </c>
      <c r="K82" s="18" t="s">
        <v>524</v>
      </c>
      <c r="L82" s="18"/>
      <c r="M82" s="18"/>
      <c r="N82" s="18"/>
      <c r="O82" s="18"/>
      <c r="P82" s="24">
        <v>43665</v>
      </c>
      <c r="Q82" s="18" t="s">
        <v>99</v>
      </c>
      <c r="R82" s="18"/>
      <c r="S82" s="18"/>
      <c r="T82" s="18"/>
    </row>
    <row r="83" spans="1:20">
      <c r="A83" s="4">
        <v>79</v>
      </c>
      <c r="B83" s="17" t="s">
        <v>63</v>
      </c>
      <c r="C83" s="66" t="s">
        <v>584</v>
      </c>
      <c r="D83" s="18" t="s">
        <v>25</v>
      </c>
      <c r="E83" s="70" t="s">
        <v>587</v>
      </c>
      <c r="F83" s="18"/>
      <c r="G83" s="72">
        <v>10</v>
      </c>
      <c r="H83" s="72">
        <v>13</v>
      </c>
      <c r="I83" s="61">
        <f t="shared" si="1"/>
        <v>23</v>
      </c>
      <c r="J83" s="66">
        <v>9678844098</v>
      </c>
      <c r="K83" s="18" t="s">
        <v>568</v>
      </c>
      <c r="L83" s="18"/>
      <c r="M83" s="18"/>
      <c r="N83" s="18"/>
      <c r="O83" s="18"/>
      <c r="P83" s="24">
        <v>43665</v>
      </c>
      <c r="Q83" s="18" t="s">
        <v>99</v>
      </c>
      <c r="R83" s="18"/>
      <c r="S83" s="18"/>
      <c r="T83" s="18"/>
    </row>
    <row r="84" spans="1:20">
      <c r="A84" s="4">
        <v>80</v>
      </c>
      <c r="B84" s="17" t="s">
        <v>63</v>
      </c>
      <c r="C84" s="66" t="s">
        <v>585</v>
      </c>
      <c r="D84" s="18" t="s">
        <v>25</v>
      </c>
      <c r="E84" s="70" t="s">
        <v>588</v>
      </c>
      <c r="F84" s="18"/>
      <c r="G84" s="72">
        <v>12</v>
      </c>
      <c r="H84" s="72">
        <v>12</v>
      </c>
      <c r="I84" s="61">
        <f t="shared" si="1"/>
        <v>24</v>
      </c>
      <c r="J84" s="66">
        <v>9508045138</v>
      </c>
      <c r="K84" s="18" t="s">
        <v>568</v>
      </c>
      <c r="L84" s="18"/>
      <c r="M84" s="18"/>
      <c r="N84" s="18"/>
      <c r="O84" s="18"/>
      <c r="P84" s="24">
        <v>43665</v>
      </c>
      <c r="Q84" s="18" t="s">
        <v>99</v>
      </c>
      <c r="R84" s="18"/>
      <c r="S84" s="18"/>
      <c r="T84" s="18"/>
    </row>
    <row r="85" spans="1:20">
      <c r="A85" s="4">
        <v>81</v>
      </c>
      <c r="B85" s="17" t="s">
        <v>63</v>
      </c>
      <c r="C85" s="66" t="s">
        <v>586</v>
      </c>
      <c r="D85" s="18" t="s">
        <v>25</v>
      </c>
      <c r="E85" s="70" t="s">
        <v>589</v>
      </c>
      <c r="F85" s="18"/>
      <c r="G85" s="72">
        <v>22</v>
      </c>
      <c r="H85" s="72">
        <v>18</v>
      </c>
      <c r="I85" s="61">
        <f t="shared" si="1"/>
        <v>40</v>
      </c>
      <c r="J85" s="66">
        <v>985445355</v>
      </c>
      <c r="K85" s="18" t="s">
        <v>568</v>
      </c>
      <c r="L85" s="18"/>
      <c r="M85" s="18"/>
      <c r="N85" s="18"/>
      <c r="O85" s="18"/>
      <c r="P85" s="24">
        <v>43665</v>
      </c>
      <c r="Q85" s="18" t="s">
        <v>99</v>
      </c>
      <c r="R85" s="18"/>
      <c r="S85" s="18"/>
      <c r="T85" s="18"/>
    </row>
    <row r="86" spans="1:20">
      <c r="A86" s="4">
        <v>82</v>
      </c>
      <c r="B86" s="17" t="s">
        <v>62</v>
      </c>
      <c r="C86" s="66" t="s">
        <v>590</v>
      </c>
      <c r="D86" s="18" t="s">
        <v>25</v>
      </c>
      <c r="E86" s="70" t="s">
        <v>593</v>
      </c>
      <c r="F86" s="18"/>
      <c r="G86" s="72">
        <v>14</v>
      </c>
      <c r="H86" s="72">
        <v>15</v>
      </c>
      <c r="I86" s="61">
        <f t="shared" si="1"/>
        <v>29</v>
      </c>
      <c r="J86" s="66">
        <v>9678837622</v>
      </c>
      <c r="K86" s="18" t="s">
        <v>524</v>
      </c>
      <c r="L86" s="18"/>
      <c r="M86" s="18"/>
      <c r="N86" s="18"/>
      <c r="O86" s="18"/>
      <c r="P86" s="24">
        <v>43666</v>
      </c>
      <c r="Q86" s="18" t="s">
        <v>105</v>
      </c>
      <c r="R86" s="18"/>
      <c r="S86" s="18"/>
      <c r="T86" s="18"/>
    </row>
    <row r="87" spans="1:20">
      <c r="A87" s="4">
        <v>83</v>
      </c>
      <c r="B87" s="17" t="s">
        <v>62</v>
      </c>
      <c r="C87" s="66" t="s">
        <v>591</v>
      </c>
      <c r="D87" s="18" t="s">
        <v>25</v>
      </c>
      <c r="E87" s="70" t="s">
        <v>594</v>
      </c>
      <c r="F87" s="18"/>
      <c r="G87" s="72">
        <v>17</v>
      </c>
      <c r="H87" s="72">
        <v>15</v>
      </c>
      <c r="I87" s="61">
        <f t="shared" si="1"/>
        <v>32</v>
      </c>
      <c r="J87" s="66">
        <v>8876640923</v>
      </c>
      <c r="K87" s="18" t="s">
        <v>524</v>
      </c>
      <c r="L87" s="18"/>
      <c r="M87" s="18"/>
      <c r="N87" s="18"/>
      <c r="O87" s="18"/>
      <c r="P87" s="24">
        <v>43666</v>
      </c>
      <c r="Q87" s="18" t="s">
        <v>105</v>
      </c>
      <c r="R87" s="18"/>
      <c r="S87" s="18"/>
      <c r="T87" s="18"/>
    </row>
    <row r="88" spans="1:20">
      <c r="A88" s="4">
        <v>84</v>
      </c>
      <c r="B88" s="17" t="s">
        <v>62</v>
      </c>
      <c r="C88" s="66" t="s">
        <v>592</v>
      </c>
      <c r="D88" s="18" t="s">
        <v>25</v>
      </c>
      <c r="E88" s="70" t="s">
        <v>595</v>
      </c>
      <c r="F88" s="18"/>
      <c r="G88" s="72">
        <v>16</v>
      </c>
      <c r="H88" s="72">
        <v>16</v>
      </c>
      <c r="I88" s="61">
        <f t="shared" si="1"/>
        <v>32</v>
      </c>
      <c r="J88" s="66">
        <v>9954826284</v>
      </c>
      <c r="K88" s="18" t="s">
        <v>524</v>
      </c>
      <c r="L88" s="18"/>
      <c r="M88" s="18"/>
      <c r="N88" s="18"/>
      <c r="O88" s="18"/>
      <c r="P88" s="24">
        <v>43666</v>
      </c>
      <c r="Q88" s="18" t="s">
        <v>105</v>
      </c>
      <c r="R88" s="18"/>
      <c r="S88" s="18"/>
      <c r="T88" s="18"/>
    </row>
    <row r="89" spans="1:20">
      <c r="A89" s="4">
        <v>85</v>
      </c>
      <c r="B89" s="17" t="s">
        <v>63</v>
      </c>
      <c r="C89" s="66" t="s">
        <v>596</v>
      </c>
      <c r="D89" s="18" t="s">
        <v>25</v>
      </c>
      <c r="E89" s="70" t="s">
        <v>598</v>
      </c>
      <c r="F89" s="18"/>
      <c r="G89" s="72">
        <v>15</v>
      </c>
      <c r="H89" s="72">
        <v>22</v>
      </c>
      <c r="I89" s="61">
        <f t="shared" si="1"/>
        <v>37</v>
      </c>
      <c r="J89" s="66">
        <v>8011323892</v>
      </c>
      <c r="K89" s="18" t="s">
        <v>568</v>
      </c>
      <c r="L89" s="18"/>
      <c r="M89" s="18"/>
      <c r="N89" s="18"/>
      <c r="O89" s="18"/>
      <c r="P89" s="24">
        <v>43666</v>
      </c>
      <c r="Q89" s="18" t="s">
        <v>105</v>
      </c>
      <c r="R89" s="18"/>
      <c r="S89" s="18"/>
      <c r="T89" s="18"/>
    </row>
    <row r="90" spans="1:20">
      <c r="A90" s="4">
        <v>86</v>
      </c>
      <c r="B90" s="17" t="s">
        <v>63</v>
      </c>
      <c r="C90" s="66" t="s">
        <v>283</v>
      </c>
      <c r="D90" s="18" t="s">
        <v>25</v>
      </c>
      <c r="E90" s="70" t="s">
        <v>599</v>
      </c>
      <c r="F90" s="18"/>
      <c r="G90" s="72">
        <v>15</v>
      </c>
      <c r="H90" s="72">
        <v>11</v>
      </c>
      <c r="I90" s="61">
        <f t="shared" si="1"/>
        <v>26</v>
      </c>
      <c r="J90" s="66">
        <v>9954174639</v>
      </c>
      <c r="K90" s="18" t="s">
        <v>568</v>
      </c>
      <c r="L90" s="18"/>
      <c r="M90" s="18"/>
      <c r="N90" s="18"/>
      <c r="O90" s="18"/>
      <c r="P90" s="24">
        <v>43666</v>
      </c>
      <c r="Q90" s="18" t="s">
        <v>105</v>
      </c>
      <c r="R90" s="18"/>
      <c r="S90" s="18"/>
      <c r="T90" s="18"/>
    </row>
    <row r="91" spans="1:20">
      <c r="A91" s="4">
        <v>87</v>
      </c>
      <c r="B91" s="17" t="s">
        <v>63</v>
      </c>
      <c r="C91" s="66" t="s">
        <v>597</v>
      </c>
      <c r="D91" s="18" t="s">
        <v>25</v>
      </c>
      <c r="E91" s="70" t="s">
        <v>600</v>
      </c>
      <c r="F91" s="18"/>
      <c r="G91" s="72">
        <v>14</v>
      </c>
      <c r="H91" s="72">
        <v>17</v>
      </c>
      <c r="I91" s="61">
        <f t="shared" si="1"/>
        <v>31</v>
      </c>
      <c r="J91" s="66">
        <v>7896396553</v>
      </c>
      <c r="K91" s="18" t="s">
        <v>568</v>
      </c>
      <c r="L91" s="18"/>
      <c r="M91" s="18"/>
      <c r="N91" s="18"/>
      <c r="O91" s="18"/>
      <c r="P91" s="24">
        <v>43666</v>
      </c>
      <c r="Q91" s="18" t="s">
        <v>105</v>
      </c>
      <c r="R91" s="18"/>
      <c r="S91" s="18"/>
      <c r="T91" s="18"/>
    </row>
    <row r="92" spans="1:20">
      <c r="A92" s="4">
        <v>88</v>
      </c>
      <c r="B92" s="17" t="s">
        <v>62</v>
      </c>
      <c r="C92" s="66" t="s">
        <v>601</v>
      </c>
      <c r="D92" s="18" t="s">
        <v>25</v>
      </c>
      <c r="E92" s="70" t="s">
        <v>602</v>
      </c>
      <c r="F92" s="18"/>
      <c r="G92" s="19">
        <v>64</v>
      </c>
      <c r="H92" s="19">
        <v>60</v>
      </c>
      <c r="I92" s="61">
        <f t="shared" si="1"/>
        <v>124</v>
      </c>
      <c r="J92" s="66">
        <v>9954285800</v>
      </c>
      <c r="K92" s="18" t="s">
        <v>524</v>
      </c>
      <c r="L92" s="18"/>
      <c r="M92" s="18"/>
      <c r="N92" s="18"/>
      <c r="O92" s="18"/>
      <c r="P92" s="24">
        <v>43668</v>
      </c>
      <c r="Q92" s="18" t="s">
        <v>77</v>
      </c>
      <c r="R92" s="18"/>
      <c r="S92" s="18"/>
      <c r="T92" s="18"/>
    </row>
    <row r="93" spans="1:20">
      <c r="A93" s="4">
        <v>89</v>
      </c>
      <c r="B93" s="17" t="s">
        <v>63</v>
      </c>
      <c r="C93" s="66" t="s">
        <v>603</v>
      </c>
      <c r="D93" s="18" t="s">
        <v>25</v>
      </c>
      <c r="E93" s="70" t="s">
        <v>606</v>
      </c>
      <c r="F93" s="18"/>
      <c r="G93" s="72">
        <v>14</v>
      </c>
      <c r="H93" s="72">
        <v>24</v>
      </c>
      <c r="I93" s="61">
        <f t="shared" si="1"/>
        <v>38</v>
      </c>
      <c r="J93" s="66">
        <v>9957406453</v>
      </c>
      <c r="K93" s="18" t="s">
        <v>568</v>
      </c>
      <c r="L93" s="18"/>
      <c r="M93" s="18"/>
      <c r="N93" s="18"/>
      <c r="O93" s="18"/>
      <c r="P93" s="24">
        <v>43668</v>
      </c>
      <c r="Q93" s="18" t="s">
        <v>77</v>
      </c>
      <c r="R93" s="18"/>
      <c r="S93" s="18"/>
      <c r="T93" s="18"/>
    </row>
    <row r="94" spans="1:20">
      <c r="A94" s="4">
        <v>90</v>
      </c>
      <c r="B94" s="17" t="s">
        <v>63</v>
      </c>
      <c r="C94" s="66" t="s">
        <v>604</v>
      </c>
      <c r="D94" s="18" t="s">
        <v>25</v>
      </c>
      <c r="E94" s="70" t="s">
        <v>607</v>
      </c>
      <c r="F94" s="18"/>
      <c r="G94" s="72">
        <v>25</v>
      </c>
      <c r="H94" s="72">
        <v>19</v>
      </c>
      <c r="I94" s="61">
        <f t="shared" si="1"/>
        <v>44</v>
      </c>
      <c r="J94" s="66">
        <v>8472010618</v>
      </c>
      <c r="K94" s="18" t="s">
        <v>568</v>
      </c>
      <c r="L94" s="18"/>
      <c r="M94" s="18"/>
      <c r="N94" s="18"/>
      <c r="O94" s="18"/>
      <c r="P94" s="24">
        <v>43668</v>
      </c>
      <c r="Q94" s="18" t="s">
        <v>77</v>
      </c>
      <c r="R94" s="18"/>
      <c r="S94" s="18"/>
      <c r="T94" s="18"/>
    </row>
    <row r="95" spans="1:20">
      <c r="A95" s="4">
        <v>91</v>
      </c>
      <c r="B95" s="17" t="s">
        <v>63</v>
      </c>
      <c r="C95" s="66" t="s">
        <v>605</v>
      </c>
      <c r="D95" s="18" t="s">
        <v>25</v>
      </c>
      <c r="E95" s="70" t="s">
        <v>608</v>
      </c>
      <c r="F95" s="18"/>
      <c r="G95" s="72">
        <v>7</v>
      </c>
      <c r="H95" s="72">
        <v>8</v>
      </c>
      <c r="I95" s="61">
        <f t="shared" si="1"/>
        <v>15</v>
      </c>
      <c r="J95" s="66">
        <v>9864640717</v>
      </c>
      <c r="K95" s="18" t="s">
        <v>568</v>
      </c>
      <c r="L95" s="18"/>
      <c r="M95" s="18"/>
      <c r="N95" s="18"/>
      <c r="O95" s="18"/>
      <c r="P95" s="24">
        <v>43668</v>
      </c>
      <c r="Q95" s="18" t="s">
        <v>77</v>
      </c>
      <c r="R95" s="18"/>
      <c r="S95" s="18"/>
      <c r="T95" s="18"/>
    </row>
    <row r="96" spans="1:20">
      <c r="A96" s="4">
        <v>92</v>
      </c>
      <c r="B96" s="17" t="s">
        <v>62</v>
      </c>
      <c r="C96" s="66" t="s">
        <v>609</v>
      </c>
      <c r="D96" s="18" t="s">
        <v>25</v>
      </c>
      <c r="E96" s="70" t="s">
        <v>610</v>
      </c>
      <c r="F96" s="18"/>
      <c r="G96" s="19">
        <v>19</v>
      </c>
      <c r="H96" s="19">
        <v>74</v>
      </c>
      <c r="I96" s="61">
        <f t="shared" si="1"/>
        <v>93</v>
      </c>
      <c r="J96" s="66">
        <v>8486800350</v>
      </c>
      <c r="K96" s="18" t="s">
        <v>524</v>
      </c>
      <c r="L96" s="18"/>
      <c r="M96" s="18"/>
      <c r="N96" s="18"/>
      <c r="O96" s="18"/>
      <c r="P96" s="24">
        <v>43669</v>
      </c>
      <c r="Q96" s="18" t="s">
        <v>83</v>
      </c>
      <c r="R96" s="18"/>
      <c r="S96" s="18"/>
      <c r="T96" s="18"/>
    </row>
    <row r="97" spans="1:20">
      <c r="A97" s="4">
        <v>93</v>
      </c>
      <c r="B97" s="17" t="s">
        <v>63</v>
      </c>
      <c r="C97" s="66" t="s">
        <v>611</v>
      </c>
      <c r="D97" s="18" t="s">
        <v>25</v>
      </c>
      <c r="E97" s="70" t="s">
        <v>614</v>
      </c>
      <c r="F97" s="18"/>
      <c r="G97" s="72">
        <v>7</v>
      </c>
      <c r="H97" s="72">
        <v>8</v>
      </c>
      <c r="I97" s="61">
        <f t="shared" si="1"/>
        <v>15</v>
      </c>
      <c r="J97" s="66">
        <v>9508405327</v>
      </c>
      <c r="K97" s="18" t="s">
        <v>568</v>
      </c>
      <c r="L97" s="18"/>
      <c r="M97" s="18"/>
      <c r="N97" s="18"/>
      <c r="O97" s="18"/>
      <c r="P97" s="24">
        <v>43669</v>
      </c>
      <c r="Q97" s="18" t="s">
        <v>83</v>
      </c>
      <c r="R97" s="18"/>
      <c r="S97" s="18"/>
      <c r="T97" s="18"/>
    </row>
    <row r="98" spans="1:20">
      <c r="A98" s="4">
        <v>94</v>
      </c>
      <c r="B98" s="17" t="s">
        <v>63</v>
      </c>
      <c r="C98" s="66" t="s">
        <v>612</v>
      </c>
      <c r="D98" s="18" t="s">
        <v>25</v>
      </c>
      <c r="E98" s="70" t="s">
        <v>615</v>
      </c>
      <c r="F98" s="18"/>
      <c r="G98" s="72">
        <v>27</v>
      </c>
      <c r="H98" s="72">
        <v>25</v>
      </c>
      <c r="I98" s="61">
        <f t="shared" si="1"/>
        <v>52</v>
      </c>
      <c r="J98" s="66">
        <v>9954607769</v>
      </c>
      <c r="K98" s="18" t="s">
        <v>568</v>
      </c>
      <c r="L98" s="18"/>
      <c r="M98" s="18"/>
      <c r="N98" s="18"/>
      <c r="O98" s="18"/>
      <c r="P98" s="24">
        <v>43669</v>
      </c>
      <c r="Q98" s="18" t="s">
        <v>83</v>
      </c>
      <c r="R98" s="18"/>
      <c r="S98" s="18"/>
      <c r="T98" s="18"/>
    </row>
    <row r="99" spans="1:20">
      <c r="A99" s="4">
        <v>95</v>
      </c>
      <c r="B99" s="17" t="s">
        <v>63</v>
      </c>
      <c r="C99" s="66" t="s">
        <v>613</v>
      </c>
      <c r="D99" s="18" t="s">
        <v>25</v>
      </c>
      <c r="E99" s="70" t="s">
        <v>616</v>
      </c>
      <c r="F99" s="18"/>
      <c r="G99" s="72">
        <v>9</v>
      </c>
      <c r="H99" s="72">
        <v>13</v>
      </c>
      <c r="I99" s="61">
        <f t="shared" si="1"/>
        <v>22</v>
      </c>
      <c r="J99" s="66">
        <v>9678769894</v>
      </c>
      <c r="K99" s="18" t="s">
        <v>568</v>
      </c>
      <c r="L99" s="18"/>
      <c r="M99" s="18"/>
      <c r="N99" s="18"/>
      <c r="O99" s="18"/>
      <c r="P99" s="24">
        <v>43669</v>
      </c>
      <c r="Q99" s="18" t="s">
        <v>83</v>
      </c>
      <c r="R99" s="18"/>
      <c r="S99" s="18"/>
      <c r="T99" s="18"/>
    </row>
    <row r="100" spans="1:20" ht="33">
      <c r="A100" s="4">
        <v>96</v>
      </c>
      <c r="B100" s="17" t="s">
        <v>62</v>
      </c>
      <c r="C100" s="66" t="s">
        <v>617</v>
      </c>
      <c r="D100" s="18" t="s">
        <v>25</v>
      </c>
      <c r="E100" s="70" t="s">
        <v>619</v>
      </c>
      <c r="F100" s="18"/>
      <c r="G100" s="72">
        <v>14</v>
      </c>
      <c r="H100" s="72">
        <v>16</v>
      </c>
      <c r="I100" s="61">
        <f t="shared" si="1"/>
        <v>30</v>
      </c>
      <c r="J100" s="66">
        <v>9954759781</v>
      </c>
      <c r="K100" s="18" t="s">
        <v>524</v>
      </c>
      <c r="L100" s="18"/>
      <c r="M100" s="18"/>
      <c r="N100" s="18"/>
      <c r="O100" s="18"/>
      <c r="P100" s="24">
        <v>43670</v>
      </c>
      <c r="Q100" s="18" t="s">
        <v>89</v>
      </c>
      <c r="R100" s="18"/>
      <c r="S100" s="18"/>
      <c r="T100" s="18"/>
    </row>
    <row r="101" spans="1:20" ht="33">
      <c r="A101" s="4">
        <v>97</v>
      </c>
      <c r="B101" s="17" t="s">
        <v>62</v>
      </c>
      <c r="C101" s="66" t="s">
        <v>618</v>
      </c>
      <c r="D101" s="18" t="s">
        <v>25</v>
      </c>
      <c r="E101" s="70" t="s">
        <v>620</v>
      </c>
      <c r="F101" s="18"/>
      <c r="G101" s="72">
        <v>14</v>
      </c>
      <c r="H101" s="72">
        <v>12</v>
      </c>
      <c r="I101" s="61">
        <f t="shared" si="1"/>
        <v>26</v>
      </c>
      <c r="J101" s="66">
        <v>9954387720</v>
      </c>
      <c r="K101" s="18" t="s">
        <v>524</v>
      </c>
      <c r="L101" s="18"/>
      <c r="M101" s="18"/>
      <c r="N101" s="18"/>
      <c r="O101" s="18"/>
      <c r="P101" s="24">
        <v>43670</v>
      </c>
      <c r="Q101" s="18" t="s">
        <v>89</v>
      </c>
      <c r="R101" s="18"/>
      <c r="S101" s="18"/>
      <c r="T101" s="18"/>
    </row>
    <row r="102" spans="1:20" ht="33">
      <c r="A102" s="4">
        <v>98</v>
      </c>
      <c r="B102" s="17" t="s">
        <v>63</v>
      </c>
      <c r="C102" s="66" t="s">
        <v>621</v>
      </c>
      <c r="D102" s="18" t="s">
        <v>25</v>
      </c>
      <c r="E102" s="70" t="s">
        <v>623</v>
      </c>
      <c r="F102" s="18"/>
      <c r="G102" s="72">
        <v>18</v>
      </c>
      <c r="H102" s="72">
        <v>26</v>
      </c>
      <c r="I102" s="61">
        <f t="shared" si="1"/>
        <v>44</v>
      </c>
      <c r="J102" s="66">
        <v>9957492108</v>
      </c>
      <c r="K102" s="18" t="s">
        <v>568</v>
      </c>
      <c r="L102" s="18"/>
      <c r="M102" s="18"/>
      <c r="N102" s="18"/>
      <c r="O102" s="18"/>
      <c r="P102" s="24">
        <v>43670</v>
      </c>
      <c r="Q102" s="18" t="s">
        <v>89</v>
      </c>
      <c r="R102" s="18"/>
      <c r="S102" s="18"/>
      <c r="T102" s="18"/>
    </row>
    <row r="103" spans="1:20" ht="33">
      <c r="A103" s="4">
        <v>99</v>
      </c>
      <c r="B103" s="17" t="s">
        <v>63</v>
      </c>
      <c r="C103" s="66" t="s">
        <v>622</v>
      </c>
      <c r="D103" s="18" t="s">
        <v>25</v>
      </c>
      <c r="E103" s="70" t="s">
        <v>624</v>
      </c>
      <c r="F103" s="18"/>
      <c r="G103" s="72">
        <v>28</v>
      </c>
      <c r="H103" s="72">
        <v>28</v>
      </c>
      <c r="I103" s="61">
        <f t="shared" si="1"/>
        <v>56</v>
      </c>
      <c r="J103" s="66">
        <v>8011829768</v>
      </c>
      <c r="K103" s="18" t="s">
        <v>568</v>
      </c>
      <c r="L103" s="18"/>
      <c r="M103" s="18"/>
      <c r="N103" s="18"/>
      <c r="O103" s="18"/>
      <c r="P103" s="24">
        <v>43670</v>
      </c>
      <c r="Q103" s="18" t="s">
        <v>89</v>
      </c>
      <c r="R103" s="18"/>
      <c r="S103" s="18"/>
      <c r="T103" s="18"/>
    </row>
    <row r="104" spans="1:20">
      <c r="A104" s="4">
        <v>100</v>
      </c>
      <c r="B104" s="17" t="s">
        <v>62</v>
      </c>
      <c r="C104" s="66" t="s">
        <v>625</v>
      </c>
      <c r="D104" s="18" t="s">
        <v>25</v>
      </c>
      <c r="E104" s="70" t="s">
        <v>627</v>
      </c>
      <c r="F104" s="18"/>
      <c r="G104" s="72">
        <v>12</v>
      </c>
      <c r="H104" s="72">
        <v>22</v>
      </c>
      <c r="I104" s="61">
        <f t="shared" si="1"/>
        <v>34</v>
      </c>
      <c r="J104" s="66">
        <v>8471882566</v>
      </c>
      <c r="K104" s="18" t="s">
        <v>524</v>
      </c>
      <c r="L104" s="18"/>
      <c r="M104" s="18"/>
      <c r="N104" s="18"/>
      <c r="O104" s="18"/>
      <c r="P104" s="24">
        <v>43671</v>
      </c>
      <c r="Q104" s="18" t="s">
        <v>93</v>
      </c>
      <c r="R104" s="18"/>
      <c r="S104" s="18"/>
      <c r="T104" s="18"/>
    </row>
    <row r="105" spans="1:20">
      <c r="A105" s="4">
        <v>101</v>
      </c>
      <c r="B105" s="17" t="s">
        <v>62</v>
      </c>
      <c r="C105" s="66" t="s">
        <v>626</v>
      </c>
      <c r="D105" s="18" t="s">
        <v>25</v>
      </c>
      <c r="E105" s="70" t="s">
        <v>628</v>
      </c>
      <c r="F105" s="18"/>
      <c r="G105" s="72">
        <v>24</v>
      </c>
      <c r="H105" s="72">
        <v>19</v>
      </c>
      <c r="I105" s="61">
        <f t="shared" si="1"/>
        <v>43</v>
      </c>
      <c r="J105" s="66">
        <v>9577307395</v>
      </c>
      <c r="K105" s="18" t="s">
        <v>524</v>
      </c>
      <c r="L105" s="18"/>
      <c r="M105" s="18"/>
      <c r="N105" s="18"/>
      <c r="O105" s="18"/>
      <c r="P105" s="24">
        <v>43671</v>
      </c>
      <c r="Q105" s="18" t="s">
        <v>93</v>
      </c>
      <c r="R105" s="18"/>
      <c r="S105" s="18"/>
      <c r="T105" s="18"/>
    </row>
    <row r="106" spans="1:20">
      <c r="A106" s="4">
        <v>102</v>
      </c>
      <c r="B106" s="17" t="s">
        <v>63</v>
      </c>
      <c r="C106" s="66" t="s">
        <v>629</v>
      </c>
      <c r="D106" s="18" t="s">
        <v>25</v>
      </c>
      <c r="E106" s="70" t="s">
        <v>633</v>
      </c>
      <c r="F106" s="18"/>
      <c r="G106" s="72">
        <v>6</v>
      </c>
      <c r="H106" s="72">
        <v>6</v>
      </c>
      <c r="I106" s="61">
        <f t="shared" si="1"/>
        <v>12</v>
      </c>
      <c r="J106" s="66">
        <v>9864798372</v>
      </c>
      <c r="K106" s="18" t="s">
        <v>568</v>
      </c>
      <c r="L106" s="18"/>
      <c r="M106" s="18"/>
      <c r="N106" s="18"/>
      <c r="O106" s="18"/>
      <c r="P106" s="24">
        <v>43671</v>
      </c>
      <c r="Q106" s="18" t="s">
        <v>93</v>
      </c>
      <c r="R106" s="18"/>
      <c r="S106" s="18"/>
      <c r="T106" s="18"/>
    </row>
    <row r="107" spans="1:20">
      <c r="A107" s="4">
        <v>103</v>
      </c>
      <c r="B107" s="17" t="s">
        <v>63</v>
      </c>
      <c r="C107" s="66" t="s">
        <v>630</v>
      </c>
      <c r="D107" s="18" t="s">
        <v>25</v>
      </c>
      <c r="E107" s="70" t="s">
        <v>634</v>
      </c>
      <c r="F107" s="18"/>
      <c r="G107" s="72">
        <v>17</v>
      </c>
      <c r="H107" s="72">
        <v>18</v>
      </c>
      <c r="I107" s="61">
        <f t="shared" si="1"/>
        <v>35</v>
      </c>
      <c r="J107" s="66">
        <v>9864818223</v>
      </c>
      <c r="K107" s="18" t="s">
        <v>568</v>
      </c>
      <c r="L107" s="18"/>
      <c r="M107" s="18"/>
      <c r="N107" s="18"/>
      <c r="O107" s="18"/>
      <c r="P107" s="24">
        <v>43671</v>
      </c>
      <c r="Q107" s="18" t="s">
        <v>93</v>
      </c>
      <c r="R107" s="18"/>
      <c r="S107" s="18"/>
      <c r="T107" s="18"/>
    </row>
    <row r="108" spans="1:20">
      <c r="A108" s="4">
        <v>104</v>
      </c>
      <c r="B108" s="17" t="s">
        <v>63</v>
      </c>
      <c r="C108" s="66" t="s">
        <v>631</v>
      </c>
      <c r="D108" s="18" t="s">
        <v>25</v>
      </c>
      <c r="E108" s="70" t="s">
        <v>635</v>
      </c>
      <c r="F108" s="18"/>
      <c r="G108" s="72">
        <v>24</v>
      </c>
      <c r="H108" s="72">
        <v>22</v>
      </c>
      <c r="I108" s="61">
        <f t="shared" si="1"/>
        <v>46</v>
      </c>
      <c r="J108" s="66">
        <v>9706987881</v>
      </c>
      <c r="K108" s="18" t="s">
        <v>568</v>
      </c>
      <c r="L108" s="18"/>
      <c r="M108" s="18"/>
      <c r="N108" s="18"/>
      <c r="O108" s="18"/>
      <c r="P108" s="24">
        <v>43671</v>
      </c>
      <c r="Q108" s="18" t="s">
        <v>93</v>
      </c>
      <c r="R108" s="18"/>
      <c r="S108" s="18"/>
      <c r="T108" s="18"/>
    </row>
    <row r="109" spans="1:20">
      <c r="A109" s="4">
        <v>105</v>
      </c>
      <c r="B109" s="17" t="s">
        <v>63</v>
      </c>
      <c r="C109" s="66" t="s">
        <v>632</v>
      </c>
      <c r="D109" s="18" t="s">
        <v>25</v>
      </c>
      <c r="E109" s="70" t="s">
        <v>636</v>
      </c>
      <c r="F109" s="18"/>
      <c r="G109" s="72">
        <v>11</v>
      </c>
      <c r="H109" s="72">
        <v>17</v>
      </c>
      <c r="I109" s="61">
        <f t="shared" si="1"/>
        <v>28</v>
      </c>
      <c r="J109" s="66">
        <v>9957308727</v>
      </c>
      <c r="K109" s="18" t="s">
        <v>568</v>
      </c>
      <c r="L109" s="18"/>
      <c r="M109" s="18"/>
      <c r="N109" s="18"/>
      <c r="O109" s="18"/>
      <c r="P109" s="24">
        <v>43671</v>
      </c>
      <c r="Q109" s="18" t="s">
        <v>93</v>
      </c>
      <c r="R109" s="18"/>
      <c r="S109" s="18"/>
      <c r="T109" s="18"/>
    </row>
    <row r="110" spans="1:20">
      <c r="A110" s="4">
        <v>106</v>
      </c>
      <c r="B110" s="17" t="s">
        <v>62</v>
      </c>
      <c r="C110" s="66" t="s">
        <v>637</v>
      </c>
      <c r="D110" s="18" t="s">
        <v>25</v>
      </c>
      <c r="E110" s="70" t="s">
        <v>639</v>
      </c>
      <c r="F110" s="18"/>
      <c r="G110" s="72">
        <v>32</v>
      </c>
      <c r="H110" s="72">
        <v>21</v>
      </c>
      <c r="I110" s="61">
        <f t="shared" si="1"/>
        <v>53</v>
      </c>
      <c r="J110" s="66">
        <v>9577449161</v>
      </c>
      <c r="K110" s="18" t="s">
        <v>524</v>
      </c>
      <c r="L110" s="18"/>
      <c r="M110" s="18"/>
      <c r="N110" s="18"/>
      <c r="O110" s="18"/>
      <c r="P110" s="24">
        <v>43672</v>
      </c>
      <c r="Q110" s="18" t="s">
        <v>99</v>
      </c>
      <c r="R110" s="18"/>
      <c r="S110" s="18"/>
      <c r="T110" s="18"/>
    </row>
    <row r="111" spans="1:20">
      <c r="A111" s="4">
        <v>107</v>
      </c>
      <c r="B111" s="17" t="s">
        <v>62</v>
      </c>
      <c r="C111" s="66" t="s">
        <v>638</v>
      </c>
      <c r="D111" s="18" t="s">
        <v>25</v>
      </c>
      <c r="E111" s="70" t="s">
        <v>640</v>
      </c>
      <c r="F111" s="18"/>
      <c r="G111" s="72">
        <v>6</v>
      </c>
      <c r="H111" s="72">
        <v>5</v>
      </c>
      <c r="I111" s="61">
        <f t="shared" si="1"/>
        <v>11</v>
      </c>
      <c r="J111" s="66">
        <v>9954287268</v>
      </c>
      <c r="K111" s="18" t="s">
        <v>524</v>
      </c>
      <c r="L111" s="18"/>
      <c r="M111" s="18"/>
      <c r="N111" s="18"/>
      <c r="O111" s="18"/>
      <c r="P111" s="24">
        <v>43672</v>
      </c>
      <c r="Q111" s="18" t="s">
        <v>99</v>
      </c>
      <c r="R111" s="18"/>
      <c r="S111" s="18"/>
      <c r="T111" s="18"/>
    </row>
    <row r="112" spans="1:20">
      <c r="A112" s="4">
        <v>108</v>
      </c>
      <c r="B112" s="17" t="s">
        <v>63</v>
      </c>
      <c r="C112" s="66" t="s">
        <v>641</v>
      </c>
      <c r="D112" s="18" t="s">
        <v>25</v>
      </c>
      <c r="E112" s="70" t="s">
        <v>642</v>
      </c>
      <c r="F112" s="18"/>
      <c r="G112" s="19">
        <v>59</v>
      </c>
      <c r="H112" s="19">
        <v>65</v>
      </c>
      <c r="I112" s="61">
        <f t="shared" si="1"/>
        <v>124</v>
      </c>
      <c r="J112" s="66">
        <v>9435259296</v>
      </c>
      <c r="K112" s="18" t="s">
        <v>644</v>
      </c>
      <c r="L112" s="18"/>
      <c r="M112" s="18"/>
      <c r="N112" s="18"/>
      <c r="O112" s="18"/>
      <c r="P112" s="24">
        <v>43672</v>
      </c>
      <c r="Q112" s="18" t="s">
        <v>99</v>
      </c>
      <c r="R112" s="18"/>
      <c r="S112" s="18"/>
      <c r="T112" s="18"/>
    </row>
    <row r="113" spans="1:20">
      <c r="A113" s="4">
        <v>109</v>
      </c>
      <c r="B113" s="17" t="s">
        <v>62</v>
      </c>
      <c r="C113" s="66" t="s">
        <v>645</v>
      </c>
      <c r="D113" s="18" t="s">
        <v>25</v>
      </c>
      <c r="E113" s="70" t="s">
        <v>648</v>
      </c>
      <c r="F113" s="18"/>
      <c r="G113" s="72">
        <v>15</v>
      </c>
      <c r="H113" s="72">
        <v>18</v>
      </c>
      <c r="I113" s="61">
        <f t="shared" si="1"/>
        <v>33</v>
      </c>
      <c r="J113" s="66">
        <v>7896943853</v>
      </c>
      <c r="K113" s="18" t="s">
        <v>651</v>
      </c>
      <c r="L113" s="18"/>
      <c r="M113" s="18"/>
      <c r="N113" s="18"/>
      <c r="O113" s="18"/>
      <c r="P113" s="24">
        <v>43675</v>
      </c>
      <c r="Q113" s="18" t="s">
        <v>77</v>
      </c>
      <c r="R113" s="18"/>
      <c r="S113" s="18"/>
      <c r="T113" s="18"/>
    </row>
    <row r="114" spans="1:20">
      <c r="A114" s="4">
        <v>110</v>
      </c>
      <c r="B114" s="17" t="s">
        <v>62</v>
      </c>
      <c r="C114" s="66" t="s">
        <v>646</v>
      </c>
      <c r="D114" s="18" t="s">
        <v>25</v>
      </c>
      <c r="E114" s="70" t="s">
        <v>649</v>
      </c>
      <c r="F114" s="18"/>
      <c r="G114" s="72">
        <v>12</v>
      </c>
      <c r="H114" s="72">
        <v>13</v>
      </c>
      <c r="I114" s="61">
        <f t="shared" si="1"/>
        <v>25</v>
      </c>
      <c r="J114" s="66">
        <v>9678023108</v>
      </c>
      <c r="K114" s="18" t="s">
        <v>651</v>
      </c>
      <c r="L114" s="18"/>
      <c r="M114" s="18"/>
      <c r="N114" s="18"/>
      <c r="O114" s="18"/>
      <c r="P114" s="24">
        <v>43675</v>
      </c>
      <c r="Q114" s="18" t="s">
        <v>77</v>
      </c>
      <c r="R114" s="18"/>
      <c r="S114" s="18"/>
      <c r="T114" s="18"/>
    </row>
    <row r="115" spans="1:20">
      <c r="A115" s="4">
        <v>111</v>
      </c>
      <c r="B115" s="17" t="s">
        <v>62</v>
      </c>
      <c r="C115" s="66" t="s">
        <v>647</v>
      </c>
      <c r="D115" s="18" t="s">
        <v>25</v>
      </c>
      <c r="E115" s="70" t="s">
        <v>650</v>
      </c>
      <c r="F115" s="18"/>
      <c r="G115" s="72">
        <v>17</v>
      </c>
      <c r="H115" s="72">
        <v>18</v>
      </c>
      <c r="I115" s="61">
        <f t="shared" si="1"/>
        <v>35</v>
      </c>
      <c r="J115" s="66">
        <v>9678296271</v>
      </c>
      <c r="K115" s="18" t="s">
        <v>651</v>
      </c>
      <c r="L115" s="18"/>
      <c r="M115" s="18"/>
      <c r="N115" s="18"/>
      <c r="O115" s="18"/>
      <c r="P115" s="24">
        <v>43675</v>
      </c>
      <c r="Q115" s="18" t="s">
        <v>77</v>
      </c>
      <c r="R115" s="18"/>
      <c r="S115" s="18"/>
      <c r="T115" s="18"/>
    </row>
    <row r="116" spans="1:20">
      <c r="A116" s="4">
        <v>112</v>
      </c>
      <c r="B116" s="17" t="s">
        <v>63</v>
      </c>
      <c r="C116" s="18" t="s">
        <v>652</v>
      </c>
      <c r="D116" s="18" t="s">
        <v>25</v>
      </c>
      <c r="E116" s="70" t="s">
        <v>643</v>
      </c>
      <c r="F116" s="18"/>
      <c r="G116" s="19">
        <v>49</v>
      </c>
      <c r="H116" s="19">
        <v>37</v>
      </c>
      <c r="I116" s="61">
        <f t="shared" si="1"/>
        <v>86</v>
      </c>
      <c r="J116" s="66">
        <v>9954058300</v>
      </c>
      <c r="K116" s="18" t="s">
        <v>644</v>
      </c>
      <c r="L116" s="18"/>
      <c r="M116" s="18"/>
      <c r="N116" s="18"/>
      <c r="O116" s="18"/>
      <c r="P116" s="24">
        <v>43675</v>
      </c>
      <c r="Q116" s="18" t="s">
        <v>77</v>
      </c>
      <c r="R116" s="18"/>
      <c r="S116" s="18"/>
      <c r="T116" s="18"/>
    </row>
    <row r="117" spans="1:20">
      <c r="A117" s="4">
        <v>113</v>
      </c>
      <c r="B117" s="17" t="s">
        <v>62</v>
      </c>
      <c r="C117" s="66" t="s">
        <v>653</v>
      </c>
      <c r="D117" s="18" t="s">
        <v>25</v>
      </c>
      <c r="E117" s="70" t="s">
        <v>654</v>
      </c>
      <c r="F117" s="18"/>
      <c r="G117" s="72">
        <v>20</v>
      </c>
      <c r="H117" s="72">
        <v>22</v>
      </c>
      <c r="I117" s="61">
        <f t="shared" si="1"/>
        <v>42</v>
      </c>
      <c r="J117" s="66">
        <v>8011857519</v>
      </c>
      <c r="K117" s="18" t="s">
        <v>651</v>
      </c>
      <c r="L117" s="18"/>
      <c r="M117" s="18"/>
      <c r="N117" s="18"/>
      <c r="O117" s="18"/>
      <c r="P117" s="24">
        <v>43676</v>
      </c>
      <c r="Q117" s="18" t="s">
        <v>83</v>
      </c>
      <c r="R117" s="18"/>
      <c r="S117" s="18"/>
      <c r="T117" s="18"/>
    </row>
    <row r="118" spans="1:20">
      <c r="A118" s="4">
        <v>114</v>
      </c>
      <c r="B118" s="17" t="s">
        <v>62</v>
      </c>
      <c r="C118" s="66" t="s">
        <v>518</v>
      </c>
      <c r="D118" s="18" t="s">
        <v>25</v>
      </c>
      <c r="E118" s="70" t="s">
        <v>655</v>
      </c>
      <c r="F118" s="18"/>
      <c r="G118" s="72">
        <v>17</v>
      </c>
      <c r="H118" s="72">
        <v>21</v>
      </c>
      <c r="I118" s="61">
        <f t="shared" si="1"/>
        <v>38</v>
      </c>
      <c r="J118" s="66">
        <v>9678239552</v>
      </c>
      <c r="K118" s="18" t="s">
        <v>651</v>
      </c>
      <c r="L118" s="18"/>
      <c r="M118" s="18"/>
      <c r="N118" s="18"/>
      <c r="O118" s="18"/>
      <c r="P118" s="24">
        <v>43676</v>
      </c>
      <c r="Q118" s="18" t="s">
        <v>83</v>
      </c>
      <c r="R118" s="18"/>
      <c r="S118" s="18"/>
      <c r="T118" s="18"/>
    </row>
    <row r="119" spans="1:20">
      <c r="A119" s="4">
        <v>115</v>
      </c>
      <c r="B119" s="17" t="s">
        <v>63</v>
      </c>
      <c r="C119" s="66" t="s">
        <v>656</v>
      </c>
      <c r="D119" s="18" t="s">
        <v>25</v>
      </c>
      <c r="E119" s="70" t="s">
        <v>657</v>
      </c>
      <c r="F119" s="18"/>
      <c r="G119" s="19">
        <v>75</v>
      </c>
      <c r="H119" s="19">
        <v>47</v>
      </c>
      <c r="I119" s="61">
        <f t="shared" si="1"/>
        <v>122</v>
      </c>
      <c r="J119" s="66">
        <v>8486203593</v>
      </c>
      <c r="K119" s="18" t="s">
        <v>644</v>
      </c>
      <c r="L119" s="18"/>
      <c r="M119" s="18"/>
      <c r="N119" s="18"/>
      <c r="O119" s="18"/>
      <c r="P119" s="24">
        <v>43676</v>
      </c>
      <c r="Q119" s="18" t="s">
        <v>83</v>
      </c>
      <c r="R119" s="18"/>
      <c r="S119" s="18"/>
      <c r="T119" s="18"/>
    </row>
    <row r="120" spans="1:20" ht="33">
      <c r="A120" s="4">
        <v>116</v>
      </c>
      <c r="B120" s="17" t="s">
        <v>62</v>
      </c>
      <c r="C120" s="66" t="s">
        <v>658</v>
      </c>
      <c r="D120" s="18" t="s">
        <v>25</v>
      </c>
      <c r="E120" s="70" t="s">
        <v>659</v>
      </c>
      <c r="F120" s="18"/>
      <c r="G120" s="19">
        <v>71</v>
      </c>
      <c r="H120" s="19">
        <v>78</v>
      </c>
      <c r="I120" s="61">
        <f t="shared" si="1"/>
        <v>149</v>
      </c>
      <c r="J120" s="66">
        <v>9706436875</v>
      </c>
      <c r="K120" s="18" t="s">
        <v>651</v>
      </c>
      <c r="L120" s="18"/>
      <c r="M120" s="18"/>
      <c r="N120" s="18"/>
      <c r="O120" s="18"/>
      <c r="P120" s="24">
        <v>43677</v>
      </c>
      <c r="Q120" s="18" t="s">
        <v>89</v>
      </c>
      <c r="R120" s="18"/>
      <c r="S120" s="18"/>
      <c r="T120" s="18"/>
    </row>
    <row r="121" spans="1:20" ht="33">
      <c r="A121" s="4">
        <v>117</v>
      </c>
      <c r="B121" s="17" t="s">
        <v>63</v>
      </c>
      <c r="C121" s="18" t="s">
        <v>661</v>
      </c>
      <c r="D121" s="18" t="s">
        <v>25</v>
      </c>
      <c r="E121" s="70" t="s">
        <v>660</v>
      </c>
      <c r="F121" s="18"/>
      <c r="G121" s="19">
        <v>58</v>
      </c>
      <c r="H121" s="19">
        <v>62</v>
      </c>
      <c r="I121" s="61">
        <f t="shared" si="1"/>
        <v>120</v>
      </c>
      <c r="J121" s="66">
        <v>8822189472</v>
      </c>
      <c r="K121" s="18" t="s">
        <v>644</v>
      </c>
      <c r="L121" s="18"/>
      <c r="M121" s="18"/>
      <c r="N121" s="18"/>
      <c r="O121" s="18"/>
      <c r="P121" s="24">
        <v>43677</v>
      </c>
      <c r="Q121" s="18" t="s">
        <v>89</v>
      </c>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117</v>
      </c>
      <c r="D165" s="21"/>
      <c r="E165" s="13"/>
      <c r="F165" s="21"/>
      <c r="G165" s="62">
        <f>SUM(G5:G164)</f>
        <v>2406</v>
      </c>
      <c r="H165" s="62">
        <f>SUM(H5:H164)</f>
        <v>2412</v>
      </c>
      <c r="I165" s="62">
        <f>SUM(I5:I164)</f>
        <v>4818</v>
      </c>
      <c r="J165" s="21"/>
      <c r="K165" s="21"/>
      <c r="L165" s="21"/>
      <c r="M165" s="21"/>
      <c r="N165" s="21"/>
      <c r="O165" s="21"/>
      <c r="P165" s="14"/>
      <c r="Q165" s="21"/>
      <c r="R165" s="21"/>
      <c r="S165" s="21"/>
      <c r="T165" s="12"/>
    </row>
    <row r="166" spans="1:20">
      <c r="A166" s="44" t="s">
        <v>62</v>
      </c>
      <c r="B166" s="10">
        <f>COUNTIF(B$5:B$164,"Team 1")</f>
        <v>57</v>
      </c>
      <c r="C166" s="44" t="s">
        <v>25</v>
      </c>
      <c r="D166" s="10">
        <f>COUNTIF(D5:D164,"Anganwadi")</f>
        <v>117</v>
      </c>
    </row>
    <row r="167" spans="1:20">
      <c r="A167" s="44" t="s">
        <v>63</v>
      </c>
      <c r="B167" s="10">
        <f>COUNTIF(B$6:B$164,"Team 2")</f>
        <v>60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2" activePane="bottomRight" state="frozen"/>
      <selection pane="topRight" activeCell="C1" sqref="C1"/>
      <selection pane="bottomLeft" activeCell="A5" sqref="A5"/>
      <selection pane="bottomRight" activeCell="A72" sqref="A7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33" t="s">
        <v>70</v>
      </c>
      <c r="B1" s="133"/>
      <c r="C1" s="133"/>
      <c r="D1" s="57"/>
      <c r="E1" s="57"/>
      <c r="F1" s="57"/>
      <c r="G1" s="57"/>
      <c r="H1" s="57"/>
      <c r="I1" s="57"/>
      <c r="J1" s="57"/>
      <c r="K1" s="57"/>
      <c r="L1" s="57"/>
      <c r="M1" s="57"/>
      <c r="N1" s="57"/>
      <c r="O1" s="57"/>
      <c r="P1" s="57"/>
      <c r="Q1" s="57"/>
      <c r="R1" s="57"/>
      <c r="S1" s="57"/>
    </row>
    <row r="2" spans="1:20">
      <c r="A2" s="127" t="s">
        <v>59</v>
      </c>
      <c r="B2" s="128"/>
      <c r="C2" s="128"/>
      <c r="D2" s="25">
        <v>43678</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23" t="s">
        <v>9</v>
      </c>
      <c r="H4" s="23" t="s">
        <v>10</v>
      </c>
      <c r="I4" s="23" t="s">
        <v>11</v>
      </c>
      <c r="J4" s="130"/>
      <c r="K4" s="126"/>
      <c r="L4" s="126"/>
      <c r="M4" s="126"/>
      <c r="N4" s="126"/>
      <c r="O4" s="126"/>
      <c r="P4" s="129"/>
      <c r="Q4" s="129"/>
      <c r="R4" s="130"/>
      <c r="S4" s="130"/>
      <c r="T4" s="130"/>
    </row>
    <row r="5" spans="1:20">
      <c r="A5" s="4">
        <v>1</v>
      </c>
      <c r="B5" s="17" t="s">
        <v>62</v>
      </c>
      <c r="C5" s="66" t="s">
        <v>662</v>
      </c>
      <c r="D5" s="48" t="s">
        <v>25</v>
      </c>
      <c r="E5" s="70" t="s">
        <v>663</v>
      </c>
      <c r="F5" s="59"/>
      <c r="G5" s="72">
        <v>29</v>
      </c>
      <c r="H5" s="72">
        <v>44</v>
      </c>
      <c r="I5" s="61">
        <f>SUM(G5:H5)</f>
        <v>73</v>
      </c>
      <c r="J5" s="66">
        <v>7896196609</v>
      </c>
      <c r="K5" s="48" t="s">
        <v>651</v>
      </c>
      <c r="L5" s="48"/>
      <c r="M5" s="48"/>
      <c r="N5" s="48"/>
      <c r="O5" s="48"/>
      <c r="P5" s="49">
        <v>43678</v>
      </c>
      <c r="Q5" s="48" t="s">
        <v>93</v>
      </c>
      <c r="R5" s="48"/>
      <c r="S5" s="18"/>
      <c r="T5" s="18"/>
    </row>
    <row r="6" spans="1:20">
      <c r="A6" s="4">
        <v>2</v>
      </c>
      <c r="B6" s="17" t="s">
        <v>63</v>
      </c>
      <c r="C6" s="66" t="s">
        <v>664</v>
      </c>
      <c r="D6" s="48" t="s">
        <v>25</v>
      </c>
      <c r="E6" s="70" t="s">
        <v>665</v>
      </c>
      <c r="F6" s="48"/>
      <c r="G6" s="19">
        <v>38</v>
      </c>
      <c r="H6" s="19">
        <v>39</v>
      </c>
      <c r="I6" s="61">
        <f t="shared" ref="I6:I69" si="0">SUM(G6:H6)</f>
        <v>77</v>
      </c>
      <c r="J6" s="66">
        <v>7399218717</v>
      </c>
      <c r="K6" s="48" t="s">
        <v>644</v>
      </c>
      <c r="L6" s="48"/>
      <c r="M6" s="48"/>
      <c r="N6" s="48"/>
      <c r="O6" s="48"/>
      <c r="P6" s="49">
        <v>43678</v>
      </c>
      <c r="Q6" s="48" t="s">
        <v>93</v>
      </c>
      <c r="R6" s="48"/>
      <c r="S6" s="18"/>
      <c r="T6" s="18"/>
    </row>
    <row r="7" spans="1:20" ht="33">
      <c r="A7" s="4">
        <v>3</v>
      </c>
      <c r="B7" s="17" t="s">
        <v>62</v>
      </c>
      <c r="C7" s="48" t="s">
        <v>666</v>
      </c>
      <c r="D7" s="48" t="s">
        <v>23</v>
      </c>
      <c r="E7" s="19">
        <v>18250212708</v>
      </c>
      <c r="F7" s="48" t="s">
        <v>667</v>
      </c>
      <c r="G7" s="19">
        <v>125</v>
      </c>
      <c r="H7" s="19">
        <v>0</v>
      </c>
      <c r="I7" s="61">
        <f t="shared" si="0"/>
        <v>125</v>
      </c>
      <c r="J7" s="48">
        <v>9954099536</v>
      </c>
      <c r="K7" s="48" t="s">
        <v>644</v>
      </c>
      <c r="L7" s="48"/>
      <c r="M7" s="48"/>
      <c r="N7" s="48"/>
      <c r="O7" s="48"/>
      <c r="P7" s="49">
        <v>43679</v>
      </c>
      <c r="Q7" s="48" t="s">
        <v>99</v>
      </c>
      <c r="R7" s="48"/>
      <c r="S7" s="18"/>
      <c r="T7" s="18"/>
    </row>
    <row r="8" spans="1:20">
      <c r="A8" s="4">
        <v>4</v>
      </c>
      <c r="B8" s="17" t="s">
        <v>63</v>
      </c>
      <c r="C8" s="48" t="s">
        <v>668</v>
      </c>
      <c r="D8" s="48" t="s">
        <v>23</v>
      </c>
      <c r="E8" s="19">
        <v>18250215204</v>
      </c>
      <c r="F8" s="48" t="s">
        <v>667</v>
      </c>
      <c r="G8" s="19">
        <v>107</v>
      </c>
      <c r="H8" s="19">
        <v>0</v>
      </c>
      <c r="I8" s="61">
        <f t="shared" si="0"/>
        <v>107</v>
      </c>
      <c r="J8" s="59">
        <v>9864669094</v>
      </c>
      <c r="K8" s="59" t="s">
        <v>113</v>
      </c>
      <c r="L8" s="59"/>
      <c r="M8" s="59"/>
      <c r="N8" s="59"/>
      <c r="O8" s="59"/>
      <c r="P8" s="49">
        <v>43679</v>
      </c>
      <c r="Q8" s="48" t="s">
        <v>99</v>
      </c>
      <c r="R8" s="48"/>
      <c r="S8" s="18"/>
      <c r="T8" s="18"/>
    </row>
    <row r="9" spans="1:20" ht="33">
      <c r="A9" s="4">
        <v>5</v>
      </c>
      <c r="B9" s="17" t="s">
        <v>62</v>
      </c>
      <c r="C9" s="48" t="s">
        <v>666</v>
      </c>
      <c r="D9" s="48"/>
      <c r="E9" s="19">
        <v>18250212708</v>
      </c>
      <c r="F9" s="48" t="s">
        <v>667</v>
      </c>
      <c r="G9" s="19">
        <v>0</v>
      </c>
      <c r="H9" s="19">
        <v>117</v>
      </c>
      <c r="I9" s="61">
        <f t="shared" si="0"/>
        <v>117</v>
      </c>
      <c r="J9" s="48">
        <v>9954099536</v>
      </c>
      <c r="K9" s="48" t="s">
        <v>644</v>
      </c>
      <c r="L9" s="48"/>
      <c r="M9" s="48"/>
      <c r="N9" s="48"/>
      <c r="O9" s="48"/>
      <c r="P9" s="49">
        <v>43680</v>
      </c>
      <c r="Q9" s="48" t="s">
        <v>105</v>
      </c>
      <c r="R9" s="48"/>
      <c r="S9" s="18"/>
      <c r="T9" s="18"/>
    </row>
    <row r="10" spans="1:20">
      <c r="A10" s="4">
        <v>6</v>
      </c>
      <c r="B10" s="17" t="s">
        <v>63</v>
      </c>
      <c r="C10" s="48" t="s">
        <v>668</v>
      </c>
      <c r="D10" s="48"/>
      <c r="E10" s="19">
        <v>18250215204</v>
      </c>
      <c r="F10" s="48" t="s">
        <v>667</v>
      </c>
      <c r="G10" s="19">
        <v>0</v>
      </c>
      <c r="H10" s="19">
        <v>89</v>
      </c>
      <c r="I10" s="61">
        <f t="shared" si="0"/>
        <v>89</v>
      </c>
      <c r="J10" s="59">
        <v>9864669094</v>
      </c>
      <c r="K10" s="48" t="s">
        <v>113</v>
      </c>
      <c r="L10" s="48"/>
      <c r="M10" s="48"/>
      <c r="N10" s="48"/>
      <c r="O10" s="48"/>
      <c r="P10" s="49">
        <v>43680</v>
      </c>
      <c r="Q10" s="48" t="s">
        <v>105</v>
      </c>
      <c r="R10" s="48"/>
      <c r="S10" s="18"/>
      <c r="T10" s="18"/>
    </row>
    <row r="11" spans="1:20" ht="33">
      <c r="A11" s="4">
        <v>7</v>
      </c>
      <c r="B11" s="17" t="s">
        <v>62</v>
      </c>
      <c r="C11" s="48" t="s">
        <v>669</v>
      </c>
      <c r="D11" s="48" t="s">
        <v>23</v>
      </c>
      <c r="E11" s="19">
        <v>18250216702</v>
      </c>
      <c r="F11" s="48" t="s">
        <v>88</v>
      </c>
      <c r="G11" s="19">
        <v>156</v>
      </c>
      <c r="H11" s="19">
        <v>0</v>
      </c>
      <c r="I11" s="61">
        <f t="shared" si="0"/>
        <v>156</v>
      </c>
      <c r="J11" s="48">
        <v>9954783923</v>
      </c>
      <c r="K11" s="48" t="s">
        <v>237</v>
      </c>
      <c r="L11" s="48"/>
      <c r="M11" s="48"/>
      <c r="N11" s="48"/>
      <c r="O11" s="48"/>
      <c r="P11" s="49">
        <v>43682</v>
      </c>
      <c r="Q11" s="48" t="s">
        <v>77</v>
      </c>
      <c r="R11" s="48"/>
      <c r="S11" s="18"/>
      <c r="T11" s="18"/>
    </row>
    <row r="12" spans="1:20">
      <c r="A12" s="4">
        <v>8</v>
      </c>
      <c r="B12" s="17" t="s">
        <v>63</v>
      </c>
      <c r="C12" s="48" t="s">
        <v>670</v>
      </c>
      <c r="D12" s="48" t="s">
        <v>23</v>
      </c>
      <c r="E12" s="19">
        <v>18250215401</v>
      </c>
      <c r="F12" s="48" t="s">
        <v>88</v>
      </c>
      <c r="G12" s="19">
        <v>61</v>
      </c>
      <c r="H12" s="19">
        <v>49</v>
      </c>
      <c r="I12" s="61">
        <f t="shared" si="0"/>
        <v>110</v>
      </c>
      <c r="J12" s="48">
        <v>8011657307</v>
      </c>
      <c r="K12" s="48" t="s">
        <v>113</v>
      </c>
      <c r="L12" s="48"/>
      <c r="M12" s="48"/>
      <c r="N12" s="48"/>
      <c r="O12" s="48"/>
      <c r="P12" s="49">
        <v>43682</v>
      </c>
      <c r="Q12" s="48" t="s">
        <v>77</v>
      </c>
      <c r="R12" s="48"/>
      <c r="S12" s="18"/>
      <c r="T12" s="18"/>
    </row>
    <row r="13" spans="1:20" ht="33">
      <c r="A13" s="4">
        <v>9</v>
      </c>
      <c r="B13" s="17" t="s">
        <v>62</v>
      </c>
      <c r="C13" s="48" t="s">
        <v>669</v>
      </c>
      <c r="D13" s="48"/>
      <c r="E13" s="19">
        <v>18250216702</v>
      </c>
      <c r="F13" s="48" t="s">
        <v>88</v>
      </c>
      <c r="G13" s="19">
        <v>0</v>
      </c>
      <c r="H13" s="19">
        <v>171</v>
      </c>
      <c r="I13" s="61">
        <f t="shared" si="0"/>
        <v>171</v>
      </c>
      <c r="J13" s="48">
        <v>9954783923</v>
      </c>
      <c r="K13" s="48" t="s">
        <v>237</v>
      </c>
      <c r="L13" s="48"/>
      <c r="M13" s="48"/>
      <c r="N13" s="48"/>
      <c r="O13" s="48"/>
      <c r="P13" s="49">
        <v>43683</v>
      </c>
      <c r="Q13" s="48" t="s">
        <v>83</v>
      </c>
      <c r="R13" s="48"/>
      <c r="S13" s="18"/>
      <c r="T13" s="18"/>
    </row>
    <row r="14" spans="1:20">
      <c r="A14" s="4">
        <v>10</v>
      </c>
      <c r="B14" s="17" t="s">
        <v>63</v>
      </c>
      <c r="C14" s="66" t="s">
        <v>671</v>
      </c>
      <c r="D14" s="48" t="s">
        <v>25</v>
      </c>
      <c r="E14" s="70" t="s">
        <v>672</v>
      </c>
      <c r="F14" s="48"/>
      <c r="G14" s="19">
        <v>23</v>
      </c>
      <c r="H14" s="66">
        <v>55</v>
      </c>
      <c r="I14" s="61">
        <f t="shared" si="0"/>
        <v>78</v>
      </c>
      <c r="J14" s="66">
        <v>8721993282</v>
      </c>
      <c r="K14" s="48" t="s">
        <v>644</v>
      </c>
      <c r="L14" s="48"/>
      <c r="M14" s="48"/>
      <c r="N14" s="48"/>
      <c r="O14" s="48"/>
      <c r="P14" s="49">
        <v>43683</v>
      </c>
      <c r="Q14" s="48" t="s">
        <v>83</v>
      </c>
      <c r="R14" s="48"/>
      <c r="S14" s="18"/>
      <c r="T14" s="18"/>
    </row>
    <row r="15" spans="1:20" ht="33">
      <c r="A15" s="4">
        <v>11</v>
      </c>
      <c r="B15" s="17" t="s">
        <v>62</v>
      </c>
      <c r="C15" s="59" t="s">
        <v>673</v>
      </c>
      <c r="D15" s="59" t="s">
        <v>23</v>
      </c>
      <c r="E15" s="17">
        <v>18250216705</v>
      </c>
      <c r="F15" s="59" t="s">
        <v>88</v>
      </c>
      <c r="G15" s="17">
        <v>48</v>
      </c>
      <c r="H15" s="17">
        <v>62</v>
      </c>
      <c r="I15" s="61">
        <f t="shared" si="0"/>
        <v>110</v>
      </c>
      <c r="J15" s="59">
        <v>9678319790</v>
      </c>
      <c r="K15" s="59" t="s">
        <v>237</v>
      </c>
      <c r="L15" s="59"/>
      <c r="M15" s="59"/>
      <c r="N15" s="59"/>
      <c r="O15" s="59"/>
      <c r="P15" s="49">
        <v>43684</v>
      </c>
      <c r="Q15" s="48" t="s">
        <v>89</v>
      </c>
      <c r="R15" s="48"/>
      <c r="S15" s="18"/>
      <c r="T15" s="18"/>
    </row>
    <row r="16" spans="1:20" ht="33">
      <c r="A16" s="4">
        <v>12</v>
      </c>
      <c r="B16" s="17" t="s">
        <v>63</v>
      </c>
      <c r="C16" s="48" t="s">
        <v>674</v>
      </c>
      <c r="D16" s="48" t="s">
        <v>23</v>
      </c>
      <c r="E16" s="19">
        <v>18250215402</v>
      </c>
      <c r="F16" s="48" t="s">
        <v>162</v>
      </c>
      <c r="G16" s="19">
        <v>48</v>
      </c>
      <c r="H16" s="19">
        <v>48</v>
      </c>
      <c r="I16" s="61">
        <f t="shared" si="0"/>
        <v>96</v>
      </c>
      <c r="J16" s="48">
        <v>7896257661</v>
      </c>
      <c r="K16" s="48" t="s">
        <v>113</v>
      </c>
      <c r="L16" s="48"/>
      <c r="M16" s="48"/>
      <c r="N16" s="48"/>
      <c r="O16" s="48"/>
      <c r="P16" s="49">
        <v>43684</v>
      </c>
      <c r="Q16" s="48" t="s">
        <v>89</v>
      </c>
      <c r="R16" s="48"/>
      <c r="S16" s="18"/>
      <c r="T16" s="18"/>
    </row>
    <row r="17" spans="1:20">
      <c r="A17" s="4">
        <v>13</v>
      </c>
      <c r="B17" s="17" t="s">
        <v>62</v>
      </c>
      <c r="C17" s="66" t="s">
        <v>675</v>
      </c>
      <c r="D17" s="48" t="s">
        <v>25</v>
      </c>
      <c r="E17" s="70" t="s">
        <v>676</v>
      </c>
      <c r="F17" s="48"/>
      <c r="G17" s="19">
        <v>31</v>
      </c>
      <c r="H17" s="19">
        <v>33</v>
      </c>
      <c r="I17" s="61">
        <f t="shared" si="0"/>
        <v>64</v>
      </c>
      <c r="J17" s="66">
        <v>8472805490</v>
      </c>
      <c r="K17" s="48" t="s">
        <v>677</v>
      </c>
      <c r="L17" s="48"/>
      <c r="M17" s="48"/>
      <c r="N17" s="48"/>
      <c r="O17" s="48"/>
      <c r="P17" s="49">
        <v>43685</v>
      </c>
      <c r="Q17" s="48" t="s">
        <v>93</v>
      </c>
      <c r="R17" s="48"/>
      <c r="S17" s="18"/>
      <c r="T17" s="18"/>
    </row>
    <row r="18" spans="1:20">
      <c r="A18" s="4">
        <v>14</v>
      </c>
      <c r="B18" s="17" t="s">
        <v>62</v>
      </c>
      <c r="C18" s="66" t="s">
        <v>179</v>
      </c>
      <c r="D18" s="48" t="s">
        <v>25</v>
      </c>
      <c r="E18" s="70" t="s">
        <v>678</v>
      </c>
      <c r="F18" s="48"/>
      <c r="G18" s="19">
        <v>12</v>
      </c>
      <c r="H18" s="19">
        <v>15</v>
      </c>
      <c r="I18" s="61">
        <f t="shared" si="0"/>
        <v>27</v>
      </c>
      <c r="J18" s="66">
        <v>8812054603</v>
      </c>
      <c r="K18" s="48" t="s">
        <v>677</v>
      </c>
      <c r="L18" s="48"/>
      <c r="M18" s="48"/>
      <c r="N18" s="48"/>
      <c r="O18" s="48"/>
      <c r="P18" s="49">
        <v>43685</v>
      </c>
      <c r="Q18" s="48" t="s">
        <v>93</v>
      </c>
      <c r="R18" s="48"/>
      <c r="S18" s="18"/>
      <c r="T18" s="18"/>
    </row>
    <row r="19" spans="1:20">
      <c r="A19" s="4">
        <v>15</v>
      </c>
      <c r="B19" s="17" t="s">
        <v>63</v>
      </c>
      <c r="C19" s="66" t="s">
        <v>679</v>
      </c>
      <c r="D19" s="48" t="s">
        <v>25</v>
      </c>
      <c r="E19" s="70" t="s">
        <v>680</v>
      </c>
      <c r="F19" s="48"/>
      <c r="G19" s="19">
        <v>29</v>
      </c>
      <c r="H19" s="19">
        <v>30</v>
      </c>
      <c r="I19" s="61">
        <f t="shared" si="0"/>
        <v>59</v>
      </c>
      <c r="J19" s="66">
        <v>9859638857</v>
      </c>
      <c r="K19" s="48" t="s">
        <v>644</v>
      </c>
      <c r="L19" s="48"/>
      <c r="M19" s="48"/>
      <c r="N19" s="48"/>
      <c r="O19" s="48"/>
      <c r="P19" s="49">
        <v>43685</v>
      </c>
      <c r="Q19" s="48" t="s">
        <v>93</v>
      </c>
      <c r="R19" s="48"/>
      <c r="S19" s="18"/>
      <c r="T19" s="18"/>
    </row>
    <row r="20" spans="1:20">
      <c r="A20" s="4">
        <v>16</v>
      </c>
      <c r="B20" s="17" t="s">
        <v>63</v>
      </c>
      <c r="C20" s="66" t="s">
        <v>681</v>
      </c>
      <c r="D20" s="48" t="s">
        <v>25</v>
      </c>
      <c r="E20" s="70" t="s">
        <v>682</v>
      </c>
      <c r="F20" s="48"/>
      <c r="G20" s="19">
        <v>34</v>
      </c>
      <c r="H20" s="19">
        <v>29</v>
      </c>
      <c r="I20" s="61">
        <f t="shared" si="0"/>
        <v>63</v>
      </c>
      <c r="J20" s="66">
        <v>8822513524</v>
      </c>
      <c r="K20" s="48" t="s">
        <v>644</v>
      </c>
      <c r="L20" s="48"/>
      <c r="M20" s="48"/>
      <c r="N20" s="48"/>
      <c r="O20" s="48"/>
      <c r="P20" s="49">
        <v>43685</v>
      </c>
      <c r="Q20" s="48" t="s">
        <v>93</v>
      </c>
      <c r="R20" s="48"/>
      <c r="S20" s="18"/>
      <c r="T20" s="18"/>
    </row>
    <row r="21" spans="1:20" ht="33">
      <c r="A21" s="4">
        <v>17</v>
      </c>
      <c r="B21" s="17" t="s">
        <v>62</v>
      </c>
      <c r="C21" s="48" t="s">
        <v>683</v>
      </c>
      <c r="D21" s="48" t="s">
        <v>23</v>
      </c>
      <c r="E21" s="19">
        <v>18250216704</v>
      </c>
      <c r="F21" s="48" t="s">
        <v>162</v>
      </c>
      <c r="G21" s="19">
        <v>67</v>
      </c>
      <c r="H21" s="19">
        <v>67</v>
      </c>
      <c r="I21" s="61">
        <f t="shared" si="0"/>
        <v>134</v>
      </c>
      <c r="J21" s="48">
        <v>9401333484</v>
      </c>
      <c r="K21" s="48" t="s">
        <v>237</v>
      </c>
      <c r="L21" s="48"/>
      <c r="M21" s="48"/>
      <c r="N21" s="48"/>
      <c r="O21" s="48"/>
      <c r="P21" s="49">
        <v>43686</v>
      </c>
      <c r="Q21" s="48" t="s">
        <v>99</v>
      </c>
      <c r="R21" s="48"/>
      <c r="S21" s="18"/>
      <c r="T21" s="18"/>
    </row>
    <row r="22" spans="1:20">
      <c r="A22" s="4">
        <v>18</v>
      </c>
      <c r="B22" s="17" t="s">
        <v>63</v>
      </c>
      <c r="C22" s="59" t="s">
        <v>684</v>
      </c>
      <c r="D22" s="59" t="s">
        <v>23</v>
      </c>
      <c r="E22" s="17">
        <v>18250215701</v>
      </c>
      <c r="F22" s="59" t="s">
        <v>88</v>
      </c>
      <c r="G22" s="17">
        <v>56</v>
      </c>
      <c r="H22" s="17">
        <v>42</v>
      </c>
      <c r="I22" s="61">
        <f t="shared" si="0"/>
        <v>98</v>
      </c>
      <c r="J22" s="59">
        <v>9954852339</v>
      </c>
      <c r="K22" s="59" t="s">
        <v>113</v>
      </c>
      <c r="L22" s="59"/>
      <c r="M22" s="59"/>
      <c r="N22" s="59"/>
      <c r="O22" s="59"/>
      <c r="P22" s="49">
        <v>43686</v>
      </c>
      <c r="Q22" s="48" t="s">
        <v>99</v>
      </c>
      <c r="R22" s="48"/>
      <c r="S22" s="18"/>
      <c r="T22" s="18"/>
    </row>
    <row r="23" spans="1:20">
      <c r="A23" s="4">
        <v>19</v>
      </c>
      <c r="B23" s="17" t="s">
        <v>62</v>
      </c>
      <c r="C23" s="66" t="s">
        <v>685</v>
      </c>
      <c r="D23" s="48" t="s">
        <v>25</v>
      </c>
      <c r="E23" s="70" t="s">
        <v>686</v>
      </c>
      <c r="F23" s="48"/>
      <c r="G23" s="19">
        <v>30</v>
      </c>
      <c r="H23" s="19">
        <v>24</v>
      </c>
      <c r="I23" s="61">
        <f t="shared" si="0"/>
        <v>54</v>
      </c>
      <c r="J23" s="66">
        <v>9678681023</v>
      </c>
      <c r="K23" s="48" t="s">
        <v>651</v>
      </c>
      <c r="L23" s="48"/>
      <c r="M23" s="48"/>
      <c r="N23" s="48"/>
      <c r="O23" s="48"/>
      <c r="P23" s="49">
        <v>43690</v>
      </c>
      <c r="Q23" s="48" t="s">
        <v>83</v>
      </c>
      <c r="R23" s="48"/>
      <c r="S23" s="18"/>
      <c r="T23" s="18"/>
    </row>
    <row r="24" spans="1:20">
      <c r="A24" s="4">
        <v>20</v>
      </c>
      <c r="B24" s="17" t="s">
        <v>62</v>
      </c>
      <c r="C24" s="59" t="s">
        <v>688</v>
      </c>
      <c r="D24" s="59" t="s">
        <v>25</v>
      </c>
      <c r="E24" s="70" t="s">
        <v>687</v>
      </c>
      <c r="F24" s="59"/>
      <c r="G24" s="17">
        <v>24</v>
      </c>
      <c r="H24" s="17">
        <v>17</v>
      </c>
      <c r="I24" s="61">
        <f t="shared" si="0"/>
        <v>41</v>
      </c>
      <c r="J24" s="66">
        <v>9577449143</v>
      </c>
      <c r="K24" s="59" t="s">
        <v>651</v>
      </c>
      <c r="L24" s="59"/>
      <c r="M24" s="59"/>
      <c r="N24" s="59"/>
      <c r="O24" s="59"/>
      <c r="P24" s="24">
        <v>43690</v>
      </c>
      <c r="Q24" s="18" t="s">
        <v>83</v>
      </c>
      <c r="R24" s="18"/>
      <c r="S24" s="18"/>
      <c r="T24" s="18"/>
    </row>
    <row r="25" spans="1:20">
      <c r="A25" s="4">
        <v>21</v>
      </c>
      <c r="B25" s="17" t="s">
        <v>63</v>
      </c>
      <c r="C25" s="66" t="s">
        <v>689</v>
      </c>
      <c r="D25" s="18" t="s">
        <v>25</v>
      </c>
      <c r="E25" s="70" t="s">
        <v>691</v>
      </c>
      <c r="F25" s="18"/>
      <c r="G25" s="72">
        <v>35</v>
      </c>
      <c r="H25" s="72">
        <v>38</v>
      </c>
      <c r="I25" s="61">
        <f t="shared" si="0"/>
        <v>73</v>
      </c>
      <c r="J25" s="66">
        <v>9954008781</v>
      </c>
      <c r="K25" s="18" t="s">
        <v>644</v>
      </c>
      <c r="L25" s="18"/>
      <c r="M25" s="18"/>
      <c r="N25" s="18"/>
      <c r="O25" s="18"/>
      <c r="P25" s="24">
        <v>43690</v>
      </c>
      <c r="Q25" s="18" t="s">
        <v>83</v>
      </c>
      <c r="R25" s="18"/>
      <c r="S25" s="18"/>
      <c r="T25" s="18"/>
    </row>
    <row r="26" spans="1:20">
      <c r="A26" s="4">
        <v>22</v>
      </c>
      <c r="B26" s="17" t="s">
        <v>63</v>
      </c>
      <c r="C26" s="66" t="s">
        <v>690</v>
      </c>
      <c r="D26" s="18" t="s">
        <v>25</v>
      </c>
      <c r="E26" s="70" t="s">
        <v>692</v>
      </c>
      <c r="F26" s="18"/>
      <c r="G26" s="72">
        <v>17</v>
      </c>
      <c r="H26" s="72">
        <v>21</v>
      </c>
      <c r="I26" s="61">
        <f t="shared" si="0"/>
        <v>38</v>
      </c>
      <c r="J26" s="66">
        <v>9678812636</v>
      </c>
      <c r="K26" s="18" t="s">
        <v>644</v>
      </c>
      <c r="L26" s="18"/>
      <c r="M26" s="18"/>
      <c r="N26" s="18"/>
      <c r="O26" s="18"/>
      <c r="P26" s="24">
        <v>43690</v>
      </c>
      <c r="Q26" s="18" t="s">
        <v>83</v>
      </c>
      <c r="R26" s="18"/>
      <c r="S26" s="18"/>
      <c r="T26" s="18"/>
    </row>
    <row r="27" spans="1:20" ht="33">
      <c r="A27" s="4">
        <v>23</v>
      </c>
      <c r="B27" s="17" t="s">
        <v>62</v>
      </c>
      <c r="C27" s="18" t="s">
        <v>693</v>
      </c>
      <c r="D27" s="18" t="s">
        <v>23</v>
      </c>
      <c r="E27" s="19">
        <v>18250216703</v>
      </c>
      <c r="F27" s="18" t="s">
        <v>162</v>
      </c>
      <c r="G27" s="19">
        <v>136</v>
      </c>
      <c r="H27" s="19">
        <v>0</v>
      </c>
      <c r="I27" s="61">
        <f t="shared" si="0"/>
        <v>136</v>
      </c>
      <c r="J27" s="18">
        <v>9864880308</v>
      </c>
      <c r="K27" s="18" t="s">
        <v>237</v>
      </c>
      <c r="L27" s="18"/>
      <c r="M27" s="18"/>
      <c r="N27" s="18"/>
      <c r="O27" s="18"/>
      <c r="P27" s="24">
        <v>43691</v>
      </c>
      <c r="Q27" s="18" t="s">
        <v>89</v>
      </c>
      <c r="R27" s="18"/>
      <c r="S27" s="18"/>
      <c r="T27" s="18"/>
    </row>
    <row r="28" spans="1:20" ht="33">
      <c r="A28" s="4">
        <v>24</v>
      </c>
      <c r="B28" s="17" t="s">
        <v>63</v>
      </c>
      <c r="C28" s="18" t="s">
        <v>694</v>
      </c>
      <c r="D28" s="18" t="s">
        <v>23</v>
      </c>
      <c r="E28" s="19">
        <v>18250215702</v>
      </c>
      <c r="F28" s="18" t="s">
        <v>88</v>
      </c>
      <c r="G28" s="19">
        <v>34</v>
      </c>
      <c r="H28" s="19">
        <v>24</v>
      </c>
      <c r="I28" s="61">
        <f t="shared" si="0"/>
        <v>58</v>
      </c>
      <c r="J28" s="18">
        <v>9957830395</v>
      </c>
      <c r="K28" s="18" t="s">
        <v>113</v>
      </c>
      <c r="L28" s="18"/>
      <c r="M28" s="18"/>
      <c r="N28" s="18"/>
      <c r="O28" s="18"/>
      <c r="P28" s="24">
        <v>43691</v>
      </c>
      <c r="Q28" s="18" t="s">
        <v>89</v>
      </c>
      <c r="R28" s="18"/>
      <c r="S28" s="18"/>
      <c r="T28" s="18"/>
    </row>
    <row r="29" spans="1:20" ht="33">
      <c r="A29" s="4">
        <v>25</v>
      </c>
      <c r="B29" s="17" t="s">
        <v>63</v>
      </c>
      <c r="C29" s="59" t="s">
        <v>695</v>
      </c>
      <c r="D29" s="59" t="s">
        <v>23</v>
      </c>
      <c r="E29" s="17">
        <v>18250215801</v>
      </c>
      <c r="F29" s="59" t="s">
        <v>88</v>
      </c>
      <c r="G29" s="17">
        <v>9</v>
      </c>
      <c r="H29" s="17">
        <v>15</v>
      </c>
      <c r="I29" s="61">
        <f t="shared" si="0"/>
        <v>24</v>
      </c>
      <c r="J29" s="59">
        <v>8011254470</v>
      </c>
      <c r="K29" s="59" t="s">
        <v>113</v>
      </c>
      <c r="L29" s="59"/>
      <c r="M29" s="59"/>
      <c r="N29" s="59"/>
      <c r="O29" s="59"/>
      <c r="P29" s="24">
        <v>43691</v>
      </c>
      <c r="Q29" s="18" t="s">
        <v>89</v>
      </c>
      <c r="R29" s="18"/>
      <c r="S29" s="18"/>
      <c r="T29" s="18"/>
    </row>
    <row r="30" spans="1:20">
      <c r="A30" s="4">
        <v>26</v>
      </c>
      <c r="B30" s="17" t="s">
        <v>62</v>
      </c>
      <c r="C30" s="18" t="s">
        <v>693</v>
      </c>
      <c r="D30" s="18"/>
      <c r="E30" s="19">
        <v>18250216703</v>
      </c>
      <c r="F30" s="18" t="s">
        <v>162</v>
      </c>
      <c r="G30" s="19">
        <v>0</v>
      </c>
      <c r="H30" s="19">
        <v>159</v>
      </c>
      <c r="I30" s="61">
        <f t="shared" si="0"/>
        <v>159</v>
      </c>
      <c r="J30" s="18">
        <v>9864317379</v>
      </c>
      <c r="K30" s="18" t="s">
        <v>237</v>
      </c>
      <c r="L30" s="18"/>
      <c r="M30" s="18"/>
      <c r="N30" s="18"/>
      <c r="O30" s="18"/>
      <c r="P30" s="24">
        <v>43693</v>
      </c>
      <c r="Q30" s="18" t="s">
        <v>99</v>
      </c>
      <c r="R30" s="18"/>
      <c r="S30" s="18"/>
      <c r="T30" s="18"/>
    </row>
    <row r="31" spans="1:20">
      <c r="A31" s="4">
        <v>27</v>
      </c>
      <c r="B31" s="17" t="s">
        <v>63</v>
      </c>
      <c r="C31" s="18" t="s">
        <v>696</v>
      </c>
      <c r="D31" s="18" t="s">
        <v>23</v>
      </c>
      <c r="E31" s="19">
        <v>18250225201</v>
      </c>
      <c r="F31" s="18" t="s">
        <v>88</v>
      </c>
      <c r="G31" s="19">
        <v>73</v>
      </c>
      <c r="H31" s="19">
        <v>71</v>
      </c>
      <c r="I31" s="61">
        <f t="shared" si="0"/>
        <v>144</v>
      </c>
      <c r="J31" s="18">
        <v>9957825123</v>
      </c>
      <c r="K31" s="18" t="s">
        <v>113</v>
      </c>
      <c r="L31" s="18"/>
      <c r="M31" s="18"/>
      <c r="N31" s="18"/>
      <c r="O31" s="18"/>
      <c r="P31" s="24">
        <v>43693</v>
      </c>
      <c r="Q31" s="18" t="s">
        <v>99</v>
      </c>
      <c r="R31" s="18"/>
      <c r="S31" s="18"/>
      <c r="T31" s="18"/>
    </row>
    <row r="32" spans="1:20">
      <c r="A32" s="4">
        <v>28</v>
      </c>
      <c r="B32" s="17" t="s">
        <v>62</v>
      </c>
      <c r="C32" s="66" t="s">
        <v>697</v>
      </c>
      <c r="D32" s="18" t="s">
        <v>25</v>
      </c>
      <c r="E32" s="70" t="s">
        <v>700</v>
      </c>
      <c r="F32" s="18"/>
      <c r="G32" s="72">
        <v>17</v>
      </c>
      <c r="H32" s="72">
        <v>9</v>
      </c>
      <c r="I32" s="61">
        <f t="shared" si="0"/>
        <v>26</v>
      </c>
      <c r="J32" s="66">
        <v>9401255585</v>
      </c>
      <c r="K32" s="18" t="s">
        <v>651</v>
      </c>
      <c r="L32" s="18"/>
      <c r="M32" s="18"/>
      <c r="N32" s="18"/>
      <c r="O32" s="18"/>
      <c r="P32" s="24">
        <v>43694</v>
      </c>
      <c r="Q32" s="18" t="s">
        <v>105</v>
      </c>
      <c r="R32" s="18"/>
      <c r="S32" s="18"/>
      <c r="T32" s="18"/>
    </row>
    <row r="33" spans="1:20">
      <c r="A33" s="4">
        <v>29</v>
      </c>
      <c r="B33" s="17" t="s">
        <v>62</v>
      </c>
      <c r="C33" s="66" t="s">
        <v>698</v>
      </c>
      <c r="D33" s="18" t="s">
        <v>25</v>
      </c>
      <c r="E33" s="70" t="s">
        <v>701</v>
      </c>
      <c r="F33" s="18"/>
      <c r="G33" s="72">
        <v>15</v>
      </c>
      <c r="H33" s="72">
        <v>18</v>
      </c>
      <c r="I33" s="61">
        <f t="shared" si="0"/>
        <v>33</v>
      </c>
      <c r="J33" s="66">
        <v>9678801433</v>
      </c>
      <c r="K33" s="18" t="s">
        <v>651</v>
      </c>
      <c r="L33" s="18"/>
      <c r="M33" s="18"/>
      <c r="N33" s="18"/>
      <c r="O33" s="18"/>
      <c r="P33" s="24">
        <v>43694</v>
      </c>
      <c r="Q33" s="18" t="s">
        <v>105</v>
      </c>
      <c r="R33" s="18"/>
      <c r="S33" s="18"/>
      <c r="T33" s="18"/>
    </row>
    <row r="34" spans="1:20">
      <c r="A34" s="4">
        <v>30</v>
      </c>
      <c r="B34" s="17" t="s">
        <v>62</v>
      </c>
      <c r="C34" s="66" t="s">
        <v>699</v>
      </c>
      <c r="D34" s="18" t="s">
        <v>25</v>
      </c>
      <c r="E34" s="70" t="s">
        <v>702</v>
      </c>
      <c r="F34" s="18"/>
      <c r="G34" s="72">
        <v>17</v>
      </c>
      <c r="H34" s="72">
        <v>14</v>
      </c>
      <c r="I34" s="61">
        <f t="shared" si="0"/>
        <v>31</v>
      </c>
      <c r="J34" s="66">
        <v>8011202084</v>
      </c>
      <c r="K34" s="18" t="s">
        <v>651</v>
      </c>
      <c r="L34" s="18"/>
      <c r="M34" s="18"/>
      <c r="N34" s="18"/>
      <c r="O34" s="18"/>
      <c r="P34" s="24">
        <v>43694</v>
      </c>
      <c r="Q34" s="18" t="s">
        <v>105</v>
      </c>
      <c r="R34" s="18"/>
      <c r="S34" s="18"/>
      <c r="T34" s="18"/>
    </row>
    <row r="35" spans="1:20">
      <c r="A35" s="4">
        <v>31</v>
      </c>
      <c r="B35" s="17" t="s">
        <v>63</v>
      </c>
      <c r="C35" s="66" t="s">
        <v>644</v>
      </c>
      <c r="D35" s="18" t="s">
        <v>25</v>
      </c>
      <c r="E35" s="70" t="s">
        <v>704</v>
      </c>
      <c r="F35" s="18"/>
      <c r="G35" s="72">
        <v>26</v>
      </c>
      <c r="H35" s="72">
        <v>21</v>
      </c>
      <c r="I35" s="61">
        <f t="shared" si="0"/>
        <v>47</v>
      </c>
      <c r="J35" s="66">
        <v>9613518196</v>
      </c>
      <c r="K35" s="18" t="s">
        <v>644</v>
      </c>
      <c r="L35" s="18"/>
      <c r="M35" s="18"/>
      <c r="N35" s="18"/>
      <c r="O35" s="18"/>
      <c r="P35" s="24">
        <v>43694</v>
      </c>
      <c r="Q35" s="18" t="s">
        <v>105</v>
      </c>
      <c r="R35" s="18"/>
      <c r="S35" s="18"/>
      <c r="T35" s="18"/>
    </row>
    <row r="36" spans="1:20">
      <c r="A36" s="4">
        <v>32</v>
      </c>
      <c r="B36" s="17" t="s">
        <v>63</v>
      </c>
      <c r="C36" s="66" t="s">
        <v>703</v>
      </c>
      <c r="D36" s="18" t="s">
        <v>25</v>
      </c>
      <c r="E36" s="70" t="s">
        <v>705</v>
      </c>
      <c r="F36" s="18"/>
      <c r="G36" s="72">
        <v>10</v>
      </c>
      <c r="H36" s="72">
        <v>16</v>
      </c>
      <c r="I36" s="61">
        <f t="shared" si="0"/>
        <v>26</v>
      </c>
      <c r="J36" s="66">
        <v>9613178085</v>
      </c>
      <c r="K36" s="18" t="s">
        <v>644</v>
      </c>
      <c r="L36" s="18"/>
      <c r="M36" s="18"/>
      <c r="N36" s="18"/>
      <c r="O36" s="18"/>
      <c r="P36" s="24">
        <v>43694</v>
      </c>
      <c r="Q36" s="18" t="s">
        <v>105</v>
      </c>
      <c r="R36" s="18"/>
      <c r="S36" s="18"/>
      <c r="T36" s="18"/>
    </row>
    <row r="37" spans="1:20">
      <c r="A37" s="4">
        <v>33</v>
      </c>
      <c r="B37" s="17" t="s">
        <v>62</v>
      </c>
      <c r="C37" s="18" t="s">
        <v>706</v>
      </c>
      <c r="D37" s="18" t="s">
        <v>23</v>
      </c>
      <c r="E37" s="19">
        <v>18250216706</v>
      </c>
      <c r="F37" s="18" t="s">
        <v>667</v>
      </c>
      <c r="G37" s="19">
        <v>0</v>
      </c>
      <c r="H37" s="19">
        <v>116</v>
      </c>
      <c r="I37" s="61">
        <f t="shared" si="0"/>
        <v>116</v>
      </c>
      <c r="J37" s="18">
        <v>9954601963</v>
      </c>
      <c r="K37" s="18" t="s">
        <v>237</v>
      </c>
      <c r="L37" s="18"/>
      <c r="M37" s="18"/>
      <c r="N37" s="18"/>
      <c r="O37" s="18"/>
      <c r="P37" s="24">
        <v>43696</v>
      </c>
      <c r="Q37" s="18" t="s">
        <v>77</v>
      </c>
      <c r="R37" s="18"/>
      <c r="S37" s="18"/>
      <c r="T37" s="18"/>
    </row>
    <row r="38" spans="1:20" ht="33">
      <c r="A38" s="4">
        <v>34</v>
      </c>
      <c r="B38" s="17" t="s">
        <v>63</v>
      </c>
      <c r="C38" s="18" t="s">
        <v>707</v>
      </c>
      <c r="D38" s="18" t="s">
        <v>23</v>
      </c>
      <c r="E38" s="19">
        <v>18250232401</v>
      </c>
      <c r="F38" s="18" t="s">
        <v>88</v>
      </c>
      <c r="G38" s="19">
        <v>15</v>
      </c>
      <c r="H38" s="19">
        <v>18</v>
      </c>
      <c r="I38" s="61">
        <f t="shared" si="0"/>
        <v>33</v>
      </c>
      <c r="J38" s="18">
        <v>9435632765</v>
      </c>
      <c r="K38" s="18" t="s">
        <v>113</v>
      </c>
      <c r="L38" s="18"/>
      <c r="M38" s="18"/>
      <c r="N38" s="18"/>
      <c r="O38" s="18"/>
      <c r="P38" s="24">
        <v>43696</v>
      </c>
      <c r="Q38" s="18" t="s">
        <v>77</v>
      </c>
      <c r="R38" s="18"/>
      <c r="S38" s="18"/>
      <c r="T38" s="18"/>
    </row>
    <row r="39" spans="1:20">
      <c r="A39" s="4">
        <v>35</v>
      </c>
      <c r="B39" s="17" t="s">
        <v>63</v>
      </c>
      <c r="C39" s="18" t="s">
        <v>708</v>
      </c>
      <c r="D39" s="18" t="s">
        <v>23</v>
      </c>
      <c r="E39" s="19">
        <v>18250233101</v>
      </c>
      <c r="F39" s="18" t="s">
        <v>88</v>
      </c>
      <c r="G39" s="19">
        <v>21</v>
      </c>
      <c r="H39" s="19">
        <v>33</v>
      </c>
      <c r="I39" s="61">
        <f t="shared" si="0"/>
        <v>54</v>
      </c>
      <c r="J39" s="18">
        <v>9707470093</v>
      </c>
      <c r="K39" s="18" t="s">
        <v>113</v>
      </c>
      <c r="L39" s="18"/>
      <c r="M39" s="18"/>
      <c r="N39" s="18"/>
      <c r="O39" s="18"/>
      <c r="P39" s="24">
        <v>43696</v>
      </c>
      <c r="Q39" s="18" t="s">
        <v>77</v>
      </c>
      <c r="R39" s="18"/>
      <c r="S39" s="18"/>
      <c r="T39" s="18"/>
    </row>
    <row r="40" spans="1:20" ht="33">
      <c r="A40" s="4">
        <v>36</v>
      </c>
      <c r="B40" s="17" t="s">
        <v>62</v>
      </c>
      <c r="C40" s="18" t="s">
        <v>706</v>
      </c>
      <c r="D40" s="18"/>
      <c r="E40" s="19">
        <v>18250216706</v>
      </c>
      <c r="F40" s="18" t="s">
        <v>667</v>
      </c>
      <c r="G40" s="19">
        <v>80</v>
      </c>
      <c r="H40" s="19">
        <v>0</v>
      </c>
      <c r="I40" s="61">
        <f t="shared" si="0"/>
        <v>80</v>
      </c>
      <c r="J40" s="18">
        <v>9954601963</v>
      </c>
      <c r="K40" s="18" t="s">
        <v>237</v>
      </c>
      <c r="L40" s="18"/>
      <c r="M40" s="18"/>
      <c r="N40" s="18"/>
      <c r="O40" s="18"/>
      <c r="P40" s="24">
        <v>43698</v>
      </c>
      <c r="Q40" s="18" t="s">
        <v>89</v>
      </c>
      <c r="R40" s="18"/>
      <c r="S40" s="18"/>
      <c r="T40" s="18"/>
    </row>
    <row r="41" spans="1:20" ht="33">
      <c r="A41" s="4">
        <v>37</v>
      </c>
      <c r="B41" s="17" t="s">
        <v>63</v>
      </c>
      <c r="C41" s="18" t="s">
        <v>709</v>
      </c>
      <c r="D41" s="18" t="s">
        <v>23</v>
      </c>
      <c r="E41" s="19">
        <v>18250233501</v>
      </c>
      <c r="F41" s="18" t="s">
        <v>88</v>
      </c>
      <c r="G41" s="19">
        <v>31</v>
      </c>
      <c r="H41" s="19">
        <v>36</v>
      </c>
      <c r="I41" s="61">
        <f t="shared" si="0"/>
        <v>67</v>
      </c>
      <c r="J41" s="18">
        <v>9957045531</v>
      </c>
      <c r="K41" s="18" t="s">
        <v>113</v>
      </c>
      <c r="L41" s="18"/>
      <c r="M41" s="18"/>
      <c r="N41" s="18"/>
      <c r="O41" s="18"/>
      <c r="P41" s="24">
        <v>43698</v>
      </c>
      <c r="Q41" s="18" t="s">
        <v>89</v>
      </c>
      <c r="R41" s="18"/>
      <c r="S41" s="18"/>
      <c r="T41" s="18"/>
    </row>
    <row r="42" spans="1:20" ht="33">
      <c r="A42" s="4">
        <v>38</v>
      </c>
      <c r="B42" s="17" t="s">
        <v>63</v>
      </c>
      <c r="C42" s="18" t="s">
        <v>710</v>
      </c>
      <c r="D42" s="18" t="s">
        <v>23</v>
      </c>
      <c r="E42" s="19">
        <v>18250234201</v>
      </c>
      <c r="F42" s="18" t="s">
        <v>88</v>
      </c>
      <c r="G42" s="19">
        <v>15</v>
      </c>
      <c r="H42" s="19">
        <v>12</v>
      </c>
      <c r="I42" s="61">
        <f t="shared" si="0"/>
        <v>27</v>
      </c>
      <c r="J42" s="18">
        <v>9864932099</v>
      </c>
      <c r="K42" s="18" t="s">
        <v>113</v>
      </c>
      <c r="L42" s="18"/>
      <c r="M42" s="18"/>
      <c r="N42" s="18"/>
      <c r="O42" s="18"/>
      <c r="P42" s="24">
        <v>43698</v>
      </c>
      <c r="Q42" s="18" t="s">
        <v>89</v>
      </c>
      <c r="R42" s="18"/>
      <c r="S42" s="18"/>
      <c r="T42" s="18"/>
    </row>
    <row r="43" spans="1:20">
      <c r="A43" s="4">
        <v>39</v>
      </c>
      <c r="B43" s="17" t="s">
        <v>62</v>
      </c>
      <c r="C43" s="66" t="s">
        <v>711</v>
      </c>
      <c r="D43" s="18" t="s">
        <v>25</v>
      </c>
      <c r="E43" s="70" t="s">
        <v>712</v>
      </c>
      <c r="F43" s="18"/>
      <c r="G43" s="19">
        <v>52</v>
      </c>
      <c r="H43" s="19">
        <v>51</v>
      </c>
      <c r="I43" s="61">
        <f t="shared" si="0"/>
        <v>103</v>
      </c>
      <c r="J43" s="66">
        <v>8011864235</v>
      </c>
      <c r="K43" s="18" t="s">
        <v>651</v>
      </c>
      <c r="L43" s="18"/>
      <c r="M43" s="18"/>
      <c r="N43" s="18"/>
      <c r="O43" s="18"/>
      <c r="P43" s="24">
        <v>43699</v>
      </c>
      <c r="Q43" s="18" t="s">
        <v>93</v>
      </c>
      <c r="R43" s="18"/>
      <c r="S43" s="18"/>
      <c r="T43" s="18"/>
    </row>
    <row r="44" spans="1:20">
      <c r="A44" s="4">
        <v>40</v>
      </c>
      <c r="B44" s="17" t="s">
        <v>63</v>
      </c>
      <c r="C44" s="66" t="s">
        <v>713</v>
      </c>
      <c r="D44" s="18" t="s">
        <v>25</v>
      </c>
      <c r="E44" s="70" t="s">
        <v>714</v>
      </c>
      <c r="F44" s="18"/>
      <c r="G44" s="72">
        <v>28</v>
      </c>
      <c r="H44" s="72">
        <v>16</v>
      </c>
      <c r="I44" s="61">
        <f t="shared" si="0"/>
        <v>44</v>
      </c>
      <c r="J44" s="66">
        <v>7399170814</v>
      </c>
      <c r="K44" s="18" t="s">
        <v>644</v>
      </c>
      <c r="L44" s="18"/>
      <c r="M44" s="18"/>
      <c r="N44" s="18"/>
      <c r="O44" s="18"/>
      <c r="P44" s="24">
        <v>43699</v>
      </c>
      <c r="Q44" s="18" t="s">
        <v>93</v>
      </c>
      <c r="R44" s="18"/>
      <c r="S44" s="18"/>
      <c r="T44" s="18"/>
    </row>
    <row r="45" spans="1:20">
      <c r="A45" s="4">
        <v>41</v>
      </c>
      <c r="B45" s="17" t="s">
        <v>63</v>
      </c>
      <c r="C45" s="66" t="s">
        <v>274</v>
      </c>
      <c r="D45" s="18" t="s">
        <v>25</v>
      </c>
      <c r="E45" s="70" t="s">
        <v>715</v>
      </c>
      <c r="F45" s="18"/>
      <c r="G45" s="72">
        <v>28</v>
      </c>
      <c r="H45" s="72">
        <v>17</v>
      </c>
      <c r="I45" s="61">
        <f t="shared" si="0"/>
        <v>45</v>
      </c>
      <c r="J45" s="66">
        <v>9577545629</v>
      </c>
      <c r="K45" s="18" t="s">
        <v>644</v>
      </c>
      <c r="L45" s="18"/>
      <c r="M45" s="18"/>
      <c r="N45" s="18"/>
      <c r="O45" s="18"/>
      <c r="P45" s="24">
        <v>43699</v>
      </c>
      <c r="Q45" s="18" t="s">
        <v>93</v>
      </c>
      <c r="R45" s="18"/>
      <c r="S45" s="18"/>
      <c r="T45" s="18"/>
    </row>
    <row r="46" spans="1:20">
      <c r="A46" s="4">
        <v>42</v>
      </c>
      <c r="B46" s="17" t="s">
        <v>62</v>
      </c>
      <c r="C46" s="18" t="s">
        <v>716</v>
      </c>
      <c r="D46" s="18" t="s">
        <v>23</v>
      </c>
      <c r="E46" s="19">
        <v>18250234001</v>
      </c>
      <c r="F46" s="18" t="s">
        <v>88</v>
      </c>
      <c r="G46" s="19">
        <v>65</v>
      </c>
      <c r="H46" s="19">
        <v>76</v>
      </c>
      <c r="I46" s="61">
        <f t="shared" si="0"/>
        <v>141</v>
      </c>
      <c r="J46" s="18">
        <v>9401975820</v>
      </c>
      <c r="K46" s="18" t="s">
        <v>237</v>
      </c>
      <c r="L46" s="18"/>
      <c r="M46" s="18"/>
      <c r="N46" s="18"/>
      <c r="O46" s="18"/>
      <c r="P46" s="24">
        <v>43700</v>
      </c>
      <c r="Q46" s="18" t="s">
        <v>99</v>
      </c>
      <c r="R46" s="18"/>
      <c r="S46" s="18"/>
      <c r="T46" s="18"/>
    </row>
    <row r="47" spans="1:20">
      <c r="A47" s="4">
        <v>43</v>
      </c>
      <c r="B47" s="17" t="s">
        <v>63</v>
      </c>
      <c r="C47" s="18" t="s">
        <v>717</v>
      </c>
      <c r="D47" s="18" t="s">
        <v>23</v>
      </c>
      <c r="E47" s="19">
        <v>18250201701</v>
      </c>
      <c r="F47" s="18" t="s">
        <v>88</v>
      </c>
      <c r="G47" s="19">
        <v>17</v>
      </c>
      <c r="H47" s="19">
        <v>16</v>
      </c>
      <c r="I47" s="61">
        <f t="shared" si="0"/>
        <v>33</v>
      </c>
      <c r="J47" s="18">
        <v>9954852403</v>
      </c>
      <c r="K47" s="18" t="s">
        <v>160</v>
      </c>
      <c r="L47" s="18"/>
      <c r="M47" s="18"/>
      <c r="N47" s="18"/>
      <c r="O47" s="18"/>
      <c r="P47" s="24">
        <v>43700</v>
      </c>
      <c r="Q47" s="18" t="s">
        <v>99</v>
      </c>
      <c r="R47" s="18"/>
      <c r="S47" s="18"/>
      <c r="T47" s="18"/>
    </row>
    <row r="48" spans="1:20">
      <c r="A48" s="4">
        <v>44</v>
      </c>
      <c r="B48" s="17" t="s">
        <v>63</v>
      </c>
      <c r="C48" s="18" t="s">
        <v>718</v>
      </c>
      <c r="D48" s="18" t="s">
        <v>23</v>
      </c>
      <c r="E48" s="19">
        <v>18250203601</v>
      </c>
      <c r="F48" s="18" t="s">
        <v>88</v>
      </c>
      <c r="G48" s="19">
        <v>18</v>
      </c>
      <c r="H48" s="19">
        <v>15</v>
      </c>
      <c r="I48" s="61">
        <f t="shared" si="0"/>
        <v>33</v>
      </c>
      <c r="J48" s="18">
        <v>7399379449</v>
      </c>
      <c r="K48" s="18" t="s">
        <v>160</v>
      </c>
      <c r="L48" s="18"/>
      <c r="M48" s="18"/>
      <c r="N48" s="18"/>
      <c r="O48" s="18"/>
      <c r="P48" s="24">
        <v>43700</v>
      </c>
      <c r="Q48" s="18" t="s">
        <v>99</v>
      </c>
      <c r="R48" s="18"/>
      <c r="S48" s="18"/>
      <c r="T48" s="18"/>
    </row>
    <row r="49" spans="1:20">
      <c r="A49" s="4">
        <v>45</v>
      </c>
      <c r="B49" s="17" t="s">
        <v>63</v>
      </c>
      <c r="C49" s="18" t="s">
        <v>719</v>
      </c>
      <c r="D49" s="18" t="s">
        <v>23</v>
      </c>
      <c r="E49" s="19">
        <v>18250203602</v>
      </c>
      <c r="F49" s="18" t="s">
        <v>88</v>
      </c>
      <c r="G49" s="19">
        <v>9</v>
      </c>
      <c r="H49" s="19">
        <v>16</v>
      </c>
      <c r="I49" s="61">
        <f t="shared" si="0"/>
        <v>25</v>
      </c>
      <c r="J49" s="18">
        <v>9854805342</v>
      </c>
      <c r="K49" s="18" t="s">
        <v>160</v>
      </c>
      <c r="L49" s="18"/>
      <c r="M49" s="18"/>
      <c r="N49" s="18"/>
      <c r="O49" s="18"/>
      <c r="P49" s="24">
        <v>43700</v>
      </c>
      <c r="Q49" s="18" t="s">
        <v>99</v>
      </c>
      <c r="R49" s="18"/>
      <c r="S49" s="18"/>
      <c r="T49" s="18"/>
    </row>
    <row r="50" spans="1:20">
      <c r="A50" s="4">
        <v>46</v>
      </c>
      <c r="B50" s="17" t="s">
        <v>62</v>
      </c>
      <c r="C50" s="18" t="s">
        <v>720</v>
      </c>
      <c r="D50" s="18" t="s">
        <v>23</v>
      </c>
      <c r="E50" s="19">
        <v>18250234601</v>
      </c>
      <c r="F50" s="18" t="s">
        <v>88</v>
      </c>
      <c r="G50" s="19">
        <v>105</v>
      </c>
      <c r="H50" s="19">
        <v>0</v>
      </c>
      <c r="I50" s="61">
        <f t="shared" si="0"/>
        <v>105</v>
      </c>
      <c r="J50" s="18">
        <v>9954211121</v>
      </c>
      <c r="K50" s="18" t="s">
        <v>237</v>
      </c>
      <c r="L50" s="18"/>
      <c r="M50" s="18"/>
      <c r="N50" s="18"/>
      <c r="O50" s="18"/>
      <c r="P50" s="24">
        <v>43703</v>
      </c>
      <c r="Q50" s="18" t="s">
        <v>77</v>
      </c>
      <c r="R50" s="18"/>
      <c r="S50" s="18"/>
      <c r="T50" s="18"/>
    </row>
    <row r="51" spans="1:20">
      <c r="A51" s="4">
        <v>47</v>
      </c>
      <c r="B51" s="17" t="s">
        <v>63</v>
      </c>
      <c r="C51" s="18" t="s">
        <v>721</v>
      </c>
      <c r="D51" s="18" t="s">
        <v>23</v>
      </c>
      <c r="E51" s="19">
        <v>18250203801</v>
      </c>
      <c r="F51" s="18" t="s">
        <v>88</v>
      </c>
      <c r="G51" s="19">
        <v>18</v>
      </c>
      <c r="H51" s="19">
        <v>18</v>
      </c>
      <c r="I51" s="61">
        <f t="shared" si="0"/>
        <v>36</v>
      </c>
      <c r="J51" s="18">
        <v>9435325159</v>
      </c>
      <c r="K51" s="18" t="s">
        <v>160</v>
      </c>
      <c r="L51" s="18"/>
      <c r="M51" s="18"/>
      <c r="N51" s="18"/>
      <c r="O51" s="18"/>
      <c r="P51" s="24">
        <v>43703</v>
      </c>
      <c r="Q51" s="18" t="s">
        <v>77</v>
      </c>
      <c r="R51" s="18"/>
      <c r="S51" s="18"/>
      <c r="T51" s="18"/>
    </row>
    <row r="52" spans="1:20">
      <c r="A52" s="4">
        <v>48</v>
      </c>
      <c r="B52" s="17" t="s">
        <v>63</v>
      </c>
      <c r="C52" s="18" t="s">
        <v>722</v>
      </c>
      <c r="D52" s="18" t="s">
        <v>23</v>
      </c>
      <c r="E52" s="19">
        <v>18250203802</v>
      </c>
      <c r="F52" s="18" t="s">
        <v>88</v>
      </c>
      <c r="G52" s="19">
        <v>22</v>
      </c>
      <c r="H52" s="19">
        <v>34</v>
      </c>
      <c r="I52" s="61">
        <f t="shared" si="0"/>
        <v>56</v>
      </c>
      <c r="J52" s="18">
        <v>9957992092</v>
      </c>
      <c r="K52" s="18" t="s">
        <v>160</v>
      </c>
      <c r="L52" s="18"/>
      <c r="M52" s="18"/>
      <c r="N52" s="18"/>
      <c r="O52" s="18"/>
      <c r="P52" s="24">
        <v>43703</v>
      </c>
      <c r="Q52" s="18" t="s">
        <v>77</v>
      </c>
      <c r="R52" s="18"/>
      <c r="S52" s="18"/>
      <c r="T52" s="18"/>
    </row>
    <row r="53" spans="1:20">
      <c r="A53" s="4">
        <v>49</v>
      </c>
      <c r="B53" s="17" t="s">
        <v>62</v>
      </c>
      <c r="C53" s="66" t="s">
        <v>723</v>
      </c>
      <c r="D53" s="59" t="s">
        <v>25</v>
      </c>
      <c r="E53" s="70" t="s">
        <v>725</v>
      </c>
      <c r="F53" s="59"/>
      <c r="G53" s="72">
        <v>43</v>
      </c>
      <c r="H53" s="72">
        <v>25</v>
      </c>
      <c r="I53" s="61">
        <f t="shared" si="0"/>
        <v>68</v>
      </c>
      <c r="J53" s="66">
        <v>7896751616</v>
      </c>
      <c r="K53" s="59" t="s">
        <v>651</v>
      </c>
      <c r="L53" s="59"/>
      <c r="M53" s="59"/>
      <c r="N53" s="59"/>
      <c r="O53" s="59"/>
      <c r="P53" s="24">
        <v>43704</v>
      </c>
      <c r="Q53" s="18" t="s">
        <v>83</v>
      </c>
      <c r="R53" s="18"/>
      <c r="S53" s="18"/>
      <c r="T53" s="18"/>
    </row>
    <row r="54" spans="1:20">
      <c r="A54" s="4">
        <v>50</v>
      </c>
      <c r="B54" s="17" t="s">
        <v>62</v>
      </c>
      <c r="C54" s="66" t="s">
        <v>724</v>
      </c>
      <c r="D54" s="18" t="s">
        <v>25</v>
      </c>
      <c r="E54" s="70" t="s">
        <v>726</v>
      </c>
      <c r="F54" s="18"/>
      <c r="G54" s="72">
        <v>20</v>
      </c>
      <c r="H54" s="72">
        <v>15</v>
      </c>
      <c r="I54" s="61">
        <f t="shared" si="0"/>
        <v>35</v>
      </c>
      <c r="J54" s="66">
        <v>9957337675</v>
      </c>
      <c r="K54" s="18" t="s">
        <v>651</v>
      </c>
      <c r="L54" s="18"/>
      <c r="M54" s="18"/>
      <c r="N54" s="18"/>
      <c r="O54" s="18"/>
      <c r="P54" s="24">
        <v>43704</v>
      </c>
      <c r="Q54" s="18" t="s">
        <v>83</v>
      </c>
      <c r="R54" s="18"/>
      <c r="S54" s="18"/>
      <c r="T54" s="18"/>
    </row>
    <row r="55" spans="1:20">
      <c r="A55" s="4">
        <v>51</v>
      </c>
      <c r="B55" s="17" t="s">
        <v>63</v>
      </c>
      <c r="C55" s="66" t="s">
        <v>727</v>
      </c>
      <c r="D55" s="18" t="s">
        <v>25</v>
      </c>
      <c r="E55" s="70" t="s">
        <v>730</v>
      </c>
      <c r="F55" s="18"/>
      <c r="G55" s="72">
        <v>27</v>
      </c>
      <c r="H55" s="72">
        <v>15</v>
      </c>
      <c r="I55" s="61">
        <f t="shared" si="0"/>
        <v>42</v>
      </c>
      <c r="J55" s="66">
        <v>9577021092</v>
      </c>
      <c r="K55" s="18" t="s">
        <v>644</v>
      </c>
      <c r="L55" s="18"/>
      <c r="M55" s="18"/>
      <c r="N55" s="18"/>
      <c r="O55" s="18"/>
      <c r="P55" s="24">
        <v>43704</v>
      </c>
      <c r="Q55" s="18" t="s">
        <v>83</v>
      </c>
      <c r="R55" s="18"/>
      <c r="S55" s="18"/>
      <c r="T55" s="18"/>
    </row>
    <row r="56" spans="1:20">
      <c r="A56" s="4">
        <v>52</v>
      </c>
      <c r="B56" s="17" t="s">
        <v>63</v>
      </c>
      <c r="C56" s="66" t="s">
        <v>728</v>
      </c>
      <c r="D56" s="18" t="s">
        <v>25</v>
      </c>
      <c r="E56" s="70" t="s">
        <v>731</v>
      </c>
      <c r="F56" s="18"/>
      <c r="G56" s="72">
        <v>13</v>
      </c>
      <c r="H56" s="72">
        <v>18</v>
      </c>
      <c r="I56" s="61">
        <f t="shared" si="0"/>
        <v>31</v>
      </c>
      <c r="J56" s="66">
        <v>9706174051</v>
      </c>
      <c r="K56" s="18" t="s">
        <v>644</v>
      </c>
      <c r="L56" s="18"/>
      <c r="M56" s="18"/>
      <c r="N56" s="18"/>
      <c r="O56" s="18"/>
      <c r="P56" s="24">
        <v>43704</v>
      </c>
      <c r="Q56" s="18" t="s">
        <v>83</v>
      </c>
      <c r="R56" s="18"/>
      <c r="S56" s="18"/>
      <c r="T56" s="18"/>
    </row>
    <row r="57" spans="1:20">
      <c r="A57" s="4">
        <v>53</v>
      </c>
      <c r="B57" s="17" t="s">
        <v>63</v>
      </c>
      <c r="C57" s="66" t="s">
        <v>729</v>
      </c>
      <c r="D57" s="18" t="s">
        <v>25</v>
      </c>
      <c r="E57" s="70" t="s">
        <v>732</v>
      </c>
      <c r="F57" s="18"/>
      <c r="G57" s="72">
        <v>14</v>
      </c>
      <c r="H57" s="72">
        <v>19</v>
      </c>
      <c r="I57" s="61">
        <f t="shared" si="0"/>
        <v>33</v>
      </c>
      <c r="J57" s="66">
        <v>9613613590</v>
      </c>
      <c r="K57" s="18" t="s">
        <v>644</v>
      </c>
      <c r="L57" s="18"/>
      <c r="M57" s="18"/>
      <c r="N57" s="18"/>
      <c r="O57" s="18"/>
      <c r="P57" s="24">
        <v>43704</v>
      </c>
      <c r="Q57" s="18" t="s">
        <v>83</v>
      </c>
      <c r="R57" s="18"/>
      <c r="S57" s="18"/>
      <c r="T57" s="18"/>
    </row>
    <row r="58" spans="1:20" ht="33">
      <c r="A58" s="4">
        <v>54</v>
      </c>
      <c r="B58" s="17" t="s">
        <v>62</v>
      </c>
      <c r="C58" s="18" t="s">
        <v>720</v>
      </c>
      <c r="D58" s="18"/>
      <c r="E58" s="19">
        <v>18250234601</v>
      </c>
      <c r="F58" s="18" t="s">
        <v>88</v>
      </c>
      <c r="G58" s="19">
        <v>0</v>
      </c>
      <c r="H58" s="19">
        <v>79</v>
      </c>
      <c r="I58" s="61">
        <f t="shared" si="0"/>
        <v>79</v>
      </c>
      <c r="J58" s="18">
        <v>9954211121</v>
      </c>
      <c r="K58" s="18" t="s">
        <v>237</v>
      </c>
      <c r="L58" s="18"/>
      <c r="M58" s="18"/>
      <c r="N58" s="18"/>
      <c r="O58" s="18"/>
      <c r="P58" s="24">
        <v>43705</v>
      </c>
      <c r="Q58" s="18" t="s">
        <v>89</v>
      </c>
      <c r="R58" s="18"/>
      <c r="S58" s="18"/>
      <c r="T58" s="18"/>
    </row>
    <row r="59" spans="1:20" ht="33">
      <c r="A59" s="4">
        <v>55</v>
      </c>
      <c r="B59" s="17" t="s">
        <v>62</v>
      </c>
      <c r="C59" s="18" t="s">
        <v>733</v>
      </c>
      <c r="D59" s="18" t="s">
        <v>23</v>
      </c>
      <c r="E59" s="19">
        <v>18250226303</v>
      </c>
      <c r="F59" s="18" t="s">
        <v>88</v>
      </c>
      <c r="G59" s="19">
        <v>14</v>
      </c>
      <c r="H59" s="19">
        <v>8</v>
      </c>
      <c r="I59" s="61">
        <f t="shared" si="0"/>
        <v>22</v>
      </c>
      <c r="J59" s="18">
        <v>9954391842</v>
      </c>
      <c r="K59" s="18" t="s">
        <v>237</v>
      </c>
      <c r="L59" s="18"/>
      <c r="M59" s="18"/>
      <c r="N59" s="18"/>
      <c r="O59" s="18"/>
      <c r="P59" s="24">
        <v>43705</v>
      </c>
      <c r="Q59" s="18" t="s">
        <v>89</v>
      </c>
      <c r="R59" s="18"/>
      <c r="S59" s="18"/>
      <c r="T59" s="18"/>
    </row>
    <row r="60" spans="1:20" ht="33">
      <c r="A60" s="4">
        <v>56</v>
      </c>
      <c r="B60" s="17" t="s">
        <v>63</v>
      </c>
      <c r="C60" s="18" t="s">
        <v>734</v>
      </c>
      <c r="D60" s="18" t="s">
        <v>23</v>
      </c>
      <c r="E60" s="19">
        <v>18250204001</v>
      </c>
      <c r="F60" s="18" t="s">
        <v>88</v>
      </c>
      <c r="G60" s="19">
        <v>17</v>
      </c>
      <c r="H60" s="19">
        <v>19</v>
      </c>
      <c r="I60" s="61">
        <f t="shared" si="0"/>
        <v>36</v>
      </c>
      <c r="J60" s="18">
        <v>7896822640</v>
      </c>
      <c r="K60" s="18" t="s">
        <v>160</v>
      </c>
      <c r="L60" s="18"/>
      <c r="M60" s="18"/>
      <c r="N60" s="18"/>
      <c r="O60" s="18"/>
      <c r="P60" s="24">
        <v>43705</v>
      </c>
      <c r="Q60" s="18" t="s">
        <v>89</v>
      </c>
      <c r="R60" s="18"/>
      <c r="S60" s="18"/>
      <c r="T60" s="18"/>
    </row>
    <row r="61" spans="1:20" ht="33">
      <c r="A61" s="4">
        <v>57</v>
      </c>
      <c r="B61" s="17" t="s">
        <v>63</v>
      </c>
      <c r="C61" s="18" t="s">
        <v>735</v>
      </c>
      <c r="D61" s="18" t="s">
        <v>23</v>
      </c>
      <c r="E61" s="19">
        <v>18250204002</v>
      </c>
      <c r="F61" s="18" t="s">
        <v>162</v>
      </c>
      <c r="G61" s="19">
        <v>19</v>
      </c>
      <c r="H61" s="19">
        <v>16</v>
      </c>
      <c r="I61" s="61">
        <f t="shared" si="0"/>
        <v>35</v>
      </c>
      <c r="J61" s="18">
        <v>8486778422</v>
      </c>
      <c r="K61" s="18" t="s">
        <v>160</v>
      </c>
      <c r="L61" s="18"/>
      <c r="M61" s="18"/>
      <c r="N61" s="18"/>
      <c r="O61" s="18"/>
      <c r="P61" s="24">
        <v>43705</v>
      </c>
      <c r="Q61" s="18" t="s">
        <v>89</v>
      </c>
      <c r="R61" s="18"/>
      <c r="S61" s="18"/>
      <c r="T61" s="18"/>
    </row>
    <row r="62" spans="1:20" ht="33">
      <c r="A62" s="4">
        <v>58</v>
      </c>
      <c r="B62" s="17" t="s">
        <v>63</v>
      </c>
      <c r="C62" s="18" t="s">
        <v>736</v>
      </c>
      <c r="D62" s="18" t="s">
        <v>23</v>
      </c>
      <c r="E62" s="19">
        <v>18250204301</v>
      </c>
      <c r="F62" s="18" t="s">
        <v>88</v>
      </c>
      <c r="G62" s="19">
        <v>10</v>
      </c>
      <c r="H62" s="19">
        <v>13</v>
      </c>
      <c r="I62" s="61">
        <f t="shared" si="0"/>
        <v>23</v>
      </c>
      <c r="J62" s="18">
        <v>9957377597</v>
      </c>
      <c r="K62" s="18" t="s">
        <v>160</v>
      </c>
      <c r="L62" s="18"/>
      <c r="M62" s="18"/>
      <c r="N62" s="18"/>
      <c r="O62" s="18"/>
      <c r="P62" s="24">
        <v>43705</v>
      </c>
      <c r="Q62" s="18" t="s">
        <v>89</v>
      </c>
      <c r="R62" s="18"/>
      <c r="S62" s="18"/>
      <c r="T62" s="18"/>
    </row>
    <row r="63" spans="1:20">
      <c r="A63" s="4">
        <v>59</v>
      </c>
      <c r="B63" s="17" t="s">
        <v>62</v>
      </c>
      <c r="C63" s="18" t="s">
        <v>737</v>
      </c>
      <c r="D63" s="18" t="s">
        <v>23</v>
      </c>
      <c r="E63" s="19">
        <v>18250233201</v>
      </c>
      <c r="F63" s="18" t="s">
        <v>88</v>
      </c>
      <c r="G63" s="19">
        <v>147</v>
      </c>
      <c r="H63" s="19">
        <v>0</v>
      </c>
      <c r="I63" s="61">
        <f t="shared" si="0"/>
        <v>147</v>
      </c>
      <c r="J63" s="18">
        <v>9706175335</v>
      </c>
      <c r="K63" s="18" t="s">
        <v>237</v>
      </c>
      <c r="L63" s="18"/>
      <c r="M63" s="18"/>
      <c r="N63" s="18"/>
      <c r="O63" s="18"/>
      <c r="P63" s="24">
        <v>43706</v>
      </c>
      <c r="Q63" s="18" t="s">
        <v>93</v>
      </c>
      <c r="R63" s="18"/>
      <c r="S63" s="18"/>
      <c r="T63" s="18"/>
    </row>
    <row r="64" spans="1:20">
      <c r="A64" s="4">
        <v>60</v>
      </c>
      <c r="B64" s="17" t="s">
        <v>63</v>
      </c>
      <c r="C64" s="18" t="s">
        <v>738</v>
      </c>
      <c r="D64" s="18" t="s">
        <v>23</v>
      </c>
      <c r="E64" s="19">
        <v>18250204302</v>
      </c>
      <c r="F64" s="18" t="s">
        <v>88</v>
      </c>
      <c r="G64" s="19">
        <v>11</v>
      </c>
      <c r="H64" s="19">
        <v>9</v>
      </c>
      <c r="I64" s="61">
        <f t="shared" si="0"/>
        <v>20</v>
      </c>
      <c r="J64" s="18">
        <v>7896160049</v>
      </c>
      <c r="K64" s="18" t="s">
        <v>160</v>
      </c>
      <c r="L64" s="18"/>
      <c r="M64" s="18"/>
      <c r="N64" s="18"/>
      <c r="O64" s="18"/>
      <c r="P64" s="24">
        <v>43706</v>
      </c>
      <c r="Q64" s="18" t="s">
        <v>93</v>
      </c>
      <c r="R64" s="18"/>
      <c r="S64" s="18"/>
      <c r="T64" s="18"/>
    </row>
    <row r="65" spans="1:20" ht="33">
      <c r="A65" s="4">
        <v>61</v>
      </c>
      <c r="B65" s="17" t="s">
        <v>63</v>
      </c>
      <c r="C65" s="18" t="s">
        <v>739</v>
      </c>
      <c r="D65" s="18" t="s">
        <v>23</v>
      </c>
      <c r="E65" s="19">
        <v>18250204401</v>
      </c>
      <c r="F65" s="18" t="s">
        <v>88</v>
      </c>
      <c r="G65" s="19">
        <v>16</v>
      </c>
      <c r="H65" s="19">
        <v>13</v>
      </c>
      <c r="I65" s="61">
        <f t="shared" si="0"/>
        <v>29</v>
      </c>
      <c r="J65" s="18">
        <v>9435617852</v>
      </c>
      <c r="K65" s="18" t="s">
        <v>160</v>
      </c>
      <c r="L65" s="18"/>
      <c r="M65" s="18"/>
      <c r="N65" s="18"/>
      <c r="O65" s="18"/>
      <c r="P65" s="24">
        <v>43706</v>
      </c>
      <c r="Q65" s="18" t="s">
        <v>93</v>
      </c>
      <c r="R65" s="18"/>
      <c r="S65" s="18"/>
      <c r="T65" s="18"/>
    </row>
    <row r="66" spans="1:20">
      <c r="A66" s="4">
        <v>62</v>
      </c>
      <c r="B66" s="17" t="s">
        <v>63</v>
      </c>
      <c r="C66" s="18" t="s">
        <v>740</v>
      </c>
      <c r="D66" s="18" t="s">
        <v>23</v>
      </c>
      <c r="E66" s="19">
        <v>18250204402</v>
      </c>
      <c r="F66" s="18" t="s">
        <v>88</v>
      </c>
      <c r="G66" s="19">
        <v>23</v>
      </c>
      <c r="H66" s="19">
        <v>24</v>
      </c>
      <c r="I66" s="61">
        <f t="shared" si="0"/>
        <v>47</v>
      </c>
      <c r="J66" s="18">
        <v>9954540791</v>
      </c>
      <c r="K66" s="18" t="s">
        <v>160</v>
      </c>
      <c r="L66" s="18"/>
      <c r="M66" s="18"/>
      <c r="N66" s="18"/>
      <c r="O66" s="18"/>
      <c r="P66" s="24">
        <v>43706</v>
      </c>
      <c r="Q66" s="18" t="s">
        <v>93</v>
      </c>
      <c r="R66" s="18"/>
      <c r="S66" s="18"/>
      <c r="T66" s="18"/>
    </row>
    <row r="67" spans="1:20">
      <c r="A67" s="4">
        <v>63</v>
      </c>
      <c r="B67" s="17" t="s">
        <v>62</v>
      </c>
      <c r="C67" s="18" t="s">
        <v>737</v>
      </c>
      <c r="D67" s="18"/>
      <c r="E67" s="19">
        <v>18250233201</v>
      </c>
      <c r="F67" s="18"/>
      <c r="G67" s="19">
        <v>0</v>
      </c>
      <c r="H67" s="19">
        <v>135</v>
      </c>
      <c r="I67" s="61">
        <f t="shared" si="0"/>
        <v>135</v>
      </c>
      <c r="J67" s="18">
        <v>9706175335</v>
      </c>
      <c r="K67" s="18" t="s">
        <v>237</v>
      </c>
      <c r="L67" s="18"/>
      <c r="M67" s="18"/>
      <c r="N67" s="18"/>
      <c r="O67" s="18"/>
      <c r="P67" s="24">
        <v>43707</v>
      </c>
      <c r="Q67" s="18" t="s">
        <v>99</v>
      </c>
      <c r="R67" s="18"/>
      <c r="S67" s="18"/>
      <c r="T67" s="18"/>
    </row>
    <row r="68" spans="1:20">
      <c r="A68" s="4">
        <v>64</v>
      </c>
      <c r="B68" s="17" t="s">
        <v>63</v>
      </c>
      <c r="C68" s="66" t="s">
        <v>741</v>
      </c>
      <c r="D68" s="18" t="s">
        <v>25</v>
      </c>
      <c r="E68" s="70" t="s">
        <v>743</v>
      </c>
      <c r="F68" s="18"/>
      <c r="G68" s="72">
        <v>19</v>
      </c>
      <c r="H68" s="72">
        <v>21</v>
      </c>
      <c r="I68" s="61">
        <f t="shared" si="0"/>
        <v>40</v>
      </c>
      <c r="J68" s="66">
        <v>8876014389</v>
      </c>
      <c r="K68" s="18" t="s">
        <v>644</v>
      </c>
      <c r="L68" s="18"/>
      <c r="M68" s="18"/>
      <c r="N68" s="18"/>
      <c r="O68" s="18"/>
      <c r="P68" s="24">
        <v>43707</v>
      </c>
      <c r="Q68" s="18" t="s">
        <v>99</v>
      </c>
      <c r="R68" s="18"/>
      <c r="S68" s="18"/>
      <c r="T68" s="18"/>
    </row>
    <row r="69" spans="1:20">
      <c r="A69" s="4">
        <v>65</v>
      </c>
      <c r="B69" s="17" t="s">
        <v>63</v>
      </c>
      <c r="C69" s="66" t="s">
        <v>742</v>
      </c>
      <c r="D69" s="18" t="s">
        <v>25</v>
      </c>
      <c r="E69" s="70" t="s">
        <v>744</v>
      </c>
      <c r="F69" s="18"/>
      <c r="G69" s="72">
        <v>19</v>
      </c>
      <c r="H69" s="72">
        <v>21</v>
      </c>
      <c r="I69" s="61">
        <f t="shared" si="0"/>
        <v>40</v>
      </c>
      <c r="J69" s="66">
        <v>9435533416</v>
      </c>
      <c r="K69" s="18" t="s">
        <v>644</v>
      </c>
      <c r="L69" s="18"/>
      <c r="M69" s="18"/>
      <c r="N69" s="18"/>
      <c r="O69" s="18"/>
      <c r="P69" s="24">
        <v>43707</v>
      </c>
      <c r="Q69" s="18" t="s">
        <v>99</v>
      </c>
      <c r="R69" s="18"/>
      <c r="S69" s="18"/>
      <c r="T69" s="18"/>
    </row>
    <row r="70" spans="1:20">
      <c r="A70" s="4">
        <v>66</v>
      </c>
      <c r="B70" s="17" t="s">
        <v>62</v>
      </c>
      <c r="C70" s="66" t="s">
        <v>745</v>
      </c>
      <c r="D70" s="18" t="s">
        <v>25</v>
      </c>
      <c r="E70" s="70" t="s">
        <v>746</v>
      </c>
      <c r="F70" s="18"/>
      <c r="G70" s="19">
        <v>36</v>
      </c>
      <c r="H70" s="19">
        <v>41</v>
      </c>
      <c r="I70" s="61">
        <f t="shared" ref="I70:I133" si="1">SUM(G70:H70)</f>
        <v>77</v>
      </c>
      <c r="J70" s="66">
        <v>9954867739</v>
      </c>
      <c r="K70" s="18" t="s">
        <v>651</v>
      </c>
      <c r="L70" s="18"/>
      <c r="M70" s="18"/>
      <c r="N70" s="18"/>
      <c r="O70" s="18"/>
      <c r="P70" s="24">
        <v>43708</v>
      </c>
      <c r="Q70" s="18" t="s">
        <v>105</v>
      </c>
      <c r="R70" s="18"/>
      <c r="S70" s="18"/>
      <c r="T70" s="18"/>
    </row>
    <row r="71" spans="1:20">
      <c r="A71" s="4">
        <v>67</v>
      </c>
      <c r="B71" s="17" t="s">
        <v>63</v>
      </c>
      <c r="C71" s="66" t="s">
        <v>747</v>
      </c>
      <c r="D71" s="18" t="s">
        <v>25</v>
      </c>
      <c r="E71" s="70" t="s">
        <v>748</v>
      </c>
      <c r="F71" s="18"/>
      <c r="G71" s="19">
        <v>17</v>
      </c>
      <c r="H71" s="19">
        <v>19</v>
      </c>
      <c r="I71" s="61">
        <f t="shared" si="1"/>
        <v>36</v>
      </c>
      <c r="J71" s="66">
        <v>9706735394</v>
      </c>
      <c r="K71" s="18" t="s">
        <v>644</v>
      </c>
      <c r="L71" s="18"/>
      <c r="M71" s="18"/>
      <c r="N71" s="18"/>
      <c r="O71" s="18"/>
      <c r="P71" s="24">
        <v>43708</v>
      </c>
      <c r="Q71" s="18" t="s">
        <v>105</v>
      </c>
      <c r="R71" s="18"/>
      <c r="S71" s="18"/>
      <c r="T71" s="18"/>
    </row>
    <row r="72" spans="1:20">
      <c r="A72" s="4">
        <v>68</v>
      </c>
      <c r="B72" s="17" t="s">
        <v>63</v>
      </c>
      <c r="C72" s="66" t="s">
        <v>749</v>
      </c>
      <c r="D72" s="18" t="s">
        <v>25</v>
      </c>
      <c r="E72" s="70" t="s">
        <v>750</v>
      </c>
      <c r="F72" s="18"/>
      <c r="G72" s="19">
        <v>23</v>
      </c>
      <c r="H72" s="19">
        <v>16</v>
      </c>
      <c r="I72" s="61">
        <f t="shared" si="1"/>
        <v>39</v>
      </c>
      <c r="J72" s="66">
        <v>9957432296</v>
      </c>
      <c r="K72" s="18" t="s">
        <v>644</v>
      </c>
      <c r="L72" s="18"/>
      <c r="M72" s="18"/>
      <c r="N72" s="18"/>
      <c r="O72" s="18"/>
      <c r="P72" s="24">
        <v>43708</v>
      </c>
      <c r="Q72" s="18" t="s">
        <v>105</v>
      </c>
      <c r="R72" s="1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48"/>
      <c r="D78" s="48"/>
      <c r="E78" s="19"/>
      <c r="F78" s="48"/>
      <c r="G78" s="19"/>
      <c r="H78" s="19"/>
      <c r="I78" s="61">
        <f t="shared" si="1"/>
        <v>0</v>
      </c>
      <c r="J78" s="48"/>
      <c r="K78" s="48"/>
      <c r="L78" s="48"/>
      <c r="M78" s="48"/>
      <c r="N78" s="48"/>
      <c r="O78" s="4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68</v>
      </c>
      <c r="D165" s="21"/>
      <c r="E165" s="13"/>
      <c r="F165" s="21"/>
      <c r="G165" s="62">
        <f>SUM(G5:G164)</f>
        <v>2319</v>
      </c>
      <c r="H165" s="62">
        <f>SUM(H5:H164)</f>
        <v>2337</v>
      </c>
      <c r="I165" s="62">
        <f>SUM(I5:I164)</f>
        <v>4656</v>
      </c>
      <c r="J165" s="21"/>
      <c r="K165" s="21"/>
      <c r="L165" s="21"/>
      <c r="M165" s="21"/>
      <c r="N165" s="21"/>
      <c r="O165" s="21"/>
      <c r="P165" s="14"/>
      <c r="Q165" s="21"/>
      <c r="R165" s="21"/>
      <c r="S165" s="21"/>
      <c r="T165" s="12"/>
    </row>
    <row r="166" spans="1:20">
      <c r="A166" s="44" t="s">
        <v>62</v>
      </c>
      <c r="B166" s="10">
        <f>COUNTIF(B$5:B$164,"Team 1")</f>
        <v>28</v>
      </c>
      <c r="C166" s="44" t="s">
        <v>25</v>
      </c>
      <c r="D166" s="10">
        <f>COUNTIF(D5:D164,"Anganwadi")</f>
        <v>29</v>
      </c>
    </row>
    <row r="167" spans="1:20">
      <c r="A167" s="44" t="s">
        <v>63</v>
      </c>
      <c r="B167" s="10">
        <f>COUNTIF(B$6:B$164,"Team 2")</f>
        <v>40</v>
      </c>
      <c r="C167" s="44" t="s">
        <v>23</v>
      </c>
      <c r="D167" s="10">
        <f>COUNTIF(D5:D164,"School")</f>
        <v>32</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I89" activePane="bottomRight" state="frozen"/>
      <selection pane="topRight" activeCell="C1" sqref="C1"/>
      <selection pane="bottomLeft" activeCell="A5" sqref="A5"/>
      <selection pane="bottomRight" activeCell="Q98" sqref="Q9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33" t="s">
        <v>70</v>
      </c>
      <c r="B1" s="133"/>
      <c r="C1" s="133"/>
      <c r="D1" s="57"/>
      <c r="E1" s="57"/>
      <c r="F1" s="57"/>
      <c r="G1" s="57"/>
      <c r="H1" s="57"/>
      <c r="I1" s="57"/>
      <c r="J1" s="57"/>
      <c r="K1" s="57"/>
      <c r="L1" s="57"/>
      <c r="M1" s="135"/>
      <c r="N1" s="135"/>
      <c r="O1" s="135"/>
      <c r="P1" s="135"/>
      <c r="Q1" s="135"/>
      <c r="R1" s="135"/>
      <c r="S1" s="135"/>
      <c r="T1" s="135"/>
    </row>
    <row r="2" spans="1:20">
      <c r="A2" s="127" t="s">
        <v>59</v>
      </c>
      <c r="B2" s="128"/>
      <c r="C2" s="128"/>
      <c r="D2" s="25">
        <v>43709</v>
      </c>
      <c r="E2" s="22"/>
      <c r="F2" s="22"/>
      <c r="G2" s="22"/>
      <c r="H2" s="22"/>
      <c r="I2" s="22"/>
      <c r="J2" s="22"/>
      <c r="K2" s="22"/>
      <c r="L2" s="22"/>
      <c r="M2" s="22"/>
      <c r="N2" s="22"/>
      <c r="O2" s="22"/>
      <c r="P2" s="22"/>
      <c r="Q2" s="22"/>
      <c r="R2" s="22"/>
      <c r="S2" s="22"/>
    </row>
    <row r="3" spans="1:20" ht="24" customHeight="1">
      <c r="A3" s="129" t="s">
        <v>14</v>
      </c>
      <c r="B3" s="125" t="s">
        <v>61</v>
      </c>
      <c r="C3" s="130" t="s">
        <v>7</v>
      </c>
      <c r="D3" s="130" t="s">
        <v>55</v>
      </c>
      <c r="E3" s="130" t="s">
        <v>16</v>
      </c>
      <c r="F3" s="131" t="s">
        <v>17</v>
      </c>
      <c r="G3" s="130" t="s">
        <v>8</v>
      </c>
      <c r="H3" s="130"/>
      <c r="I3" s="130"/>
      <c r="J3" s="130" t="s">
        <v>31</v>
      </c>
      <c r="K3" s="125" t="s">
        <v>33</v>
      </c>
      <c r="L3" s="125" t="s">
        <v>50</v>
      </c>
      <c r="M3" s="125" t="s">
        <v>51</v>
      </c>
      <c r="N3" s="125" t="s">
        <v>34</v>
      </c>
      <c r="O3" s="125" t="s">
        <v>35</v>
      </c>
      <c r="P3" s="129" t="s">
        <v>54</v>
      </c>
      <c r="Q3" s="130" t="s">
        <v>52</v>
      </c>
      <c r="R3" s="130" t="s">
        <v>32</v>
      </c>
      <c r="S3" s="130" t="s">
        <v>53</v>
      </c>
      <c r="T3" s="130" t="s">
        <v>13</v>
      </c>
    </row>
    <row r="4" spans="1:20" ht="25.5" customHeight="1">
      <c r="A4" s="129"/>
      <c r="B4" s="132"/>
      <c r="C4" s="130"/>
      <c r="D4" s="130"/>
      <c r="E4" s="130"/>
      <c r="F4" s="131"/>
      <c r="G4" s="23" t="s">
        <v>9</v>
      </c>
      <c r="H4" s="23" t="s">
        <v>10</v>
      </c>
      <c r="I4" s="23" t="s">
        <v>11</v>
      </c>
      <c r="J4" s="130"/>
      <c r="K4" s="126"/>
      <c r="L4" s="126"/>
      <c r="M4" s="126"/>
      <c r="N4" s="126"/>
      <c r="O4" s="126"/>
      <c r="P4" s="129"/>
      <c r="Q4" s="129"/>
      <c r="R4" s="130"/>
      <c r="S4" s="130"/>
      <c r="T4" s="130"/>
    </row>
    <row r="5" spans="1:20">
      <c r="A5" s="4">
        <v>1</v>
      </c>
      <c r="B5" s="17" t="s">
        <v>62</v>
      </c>
      <c r="C5" s="59" t="s">
        <v>751</v>
      </c>
      <c r="D5" s="48" t="s">
        <v>23</v>
      </c>
      <c r="E5" s="17">
        <v>18250206501</v>
      </c>
      <c r="F5" s="59" t="s">
        <v>88</v>
      </c>
      <c r="G5" s="17">
        <v>21</v>
      </c>
      <c r="H5" s="17">
        <v>15</v>
      </c>
      <c r="I5" s="63">
        <f>SUM(G5:H5)</f>
        <v>36</v>
      </c>
      <c r="J5" s="59">
        <v>9859692169</v>
      </c>
      <c r="K5" s="59" t="s">
        <v>518</v>
      </c>
      <c r="L5" s="59"/>
      <c r="M5" s="59"/>
      <c r="N5" s="59"/>
      <c r="O5" s="59"/>
      <c r="P5" s="49">
        <v>43710</v>
      </c>
      <c r="Q5" s="48" t="s">
        <v>77</v>
      </c>
      <c r="R5" s="48"/>
      <c r="S5" s="18"/>
      <c r="T5" s="18"/>
    </row>
    <row r="6" spans="1:20">
      <c r="A6" s="4">
        <v>2</v>
      </c>
      <c r="B6" s="17" t="s">
        <v>62</v>
      </c>
      <c r="C6" s="48" t="s">
        <v>752</v>
      </c>
      <c r="D6" s="48" t="s">
        <v>23</v>
      </c>
      <c r="E6" s="19">
        <v>18250206502</v>
      </c>
      <c r="F6" s="48" t="s">
        <v>162</v>
      </c>
      <c r="G6" s="19">
        <v>39</v>
      </c>
      <c r="H6" s="19">
        <v>44</v>
      </c>
      <c r="I6" s="63">
        <f t="shared" ref="I6:I69" si="0">SUM(G6:H6)</f>
        <v>83</v>
      </c>
      <c r="J6" s="48">
        <v>9957101080</v>
      </c>
      <c r="K6" s="48" t="s">
        <v>518</v>
      </c>
      <c r="L6" s="48"/>
      <c r="M6" s="48"/>
      <c r="N6" s="48"/>
      <c r="O6" s="48"/>
      <c r="P6" s="49">
        <v>43710</v>
      </c>
      <c r="Q6" s="48" t="s">
        <v>77</v>
      </c>
      <c r="R6" s="48"/>
      <c r="S6" s="18"/>
      <c r="T6" s="18"/>
    </row>
    <row r="7" spans="1:20" ht="33">
      <c r="A7" s="4">
        <v>3</v>
      </c>
      <c r="B7" s="17" t="s">
        <v>63</v>
      </c>
      <c r="C7" s="48" t="s">
        <v>753</v>
      </c>
      <c r="D7" s="48" t="s">
        <v>23</v>
      </c>
      <c r="E7" s="19">
        <v>18250204403</v>
      </c>
      <c r="F7" s="48" t="s">
        <v>88</v>
      </c>
      <c r="G7" s="19">
        <v>27</v>
      </c>
      <c r="H7" s="19">
        <v>30</v>
      </c>
      <c r="I7" s="63">
        <f t="shared" si="0"/>
        <v>57</v>
      </c>
      <c r="J7" s="48">
        <v>7002494068</v>
      </c>
      <c r="K7" s="48" t="s">
        <v>160</v>
      </c>
      <c r="L7" s="48"/>
      <c r="M7" s="48"/>
      <c r="N7" s="48"/>
      <c r="O7" s="48"/>
      <c r="P7" s="49">
        <v>43710</v>
      </c>
      <c r="Q7" s="48" t="s">
        <v>77</v>
      </c>
      <c r="R7" s="48"/>
      <c r="S7" s="18"/>
      <c r="T7" s="18"/>
    </row>
    <row r="8" spans="1:20">
      <c r="A8" s="4">
        <v>4</v>
      </c>
      <c r="B8" s="17" t="s">
        <v>63</v>
      </c>
      <c r="C8" s="48" t="s">
        <v>754</v>
      </c>
      <c r="D8" s="48" t="s">
        <v>23</v>
      </c>
      <c r="E8" s="19">
        <v>18250217001</v>
      </c>
      <c r="F8" s="48" t="s">
        <v>88</v>
      </c>
      <c r="G8" s="19">
        <v>17</v>
      </c>
      <c r="H8" s="19">
        <v>13</v>
      </c>
      <c r="I8" s="63">
        <f t="shared" si="0"/>
        <v>30</v>
      </c>
      <c r="J8" s="17">
        <v>8011906193</v>
      </c>
      <c r="K8" s="48" t="s">
        <v>160</v>
      </c>
      <c r="L8" s="48"/>
      <c r="M8" s="48"/>
      <c r="N8" s="48"/>
      <c r="O8" s="48"/>
      <c r="P8" s="49">
        <v>43710</v>
      </c>
      <c r="Q8" s="48" t="s">
        <v>77</v>
      </c>
      <c r="R8" s="48"/>
      <c r="S8" s="18"/>
      <c r="T8" s="18"/>
    </row>
    <row r="9" spans="1:20">
      <c r="A9" s="4">
        <v>5</v>
      </c>
      <c r="B9" s="17" t="s">
        <v>62</v>
      </c>
      <c r="C9" s="66" t="s">
        <v>755</v>
      </c>
      <c r="D9" s="48" t="s">
        <v>25</v>
      </c>
      <c r="E9" s="70" t="s">
        <v>758</v>
      </c>
      <c r="F9" s="48"/>
      <c r="G9" s="72">
        <v>17</v>
      </c>
      <c r="H9" s="72">
        <v>13</v>
      </c>
      <c r="I9" s="63">
        <f t="shared" si="0"/>
        <v>30</v>
      </c>
      <c r="J9" s="66">
        <v>9678504226</v>
      </c>
      <c r="K9" s="48" t="s">
        <v>651</v>
      </c>
      <c r="L9" s="48"/>
      <c r="M9" s="48"/>
      <c r="N9" s="48"/>
      <c r="O9" s="48"/>
      <c r="P9" s="49">
        <v>43711</v>
      </c>
      <c r="Q9" s="48" t="s">
        <v>83</v>
      </c>
      <c r="R9" s="48"/>
      <c r="S9" s="18"/>
      <c r="T9" s="18"/>
    </row>
    <row r="10" spans="1:20">
      <c r="A10" s="4">
        <v>6</v>
      </c>
      <c r="B10" s="17" t="s">
        <v>62</v>
      </c>
      <c r="C10" s="66" t="s">
        <v>756</v>
      </c>
      <c r="D10" s="48" t="s">
        <v>25</v>
      </c>
      <c r="E10" s="70" t="s">
        <v>759</v>
      </c>
      <c r="F10" s="48"/>
      <c r="G10" s="72">
        <v>15</v>
      </c>
      <c r="H10" s="72">
        <v>17</v>
      </c>
      <c r="I10" s="63">
        <f t="shared" si="0"/>
        <v>32</v>
      </c>
      <c r="J10" s="66">
        <v>9678596263</v>
      </c>
      <c r="K10" s="48" t="s">
        <v>651</v>
      </c>
      <c r="L10" s="48"/>
      <c r="M10" s="48"/>
      <c r="N10" s="48"/>
      <c r="O10" s="48"/>
      <c r="P10" s="49">
        <v>43711</v>
      </c>
      <c r="Q10" s="48" t="s">
        <v>83</v>
      </c>
      <c r="R10" s="48"/>
      <c r="S10" s="18"/>
      <c r="T10" s="18"/>
    </row>
    <row r="11" spans="1:20">
      <c r="A11" s="4">
        <v>7</v>
      </c>
      <c r="B11" s="17" t="s">
        <v>62</v>
      </c>
      <c r="C11" s="66" t="s">
        <v>757</v>
      </c>
      <c r="D11" s="48" t="s">
        <v>25</v>
      </c>
      <c r="E11" s="70" t="s">
        <v>760</v>
      </c>
      <c r="F11" s="48"/>
      <c r="G11" s="72">
        <v>15</v>
      </c>
      <c r="H11" s="72">
        <v>14</v>
      </c>
      <c r="I11" s="63">
        <f t="shared" si="0"/>
        <v>29</v>
      </c>
      <c r="J11" s="66">
        <v>7896265626</v>
      </c>
      <c r="K11" s="48" t="s">
        <v>651</v>
      </c>
      <c r="L11" s="48"/>
      <c r="M11" s="48"/>
      <c r="N11" s="48"/>
      <c r="O11" s="48"/>
      <c r="P11" s="49">
        <v>43711</v>
      </c>
      <c r="Q11" s="48" t="s">
        <v>83</v>
      </c>
      <c r="R11" s="48"/>
      <c r="S11" s="18"/>
      <c r="T11" s="18"/>
    </row>
    <row r="12" spans="1:20">
      <c r="A12" s="4">
        <v>8</v>
      </c>
      <c r="B12" s="17" t="s">
        <v>63</v>
      </c>
      <c r="C12" s="66" t="s">
        <v>761</v>
      </c>
      <c r="D12" s="59" t="s">
        <v>25</v>
      </c>
      <c r="E12" s="70" t="s">
        <v>762</v>
      </c>
      <c r="F12" s="59"/>
      <c r="G12" s="17">
        <v>64</v>
      </c>
      <c r="H12" s="17">
        <v>70</v>
      </c>
      <c r="I12" s="63">
        <f t="shared" si="0"/>
        <v>134</v>
      </c>
      <c r="J12" s="66">
        <v>8486089972</v>
      </c>
      <c r="K12" s="59" t="s">
        <v>644</v>
      </c>
      <c r="L12" s="59"/>
      <c r="M12" s="59"/>
      <c r="N12" s="59"/>
      <c r="O12" s="59"/>
      <c r="P12" s="49">
        <v>43711</v>
      </c>
      <c r="Q12" s="48" t="s">
        <v>83</v>
      </c>
      <c r="R12" s="48"/>
      <c r="S12" s="18"/>
      <c r="T12" s="18"/>
    </row>
    <row r="13" spans="1:20" ht="33">
      <c r="A13" s="4">
        <v>9</v>
      </c>
      <c r="B13" s="17" t="s">
        <v>62</v>
      </c>
      <c r="C13" s="48" t="s">
        <v>763</v>
      </c>
      <c r="D13" s="48" t="s">
        <v>23</v>
      </c>
      <c r="E13" s="19">
        <v>18250209101</v>
      </c>
      <c r="F13" s="48" t="s">
        <v>88</v>
      </c>
      <c r="G13" s="19">
        <v>21</v>
      </c>
      <c r="H13" s="19">
        <v>34</v>
      </c>
      <c r="I13" s="63">
        <f t="shared" si="0"/>
        <v>55</v>
      </c>
      <c r="J13" s="48">
        <v>8486354911</v>
      </c>
      <c r="K13" s="48" t="s">
        <v>518</v>
      </c>
      <c r="L13" s="48"/>
      <c r="M13" s="48"/>
      <c r="N13" s="48"/>
      <c r="O13" s="48"/>
      <c r="P13" s="49">
        <v>43712</v>
      </c>
      <c r="Q13" s="48" t="s">
        <v>89</v>
      </c>
      <c r="R13" s="48"/>
      <c r="S13" s="18"/>
      <c r="T13" s="18"/>
    </row>
    <row r="14" spans="1:20" ht="33">
      <c r="A14" s="4">
        <v>10</v>
      </c>
      <c r="B14" s="17" t="s">
        <v>62</v>
      </c>
      <c r="C14" s="48" t="s">
        <v>764</v>
      </c>
      <c r="D14" s="48" t="s">
        <v>23</v>
      </c>
      <c r="E14" s="19">
        <v>18250216201</v>
      </c>
      <c r="F14" s="48" t="s">
        <v>88</v>
      </c>
      <c r="G14" s="19">
        <v>14</v>
      </c>
      <c r="H14" s="19">
        <v>20</v>
      </c>
      <c r="I14" s="63">
        <f t="shared" si="0"/>
        <v>34</v>
      </c>
      <c r="J14" s="48">
        <v>9678256488</v>
      </c>
      <c r="K14" s="48" t="s">
        <v>518</v>
      </c>
      <c r="L14" s="48"/>
      <c r="M14" s="48"/>
      <c r="N14" s="48"/>
      <c r="O14" s="48"/>
      <c r="P14" s="49">
        <v>43712</v>
      </c>
      <c r="Q14" s="48" t="s">
        <v>89</v>
      </c>
      <c r="R14" s="48"/>
      <c r="S14" s="18"/>
      <c r="T14" s="18"/>
    </row>
    <row r="15" spans="1:20" ht="33">
      <c r="A15" s="4">
        <v>11</v>
      </c>
      <c r="B15" s="17" t="s">
        <v>63</v>
      </c>
      <c r="C15" s="48" t="s">
        <v>765</v>
      </c>
      <c r="D15" s="48" t="s">
        <v>23</v>
      </c>
      <c r="E15" s="19">
        <v>18250217002</v>
      </c>
      <c r="F15" s="48" t="s">
        <v>162</v>
      </c>
      <c r="G15" s="19">
        <v>41</v>
      </c>
      <c r="H15" s="19">
        <v>52</v>
      </c>
      <c r="I15" s="63">
        <f t="shared" si="0"/>
        <v>93</v>
      </c>
      <c r="J15" s="48">
        <v>9954851071</v>
      </c>
      <c r="K15" s="48" t="s">
        <v>160</v>
      </c>
      <c r="L15" s="48"/>
      <c r="M15" s="48"/>
      <c r="N15" s="48"/>
      <c r="O15" s="48"/>
      <c r="P15" s="49">
        <v>43712</v>
      </c>
      <c r="Q15" s="48" t="s">
        <v>89</v>
      </c>
      <c r="R15" s="48"/>
      <c r="S15" s="18"/>
      <c r="T15" s="18"/>
    </row>
    <row r="16" spans="1:20">
      <c r="A16" s="4">
        <v>12</v>
      </c>
      <c r="B16" s="17" t="s">
        <v>62</v>
      </c>
      <c r="C16" s="66" t="s">
        <v>766</v>
      </c>
      <c r="D16" s="48" t="s">
        <v>25</v>
      </c>
      <c r="E16" s="70" t="s">
        <v>768</v>
      </c>
      <c r="F16" s="48"/>
      <c r="G16" s="72">
        <v>13</v>
      </c>
      <c r="H16" s="72">
        <v>21</v>
      </c>
      <c r="I16" s="63">
        <f t="shared" si="0"/>
        <v>34</v>
      </c>
      <c r="J16" s="66">
        <v>8011255010</v>
      </c>
      <c r="K16" s="48" t="s">
        <v>651</v>
      </c>
      <c r="L16" s="48"/>
      <c r="M16" s="48"/>
      <c r="N16" s="48"/>
      <c r="O16" s="48"/>
      <c r="P16" s="49">
        <v>43713</v>
      </c>
      <c r="Q16" s="48" t="s">
        <v>93</v>
      </c>
      <c r="R16" s="48"/>
      <c r="S16" s="18"/>
      <c r="T16" s="18"/>
    </row>
    <row r="17" spans="1:20">
      <c r="A17" s="4">
        <v>13</v>
      </c>
      <c r="B17" s="17" t="s">
        <v>62</v>
      </c>
      <c r="C17" s="66" t="s">
        <v>767</v>
      </c>
      <c r="D17" s="48" t="s">
        <v>25</v>
      </c>
      <c r="E17" s="70" t="s">
        <v>769</v>
      </c>
      <c r="F17" s="48"/>
      <c r="G17" s="72">
        <v>30</v>
      </c>
      <c r="H17" s="72">
        <v>25</v>
      </c>
      <c r="I17" s="63">
        <f t="shared" si="0"/>
        <v>55</v>
      </c>
      <c r="J17" s="66">
        <v>9957446543</v>
      </c>
      <c r="K17" s="48" t="s">
        <v>651</v>
      </c>
      <c r="L17" s="48"/>
      <c r="M17" s="48"/>
      <c r="N17" s="48"/>
      <c r="O17" s="48"/>
      <c r="P17" s="49">
        <v>43713</v>
      </c>
      <c r="Q17" s="48" t="s">
        <v>93</v>
      </c>
      <c r="R17" s="48"/>
      <c r="S17" s="18"/>
      <c r="T17" s="18"/>
    </row>
    <row r="18" spans="1:20">
      <c r="A18" s="4">
        <v>14</v>
      </c>
      <c r="B18" s="17" t="s">
        <v>63</v>
      </c>
      <c r="C18" s="66" t="s">
        <v>770</v>
      </c>
      <c r="D18" s="48" t="s">
        <v>25</v>
      </c>
      <c r="E18" s="70" t="s">
        <v>771</v>
      </c>
      <c r="F18" s="48"/>
      <c r="G18" s="19">
        <v>71</v>
      </c>
      <c r="H18" s="19">
        <v>68</v>
      </c>
      <c r="I18" s="63">
        <f t="shared" si="0"/>
        <v>139</v>
      </c>
      <c r="J18" s="66">
        <v>9508405514</v>
      </c>
      <c r="K18" s="48" t="s">
        <v>644</v>
      </c>
      <c r="L18" s="48"/>
      <c r="M18" s="48"/>
      <c r="N18" s="48"/>
      <c r="O18" s="48"/>
      <c r="P18" s="49">
        <v>43713</v>
      </c>
      <c r="Q18" s="48" t="s">
        <v>93</v>
      </c>
      <c r="R18" s="48"/>
      <c r="S18" s="18"/>
      <c r="T18" s="18"/>
    </row>
    <row r="19" spans="1:20">
      <c r="A19" s="4">
        <v>15</v>
      </c>
      <c r="B19" s="17" t="s">
        <v>62</v>
      </c>
      <c r="C19" s="48" t="s">
        <v>772</v>
      </c>
      <c r="D19" s="48" t="s">
        <v>23</v>
      </c>
      <c r="E19" s="19">
        <v>18250216203</v>
      </c>
      <c r="F19" s="48" t="s">
        <v>88</v>
      </c>
      <c r="G19" s="19">
        <v>61</v>
      </c>
      <c r="H19" s="19">
        <v>71</v>
      </c>
      <c r="I19" s="63">
        <f t="shared" si="0"/>
        <v>132</v>
      </c>
      <c r="J19" s="48">
        <v>8761994290</v>
      </c>
      <c r="K19" s="48" t="s">
        <v>518</v>
      </c>
      <c r="L19" s="48"/>
      <c r="M19" s="48"/>
      <c r="N19" s="48"/>
      <c r="O19" s="48"/>
      <c r="P19" s="49">
        <v>43714</v>
      </c>
      <c r="Q19" s="48" t="s">
        <v>99</v>
      </c>
      <c r="R19" s="48"/>
      <c r="S19" s="18"/>
      <c r="T19" s="18"/>
    </row>
    <row r="20" spans="1:20">
      <c r="A20" s="4">
        <v>16</v>
      </c>
      <c r="B20" s="17" t="s">
        <v>63</v>
      </c>
      <c r="C20" s="48" t="s">
        <v>773</v>
      </c>
      <c r="D20" s="48" t="s">
        <v>23</v>
      </c>
      <c r="E20" s="19">
        <v>18250217003</v>
      </c>
      <c r="F20" s="48" t="s">
        <v>88</v>
      </c>
      <c r="G20" s="19">
        <v>16</v>
      </c>
      <c r="H20" s="19">
        <v>28</v>
      </c>
      <c r="I20" s="63">
        <f t="shared" si="0"/>
        <v>44</v>
      </c>
      <c r="J20" s="48">
        <v>9401231629</v>
      </c>
      <c r="K20" s="48" t="s">
        <v>160</v>
      </c>
      <c r="L20" s="48"/>
      <c r="M20" s="48"/>
      <c r="N20" s="48"/>
      <c r="O20" s="48"/>
      <c r="P20" s="49">
        <v>43714</v>
      </c>
      <c r="Q20" s="48" t="s">
        <v>99</v>
      </c>
      <c r="R20" s="48"/>
      <c r="S20" s="18"/>
      <c r="T20" s="18"/>
    </row>
    <row r="21" spans="1:20">
      <c r="A21" s="4">
        <v>17</v>
      </c>
      <c r="B21" s="17" t="s">
        <v>63</v>
      </c>
      <c r="C21" s="48" t="s">
        <v>774</v>
      </c>
      <c r="D21" s="48" t="s">
        <v>23</v>
      </c>
      <c r="E21" s="19">
        <v>18250217005</v>
      </c>
      <c r="F21" s="48" t="s">
        <v>667</v>
      </c>
      <c r="G21" s="19">
        <v>33</v>
      </c>
      <c r="H21" s="19">
        <v>35</v>
      </c>
      <c r="I21" s="63">
        <f t="shared" si="0"/>
        <v>68</v>
      </c>
      <c r="J21" s="48">
        <v>9954069374</v>
      </c>
      <c r="K21" s="48" t="s">
        <v>160</v>
      </c>
      <c r="L21" s="48"/>
      <c r="M21" s="48"/>
      <c r="N21" s="48"/>
      <c r="O21" s="48"/>
      <c r="P21" s="49">
        <v>43714</v>
      </c>
      <c r="Q21" s="48" t="s">
        <v>99</v>
      </c>
      <c r="R21" s="48"/>
      <c r="S21" s="18"/>
      <c r="T21" s="18"/>
    </row>
    <row r="22" spans="1:20">
      <c r="A22" s="4">
        <v>18</v>
      </c>
      <c r="B22" s="17" t="s">
        <v>62</v>
      </c>
      <c r="C22" s="66" t="s">
        <v>775</v>
      </c>
      <c r="D22" s="48" t="s">
        <v>25</v>
      </c>
      <c r="E22" s="70" t="s">
        <v>777</v>
      </c>
      <c r="F22" s="48"/>
      <c r="G22" s="72">
        <v>20</v>
      </c>
      <c r="H22" s="72">
        <v>21</v>
      </c>
      <c r="I22" s="63">
        <f t="shared" si="0"/>
        <v>41</v>
      </c>
      <c r="J22" s="66">
        <v>8011656792</v>
      </c>
      <c r="K22" s="48" t="s">
        <v>651</v>
      </c>
      <c r="L22" s="48"/>
      <c r="M22" s="48"/>
      <c r="N22" s="48"/>
      <c r="O22" s="48"/>
      <c r="P22" s="49">
        <v>43715</v>
      </c>
      <c r="Q22" s="48" t="s">
        <v>105</v>
      </c>
      <c r="R22" s="48"/>
      <c r="S22" s="18"/>
      <c r="T22" s="18"/>
    </row>
    <row r="23" spans="1:20">
      <c r="A23" s="4">
        <v>19</v>
      </c>
      <c r="B23" s="17" t="s">
        <v>62</v>
      </c>
      <c r="C23" s="66" t="s">
        <v>776</v>
      </c>
      <c r="D23" s="48" t="s">
        <v>25</v>
      </c>
      <c r="E23" s="70" t="s">
        <v>778</v>
      </c>
      <c r="F23" s="48"/>
      <c r="G23" s="72">
        <v>38</v>
      </c>
      <c r="H23" s="72">
        <v>23</v>
      </c>
      <c r="I23" s="63">
        <f t="shared" si="0"/>
        <v>61</v>
      </c>
      <c r="J23" s="66">
        <v>8761997099</v>
      </c>
      <c r="K23" s="48" t="s">
        <v>651</v>
      </c>
      <c r="L23" s="48"/>
      <c r="M23" s="48"/>
      <c r="N23" s="48"/>
      <c r="O23" s="48"/>
      <c r="P23" s="49">
        <v>43715</v>
      </c>
      <c r="Q23" s="48" t="s">
        <v>105</v>
      </c>
      <c r="R23" s="48"/>
      <c r="S23" s="18"/>
      <c r="T23" s="18"/>
    </row>
    <row r="24" spans="1:20">
      <c r="A24" s="4">
        <v>20</v>
      </c>
      <c r="B24" s="17" t="s">
        <v>63</v>
      </c>
      <c r="C24" s="66" t="s">
        <v>779</v>
      </c>
      <c r="D24" s="48" t="s">
        <v>25</v>
      </c>
      <c r="E24" s="70" t="s">
        <v>780</v>
      </c>
      <c r="F24" s="48"/>
      <c r="G24" s="19">
        <v>65</v>
      </c>
      <c r="H24" s="19">
        <v>58</v>
      </c>
      <c r="I24" s="63">
        <f t="shared" si="0"/>
        <v>123</v>
      </c>
      <c r="J24" s="66">
        <v>8402067197</v>
      </c>
      <c r="K24" s="48" t="s">
        <v>644</v>
      </c>
      <c r="L24" s="48"/>
      <c r="M24" s="48"/>
      <c r="N24" s="48"/>
      <c r="O24" s="48"/>
      <c r="P24" s="49">
        <v>43715</v>
      </c>
      <c r="Q24" s="48" t="s">
        <v>105</v>
      </c>
      <c r="R24" s="48"/>
      <c r="S24" s="18"/>
      <c r="T24" s="18"/>
    </row>
    <row r="25" spans="1:20">
      <c r="A25" s="4">
        <v>21</v>
      </c>
      <c r="B25" s="17" t="s">
        <v>62</v>
      </c>
      <c r="C25" s="48" t="s">
        <v>781</v>
      </c>
      <c r="D25" s="48" t="s">
        <v>23</v>
      </c>
      <c r="E25" s="19">
        <v>18250212701</v>
      </c>
      <c r="F25" s="48" t="s">
        <v>88</v>
      </c>
      <c r="G25" s="19">
        <v>43</v>
      </c>
      <c r="H25" s="19">
        <v>57</v>
      </c>
      <c r="I25" s="63">
        <f t="shared" si="0"/>
        <v>100</v>
      </c>
      <c r="J25" s="48">
        <v>9435312697</v>
      </c>
      <c r="K25" s="48" t="s">
        <v>518</v>
      </c>
      <c r="L25" s="48"/>
      <c r="M25" s="48"/>
      <c r="N25" s="48"/>
      <c r="O25" s="48"/>
      <c r="P25" s="49">
        <v>43717</v>
      </c>
      <c r="Q25" s="48" t="s">
        <v>77</v>
      </c>
      <c r="R25" s="48"/>
      <c r="S25" s="18"/>
      <c r="T25" s="18"/>
    </row>
    <row r="26" spans="1:20">
      <c r="A26" s="4">
        <v>22</v>
      </c>
      <c r="B26" s="17" t="s">
        <v>63</v>
      </c>
      <c r="C26" s="59" t="s">
        <v>782</v>
      </c>
      <c r="D26" s="59" t="s">
        <v>23</v>
      </c>
      <c r="E26" s="17">
        <v>18250217004</v>
      </c>
      <c r="F26" s="59" t="s">
        <v>667</v>
      </c>
      <c r="G26" s="17">
        <v>130</v>
      </c>
      <c r="H26" s="17">
        <v>0</v>
      </c>
      <c r="I26" s="63">
        <f t="shared" si="0"/>
        <v>130</v>
      </c>
      <c r="J26" s="59">
        <v>9435483447</v>
      </c>
      <c r="K26" s="59" t="s">
        <v>160</v>
      </c>
      <c r="L26" s="59"/>
      <c r="M26" s="59"/>
      <c r="N26" s="59"/>
      <c r="O26" s="59"/>
      <c r="P26" s="49">
        <v>43717</v>
      </c>
      <c r="Q26" s="48" t="s">
        <v>77</v>
      </c>
      <c r="R26" s="48"/>
      <c r="S26" s="18"/>
      <c r="T26" s="18"/>
    </row>
    <row r="27" spans="1:20">
      <c r="A27" s="4">
        <v>23</v>
      </c>
      <c r="B27" s="17" t="s">
        <v>62</v>
      </c>
      <c r="C27" s="66" t="s">
        <v>783</v>
      </c>
      <c r="D27" s="48" t="s">
        <v>25</v>
      </c>
      <c r="E27" s="70" t="s">
        <v>786</v>
      </c>
      <c r="F27" s="48"/>
      <c r="G27" s="72">
        <v>9</v>
      </c>
      <c r="H27" s="72">
        <v>9</v>
      </c>
      <c r="I27" s="63">
        <f t="shared" si="0"/>
        <v>18</v>
      </c>
      <c r="J27" s="66">
        <v>8399820961</v>
      </c>
      <c r="K27" s="48" t="s">
        <v>789</v>
      </c>
      <c r="L27" s="48"/>
      <c r="M27" s="48"/>
      <c r="N27" s="48"/>
      <c r="O27" s="48"/>
      <c r="P27" s="49">
        <v>43718</v>
      </c>
      <c r="Q27" s="48" t="s">
        <v>83</v>
      </c>
      <c r="R27" s="48"/>
      <c r="S27" s="18"/>
      <c r="T27" s="18"/>
    </row>
    <row r="28" spans="1:20">
      <c r="A28" s="4">
        <v>24</v>
      </c>
      <c r="B28" s="17" t="s">
        <v>62</v>
      </c>
      <c r="C28" s="66" t="s">
        <v>784</v>
      </c>
      <c r="D28" s="48" t="s">
        <v>25</v>
      </c>
      <c r="E28" s="70" t="s">
        <v>787</v>
      </c>
      <c r="F28" s="48"/>
      <c r="G28" s="72">
        <v>7</v>
      </c>
      <c r="H28" s="72">
        <v>4</v>
      </c>
      <c r="I28" s="63">
        <f t="shared" si="0"/>
        <v>11</v>
      </c>
      <c r="J28" s="66">
        <v>9957770979</v>
      </c>
      <c r="K28" s="48" t="s">
        <v>789</v>
      </c>
      <c r="L28" s="48"/>
      <c r="M28" s="48"/>
      <c r="N28" s="48"/>
      <c r="O28" s="48"/>
      <c r="P28" s="49">
        <v>43718</v>
      </c>
      <c r="Q28" s="48" t="s">
        <v>83</v>
      </c>
      <c r="R28" s="48"/>
      <c r="S28" s="18"/>
      <c r="T28" s="18"/>
    </row>
    <row r="29" spans="1:20">
      <c r="A29" s="4">
        <v>25</v>
      </c>
      <c r="B29" s="17" t="s">
        <v>62</v>
      </c>
      <c r="C29" s="66" t="s">
        <v>785</v>
      </c>
      <c r="D29" s="48" t="s">
        <v>25</v>
      </c>
      <c r="E29" s="70" t="s">
        <v>788</v>
      </c>
      <c r="F29" s="48"/>
      <c r="G29" s="72">
        <v>20</v>
      </c>
      <c r="H29" s="72">
        <v>25</v>
      </c>
      <c r="I29" s="63">
        <f t="shared" si="0"/>
        <v>45</v>
      </c>
      <c r="J29" s="66">
        <v>9678380495</v>
      </c>
      <c r="K29" s="48" t="s">
        <v>789</v>
      </c>
      <c r="L29" s="48"/>
      <c r="M29" s="48"/>
      <c r="N29" s="48"/>
      <c r="O29" s="48"/>
      <c r="P29" s="49">
        <v>43718</v>
      </c>
      <c r="Q29" s="48" t="s">
        <v>83</v>
      </c>
      <c r="R29" s="48"/>
      <c r="S29" s="18"/>
      <c r="T29" s="18"/>
    </row>
    <row r="30" spans="1:20">
      <c r="A30" s="4">
        <v>26</v>
      </c>
      <c r="B30" s="17" t="s">
        <v>63</v>
      </c>
      <c r="C30" s="66" t="s">
        <v>790</v>
      </c>
      <c r="D30" s="48" t="s">
        <v>25</v>
      </c>
      <c r="E30" s="70" t="s">
        <v>791</v>
      </c>
      <c r="F30" s="48"/>
      <c r="G30" s="19">
        <v>61</v>
      </c>
      <c r="H30" s="19">
        <v>69</v>
      </c>
      <c r="I30" s="63">
        <f t="shared" si="0"/>
        <v>130</v>
      </c>
      <c r="J30" s="66">
        <v>9678804083</v>
      </c>
      <c r="K30" s="48" t="s">
        <v>792</v>
      </c>
      <c r="L30" s="48"/>
      <c r="M30" s="48"/>
      <c r="N30" s="48"/>
      <c r="O30" s="48"/>
      <c r="P30" s="49">
        <v>43718</v>
      </c>
      <c r="Q30" s="48" t="s">
        <v>83</v>
      </c>
      <c r="R30" s="48"/>
      <c r="S30" s="18"/>
      <c r="T30" s="18"/>
    </row>
    <row r="31" spans="1:20" ht="33">
      <c r="A31" s="4">
        <v>27</v>
      </c>
      <c r="B31" s="17" t="s">
        <v>62</v>
      </c>
      <c r="C31" s="48" t="s">
        <v>793</v>
      </c>
      <c r="D31" s="48" t="s">
        <v>23</v>
      </c>
      <c r="E31" s="19">
        <v>18250218402</v>
      </c>
      <c r="F31" s="48" t="s">
        <v>88</v>
      </c>
      <c r="G31" s="19">
        <v>61</v>
      </c>
      <c r="H31" s="19">
        <v>40</v>
      </c>
      <c r="I31" s="63">
        <f t="shared" si="0"/>
        <v>101</v>
      </c>
      <c r="J31" s="48">
        <v>9435314439</v>
      </c>
      <c r="K31" s="48" t="s">
        <v>518</v>
      </c>
      <c r="L31" s="48"/>
      <c r="M31" s="48"/>
      <c r="N31" s="48"/>
      <c r="O31" s="48"/>
      <c r="P31" s="49">
        <v>43719</v>
      </c>
      <c r="Q31" s="48" t="s">
        <v>89</v>
      </c>
      <c r="R31" s="48"/>
      <c r="S31" s="18"/>
      <c r="T31" s="18"/>
    </row>
    <row r="32" spans="1:20" ht="33">
      <c r="A32" s="4">
        <v>28</v>
      </c>
      <c r="B32" s="17" t="s">
        <v>63</v>
      </c>
      <c r="C32" s="59" t="s">
        <v>782</v>
      </c>
      <c r="D32" s="48"/>
      <c r="E32" s="17">
        <v>18250217004</v>
      </c>
      <c r="F32" s="48" t="s">
        <v>667</v>
      </c>
      <c r="G32" s="19">
        <v>0</v>
      </c>
      <c r="H32" s="19">
        <v>143</v>
      </c>
      <c r="I32" s="63">
        <f t="shared" si="0"/>
        <v>143</v>
      </c>
      <c r="J32" s="59">
        <v>9435483447</v>
      </c>
      <c r="K32" s="48" t="s">
        <v>160</v>
      </c>
      <c r="L32" s="48"/>
      <c r="M32" s="48"/>
      <c r="N32" s="48"/>
      <c r="O32" s="48"/>
      <c r="P32" s="49">
        <v>43719</v>
      </c>
      <c r="Q32" s="48" t="s">
        <v>89</v>
      </c>
      <c r="R32" s="48"/>
      <c r="S32" s="18"/>
      <c r="T32" s="18"/>
    </row>
    <row r="33" spans="1:20">
      <c r="A33" s="4">
        <v>29</v>
      </c>
      <c r="B33" s="17" t="s">
        <v>62</v>
      </c>
      <c r="C33" s="66" t="s">
        <v>794</v>
      </c>
      <c r="D33" s="59" t="s">
        <v>25</v>
      </c>
      <c r="E33" s="70" t="s">
        <v>796</v>
      </c>
      <c r="F33" s="59"/>
      <c r="G33" s="72">
        <v>26</v>
      </c>
      <c r="H33" s="72">
        <v>37</v>
      </c>
      <c r="I33" s="63">
        <f t="shared" si="0"/>
        <v>63</v>
      </c>
      <c r="J33" s="66">
        <v>9954035631</v>
      </c>
      <c r="K33" s="59" t="s">
        <v>789</v>
      </c>
      <c r="L33" s="59"/>
      <c r="M33" s="59"/>
      <c r="N33" s="59"/>
      <c r="O33" s="59"/>
      <c r="P33" s="49">
        <v>43720</v>
      </c>
      <c r="Q33" s="48" t="s">
        <v>93</v>
      </c>
      <c r="R33" s="48"/>
      <c r="S33" s="18"/>
      <c r="T33" s="18"/>
    </row>
    <row r="34" spans="1:20">
      <c r="A34" s="4">
        <v>30</v>
      </c>
      <c r="B34" s="17" t="s">
        <v>62</v>
      </c>
      <c r="C34" s="66" t="s">
        <v>795</v>
      </c>
      <c r="D34" s="48" t="s">
        <v>25</v>
      </c>
      <c r="E34" s="70" t="s">
        <v>797</v>
      </c>
      <c r="F34" s="48"/>
      <c r="G34" s="72">
        <v>19</v>
      </c>
      <c r="H34" s="72">
        <v>27</v>
      </c>
      <c r="I34" s="63">
        <f t="shared" si="0"/>
        <v>46</v>
      </c>
      <c r="J34" s="66">
        <v>9954584471</v>
      </c>
      <c r="K34" s="48" t="s">
        <v>789</v>
      </c>
      <c r="L34" s="48"/>
      <c r="M34" s="48"/>
      <c r="N34" s="48"/>
      <c r="O34" s="48"/>
      <c r="P34" s="49">
        <v>43720</v>
      </c>
      <c r="Q34" s="48" t="s">
        <v>93</v>
      </c>
      <c r="R34" s="48"/>
      <c r="S34" s="18"/>
      <c r="T34" s="18"/>
    </row>
    <row r="35" spans="1:20">
      <c r="A35" s="4">
        <v>31</v>
      </c>
      <c r="B35" s="17" t="s">
        <v>63</v>
      </c>
      <c r="C35" s="66" t="s">
        <v>798</v>
      </c>
      <c r="D35" s="48" t="s">
        <v>25</v>
      </c>
      <c r="E35" s="70" t="s">
        <v>802</v>
      </c>
      <c r="F35" s="48"/>
      <c r="G35" s="72">
        <v>8</v>
      </c>
      <c r="H35" s="72">
        <v>9</v>
      </c>
      <c r="I35" s="63">
        <f t="shared" si="0"/>
        <v>17</v>
      </c>
      <c r="J35" s="66">
        <v>9577776582</v>
      </c>
      <c r="K35" s="48" t="s">
        <v>806</v>
      </c>
      <c r="L35" s="48"/>
      <c r="M35" s="48"/>
      <c r="N35" s="48"/>
      <c r="O35" s="48"/>
      <c r="P35" s="49">
        <v>43720</v>
      </c>
      <c r="Q35" s="48" t="s">
        <v>93</v>
      </c>
      <c r="R35" s="48"/>
      <c r="S35" s="18"/>
      <c r="T35" s="18"/>
    </row>
    <row r="36" spans="1:20">
      <c r="A36" s="4">
        <v>32</v>
      </c>
      <c r="B36" s="17" t="s">
        <v>63</v>
      </c>
      <c r="C36" s="66" t="s">
        <v>799</v>
      </c>
      <c r="D36" s="48" t="s">
        <v>25</v>
      </c>
      <c r="E36" s="70" t="s">
        <v>803</v>
      </c>
      <c r="F36" s="48"/>
      <c r="G36" s="72">
        <v>12</v>
      </c>
      <c r="H36" s="72">
        <v>12</v>
      </c>
      <c r="I36" s="63">
        <f t="shared" si="0"/>
        <v>24</v>
      </c>
      <c r="J36" s="66">
        <v>9957211516</v>
      </c>
      <c r="K36" s="48" t="s">
        <v>806</v>
      </c>
      <c r="L36" s="48"/>
      <c r="M36" s="48"/>
      <c r="N36" s="48"/>
      <c r="O36" s="48"/>
      <c r="P36" s="49">
        <v>43720</v>
      </c>
      <c r="Q36" s="48" t="s">
        <v>93</v>
      </c>
      <c r="R36" s="48"/>
      <c r="S36" s="18"/>
      <c r="T36" s="18"/>
    </row>
    <row r="37" spans="1:20">
      <c r="A37" s="4">
        <v>33</v>
      </c>
      <c r="B37" s="17" t="s">
        <v>63</v>
      </c>
      <c r="C37" s="66" t="s">
        <v>800</v>
      </c>
      <c r="D37" s="48" t="s">
        <v>25</v>
      </c>
      <c r="E37" s="70" t="s">
        <v>804</v>
      </c>
      <c r="F37" s="48"/>
      <c r="G37" s="72">
        <v>13</v>
      </c>
      <c r="H37" s="72">
        <v>10</v>
      </c>
      <c r="I37" s="63">
        <f t="shared" si="0"/>
        <v>23</v>
      </c>
      <c r="J37" s="66">
        <v>967858596</v>
      </c>
      <c r="K37" s="48" t="s">
        <v>806</v>
      </c>
      <c r="L37" s="48"/>
      <c r="M37" s="48"/>
      <c r="N37" s="48"/>
      <c r="O37" s="48"/>
      <c r="P37" s="49">
        <v>43720</v>
      </c>
      <c r="Q37" s="48" t="s">
        <v>93</v>
      </c>
      <c r="R37" s="48"/>
      <c r="S37" s="18"/>
      <c r="T37" s="18"/>
    </row>
    <row r="38" spans="1:20">
      <c r="A38" s="4">
        <v>34</v>
      </c>
      <c r="B38" s="17" t="s">
        <v>63</v>
      </c>
      <c r="C38" s="66" t="s">
        <v>801</v>
      </c>
      <c r="D38" s="48" t="s">
        <v>25</v>
      </c>
      <c r="E38" s="70" t="s">
        <v>805</v>
      </c>
      <c r="F38" s="48"/>
      <c r="G38" s="72">
        <v>28</v>
      </c>
      <c r="H38" s="72">
        <v>21</v>
      </c>
      <c r="I38" s="63">
        <f t="shared" si="0"/>
        <v>49</v>
      </c>
      <c r="J38" s="66">
        <v>9954852139</v>
      </c>
      <c r="K38" s="48" t="s">
        <v>806</v>
      </c>
      <c r="L38" s="48"/>
      <c r="M38" s="48"/>
      <c r="N38" s="48"/>
      <c r="O38" s="48"/>
      <c r="P38" s="49">
        <v>43720</v>
      </c>
      <c r="Q38" s="48" t="s">
        <v>93</v>
      </c>
      <c r="R38" s="48"/>
      <c r="S38" s="18"/>
      <c r="T38" s="18"/>
    </row>
    <row r="39" spans="1:20">
      <c r="A39" s="4">
        <v>35</v>
      </c>
      <c r="B39" s="17" t="s">
        <v>62</v>
      </c>
      <c r="C39" s="48" t="s">
        <v>807</v>
      </c>
      <c r="D39" s="48" t="s">
        <v>23</v>
      </c>
      <c r="E39" s="19">
        <v>18250218401</v>
      </c>
      <c r="F39" s="48" t="s">
        <v>88</v>
      </c>
      <c r="G39" s="19">
        <v>33</v>
      </c>
      <c r="H39" s="19">
        <v>24</v>
      </c>
      <c r="I39" s="63">
        <f t="shared" si="0"/>
        <v>57</v>
      </c>
      <c r="J39" s="48">
        <v>9859102651</v>
      </c>
      <c r="K39" s="48" t="s">
        <v>518</v>
      </c>
      <c r="L39" s="48"/>
      <c r="M39" s="48"/>
      <c r="N39" s="48"/>
      <c r="O39" s="48"/>
      <c r="P39" s="49">
        <v>43721</v>
      </c>
      <c r="Q39" s="48" t="s">
        <v>99</v>
      </c>
      <c r="R39" s="48"/>
      <c r="S39" s="18"/>
      <c r="T39" s="18"/>
    </row>
    <row r="40" spans="1:20">
      <c r="A40" s="4">
        <v>36</v>
      </c>
      <c r="B40" s="17" t="s">
        <v>62</v>
      </c>
      <c r="C40" s="48" t="s">
        <v>808</v>
      </c>
      <c r="D40" s="48" t="s">
        <v>23</v>
      </c>
      <c r="E40" s="19">
        <v>18250219701</v>
      </c>
      <c r="F40" s="48" t="s">
        <v>88</v>
      </c>
      <c r="G40" s="19">
        <v>12</v>
      </c>
      <c r="H40" s="19">
        <v>20</v>
      </c>
      <c r="I40" s="63">
        <f t="shared" si="0"/>
        <v>32</v>
      </c>
      <c r="J40" s="48">
        <v>8011600927</v>
      </c>
      <c r="K40" s="48" t="s">
        <v>518</v>
      </c>
      <c r="L40" s="48"/>
      <c r="M40" s="48"/>
      <c r="N40" s="48"/>
      <c r="O40" s="48"/>
      <c r="P40" s="49">
        <v>43721</v>
      </c>
      <c r="Q40" s="48" t="s">
        <v>99</v>
      </c>
      <c r="R40" s="48"/>
      <c r="S40" s="18"/>
      <c r="T40" s="18"/>
    </row>
    <row r="41" spans="1:20">
      <c r="A41" s="4">
        <v>37</v>
      </c>
      <c r="B41" s="17" t="s">
        <v>63</v>
      </c>
      <c r="C41" s="48" t="s">
        <v>809</v>
      </c>
      <c r="D41" s="48" t="s">
        <v>23</v>
      </c>
      <c r="E41" s="19">
        <v>18250204201</v>
      </c>
      <c r="F41" s="48" t="s">
        <v>88</v>
      </c>
      <c r="G41" s="19">
        <v>19</v>
      </c>
      <c r="H41" s="19">
        <v>21</v>
      </c>
      <c r="I41" s="63">
        <f t="shared" si="0"/>
        <v>40</v>
      </c>
      <c r="J41" s="48">
        <v>8761962542</v>
      </c>
      <c r="K41" s="48" t="s">
        <v>160</v>
      </c>
      <c r="L41" s="48"/>
      <c r="M41" s="48"/>
      <c r="N41" s="48"/>
      <c r="O41" s="48"/>
      <c r="P41" s="49">
        <v>43721</v>
      </c>
      <c r="Q41" s="48" t="s">
        <v>99</v>
      </c>
      <c r="R41" s="48"/>
      <c r="S41" s="18"/>
      <c r="T41" s="18"/>
    </row>
    <row r="42" spans="1:20">
      <c r="A42" s="4">
        <v>38</v>
      </c>
      <c r="B42" s="17" t="s">
        <v>63</v>
      </c>
      <c r="C42" s="59" t="s">
        <v>810</v>
      </c>
      <c r="D42" s="59" t="s">
        <v>23</v>
      </c>
      <c r="E42" s="19">
        <v>18250204202</v>
      </c>
      <c r="F42" s="59" t="s">
        <v>88</v>
      </c>
      <c r="G42" s="17">
        <v>14</v>
      </c>
      <c r="H42" s="17">
        <v>16</v>
      </c>
      <c r="I42" s="63">
        <f t="shared" si="0"/>
        <v>30</v>
      </c>
      <c r="J42" s="59">
        <v>9954771347</v>
      </c>
      <c r="K42" s="59" t="s">
        <v>160</v>
      </c>
      <c r="L42" s="59"/>
      <c r="M42" s="59"/>
      <c r="N42" s="59"/>
      <c r="O42" s="59"/>
      <c r="P42" s="49">
        <v>43721</v>
      </c>
      <c r="Q42" s="48" t="s">
        <v>99</v>
      </c>
      <c r="R42" s="48"/>
      <c r="S42" s="18"/>
      <c r="T42" s="18"/>
    </row>
    <row r="43" spans="1:20">
      <c r="A43" s="4">
        <v>39</v>
      </c>
      <c r="B43" s="17" t="s">
        <v>63</v>
      </c>
      <c r="C43" s="48" t="s">
        <v>811</v>
      </c>
      <c r="D43" s="48" t="s">
        <v>23</v>
      </c>
      <c r="E43" s="19">
        <v>18250204204</v>
      </c>
      <c r="F43" s="48" t="s">
        <v>88</v>
      </c>
      <c r="G43" s="19">
        <v>15</v>
      </c>
      <c r="H43" s="19">
        <v>20</v>
      </c>
      <c r="I43" s="63">
        <f t="shared" si="0"/>
        <v>35</v>
      </c>
      <c r="J43" s="48">
        <v>9859713020</v>
      </c>
      <c r="K43" s="48" t="s">
        <v>160</v>
      </c>
      <c r="L43" s="48"/>
      <c r="M43" s="48"/>
      <c r="N43" s="48"/>
      <c r="O43" s="48"/>
      <c r="P43" s="49">
        <v>43721</v>
      </c>
      <c r="Q43" s="48" t="s">
        <v>99</v>
      </c>
      <c r="R43" s="48"/>
      <c r="S43" s="18"/>
      <c r="T43" s="18"/>
    </row>
    <row r="44" spans="1:20">
      <c r="A44" s="4">
        <v>40</v>
      </c>
      <c r="B44" s="17" t="s">
        <v>62</v>
      </c>
      <c r="C44" s="48" t="s">
        <v>812</v>
      </c>
      <c r="D44" s="48" t="s">
        <v>23</v>
      </c>
      <c r="E44" s="19">
        <v>18250219702</v>
      </c>
      <c r="F44" s="48" t="s">
        <v>88</v>
      </c>
      <c r="G44" s="19">
        <v>108</v>
      </c>
      <c r="H44" s="19">
        <v>0</v>
      </c>
      <c r="I44" s="63">
        <f t="shared" si="0"/>
        <v>108</v>
      </c>
      <c r="J44" s="48">
        <v>9854342359</v>
      </c>
      <c r="K44" s="48" t="s">
        <v>518</v>
      </c>
      <c r="L44" s="48"/>
      <c r="M44" s="48"/>
      <c r="N44" s="48"/>
      <c r="O44" s="48"/>
      <c r="P44" s="49">
        <v>43724</v>
      </c>
      <c r="Q44" s="48" t="s">
        <v>77</v>
      </c>
      <c r="R44" s="48"/>
      <c r="S44" s="18"/>
      <c r="T44" s="18"/>
    </row>
    <row r="45" spans="1:20">
      <c r="A45" s="4">
        <v>41</v>
      </c>
      <c r="B45" s="17" t="s">
        <v>63</v>
      </c>
      <c r="C45" s="48" t="s">
        <v>813</v>
      </c>
      <c r="D45" s="48" t="s">
        <v>23</v>
      </c>
      <c r="E45" s="19">
        <v>18250207701</v>
      </c>
      <c r="F45" s="48" t="s">
        <v>162</v>
      </c>
      <c r="G45" s="19">
        <v>113</v>
      </c>
      <c r="H45" s="19">
        <v>0</v>
      </c>
      <c r="I45" s="63">
        <f t="shared" si="0"/>
        <v>113</v>
      </c>
      <c r="J45" s="48">
        <v>943566232</v>
      </c>
      <c r="K45" s="48" t="s">
        <v>160</v>
      </c>
      <c r="L45" s="48"/>
      <c r="M45" s="48"/>
      <c r="N45" s="48"/>
      <c r="O45" s="48"/>
      <c r="P45" s="49">
        <v>43724</v>
      </c>
      <c r="Q45" s="48" t="s">
        <v>77</v>
      </c>
      <c r="R45" s="48"/>
      <c r="S45" s="18"/>
      <c r="T45" s="18"/>
    </row>
    <row r="46" spans="1:20">
      <c r="A46" s="4">
        <v>42</v>
      </c>
      <c r="B46" s="17" t="s">
        <v>62</v>
      </c>
      <c r="C46" s="66" t="s">
        <v>814</v>
      </c>
      <c r="D46" s="48" t="s">
        <v>25</v>
      </c>
      <c r="E46" s="70" t="s">
        <v>817</v>
      </c>
      <c r="F46" s="48"/>
      <c r="G46" s="72">
        <v>10</v>
      </c>
      <c r="H46" s="72">
        <v>27</v>
      </c>
      <c r="I46" s="63">
        <f t="shared" si="0"/>
        <v>37</v>
      </c>
      <c r="J46" s="66">
        <v>8473891422</v>
      </c>
      <c r="K46" s="66" t="s">
        <v>789</v>
      </c>
      <c r="L46" s="48"/>
      <c r="M46" s="48"/>
      <c r="N46" s="48"/>
      <c r="O46" s="48"/>
      <c r="P46" s="49">
        <v>43725</v>
      </c>
      <c r="Q46" s="48" t="s">
        <v>83</v>
      </c>
      <c r="R46" s="48"/>
      <c r="S46" s="18"/>
      <c r="T46" s="18"/>
    </row>
    <row r="47" spans="1:20">
      <c r="A47" s="4">
        <v>43</v>
      </c>
      <c r="B47" s="17" t="s">
        <v>62</v>
      </c>
      <c r="C47" s="66" t="s">
        <v>815</v>
      </c>
      <c r="D47" s="48" t="s">
        <v>25</v>
      </c>
      <c r="E47" s="70" t="s">
        <v>818</v>
      </c>
      <c r="F47" s="48"/>
      <c r="G47" s="72">
        <v>14</v>
      </c>
      <c r="H47" s="72">
        <v>11</v>
      </c>
      <c r="I47" s="63">
        <f t="shared" si="0"/>
        <v>25</v>
      </c>
      <c r="J47" s="66">
        <v>9678322576</v>
      </c>
      <c r="K47" s="66" t="s">
        <v>789</v>
      </c>
      <c r="L47" s="48"/>
      <c r="M47" s="48"/>
      <c r="N47" s="48"/>
      <c r="O47" s="48"/>
      <c r="P47" s="49">
        <v>43725</v>
      </c>
      <c r="Q47" s="48" t="s">
        <v>83</v>
      </c>
      <c r="R47" s="48"/>
      <c r="S47" s="18"/>
      <c r="T47" s="18"/>
    </row>
    <row r="48" spans="1:20">
      <c r="A48" s="4">
        <v>44</v>
      </c>
      <c r="B48" s="17" t="s">
        <v>62</v>
      </c>
      <c r="C48" s="66" t="s">
        <v>816</v>
      </c>
      <c r="D48" s="48" t="s">
        <v>25</v>
      </c>
      <c r="E48" s="70" t="s">
        <v>819</v>
      </c>
      <c r="F48" s="48"/>
      <c r="G48" s="72">
        <v>10</v>
      </c>
      <c r="H48" s="72">
        <v>10</v>
      </c>
      <c r="I48" s="63">
        <f t="shared" si="0"/>
        <v>20</v>
      </c>
      <c r="J48" s="66">
        <v>9957583658</v>
      </c>
      <c r="K48" s="66" t="s">
        <v>789</v>
      </c>
      <c r="L48" s="48"/>
      <c r="M48" s="48"/>
      <c r="N48" s="48"/>
      <c r="O48" s="48"/>
      <c r="P48" s="49">
        <v>43725</v>
      </c>
      <c r="Q48" s="48" t="s">
        <v>83</v>
      </c>
      <c r="R48" s="48"/>
      <c r="S48" s="18"/>
      <c r="T48" s="18"/>
    </row>
    <row r="49" spans="1:20">
      <c r="A49" s="4">
        <v>45</v>
      </c>
      <c r="B49" s="17" t="s">
        <v>63</v>
      </c>
      <c r="C49" s="66" t="s">
        <v>823</v>
      </c>
      <c r="D49" s="48" t="s">
        <v>25</v>
      </c>
      <c r="E49" s="70" t="s">
        <v>820</v>
      </c>
      <c r="F49" s="48"/>
      <c r="G49" s="72">
        <v>18</v>
      </c>
      <c r="H49" s="72">
        <v>15</v>
      </c>
      <c r="I49" s="63">
        <f t="shared" si="0"/>
        <v>33</v>
      </c>
      <c r="J49" s="66">
        <v>9957147189</v>
      </c>
      <c r="K49" s="48" t="s">
        <v>806</v>
      </c>
      <c r="L49" s="48"/>
      <c r="M49" s="48"/>
      <c r="N49" s="48"/>
      <c r="O49" s="48"/>
      <c r="P49" s="49">
        <v>43725</v>
      </c>
      <c r="Q49" s="48" t="s">
        <v>83</v>
      </c>
      <c r="R49" s="48"/>
      <c r="S49" s="18"/>
      <c r="T49" s="18"/>
    </row>
    <row r="50" spans="1:20">
      <c r="A50" s="4">
        <v>46</v>
      </c>
      <c r="B50" s="17" t="s">
        <v>63</v>
      </c>
      <c r="C50" s="66" t="s">
        <v>824</v>
      </c>
      <c r="D50" s="48" t="s">
        <v>25</v>
      </c>
      <c r="E50" s="70" t="s">
        <v>821</v>
      </c>
      <c r="F50" s="48"/>
      <c r="G50" s="72">
        <v>8</v>
      </c>
      <c r="H50" s="72">
        <v>6</v>
      </c>
      <c r="I50" s="63">
        <f t="shared" si="0"/>
        <v>14</v>
      </c>
      <c r="J50" s="66">
        <v>9957175102</v>
      </c>
      <c r="K50" s="48" t="s">
        <v>806</v>
      </c>
      <c r="L50" s="48"/>
      <c r="M50" s="48"/>
      <c r="N50" s="48"/>
      <c r="O50" s="48"/>
      <c r="P50" s="49">
        <v>43725</v>
      </c>
      <c r="Q50" s="48" t="s">
        <v>83</v>
      </c>
      <c r="R50" s="48"/>
      <c r="S50" s="18"/>
      <c r="T50" s="18"/>
    </row>
    <row r="51" spans="1:20">
      <c r="A51" s="4">
        <v>47</v>
      </c>
      <c r="B51" s="17" t="s">
        <v>63</v>
      </c>
      <c r="C51" s="66" t="s">
        <v>825</v>
      </c>
      <c r="D51" s="48" t="s">
        <v>25</v>
      </c>
      <c r="E51" s="70" t="s">
        <v>822</v>
      </c>
      <c r="F51" s="48"/>
      <c r="G51" s="72">
        <v>20</v>
      </c>
      <c r="H51" s="72">
        <v>25</v>
      </c>
      <c r="I51" s="63">
        <f t="shared" si="0"/>
        <v>45</v>
      </c>
      <c r="J51" s="66">
        <v>8486634906</v>
      </c>
      <c r="K51" s="48" t="s">
        <v>806</v>
      </c>
      <c r="L51" s="48"/>
      <c r="M51" s="48"/>
      <c r="N51" s="48"/>
      <c r="O51" s="48"/>
      <c r="P51" s="49">
        <v>43725</v>
      </c>
      <c r="Q51" s="48" t="s">
        <v>83</v>
      </c>
      <c r="R51" s="48"/>
      <c r="S51" s="18"/>
      <c r="T51" s="18"/>
    </row>
    <row r="52" spans="1:20" ht="33">
      <c r="A52" s="4">
        <v>48</v>
      </c>
      <c r="B52" s="17" t="s">
        <v>62</v>
      </c>
      <c r="C52" s="48" t="s">
        <v>812</v>
      </c>
      <c r="D52" s="48"/>
      <c r="E52" s="19">
        <v>18250219702</v>
      </c>
      <c r="F52" s="48"/>
      <c r="G52" s="19">
        <v>0</v>
      </c>
      <c r="H52" s="19">
        <v>119</v>
      </c>
      <c r="I52" s="63">
        <f t="shared" si="0"/>
        <v>119</v>
      </c>
      <c r="J52" s="48">
        <v>9854342359</v>
      </c>
      <c r="K52" s="48" t="s">
        <v>518</v>
      </c>
      <c r="L52" s="48"/>
      <c r="M52" s="48"/>
      <c r="N52" s="48"/>
      <c r="O52" s="48"/>
      <c r="P52" s="49">
        <v>43726</v>
      </c>
      <c r="Q52" s="48" t="s">
        <v>89</v>
      </c>
      <c r="R52" s="48"/>
      <c r="S52" s="18"/>
      <c r="T52" s="18"/>
    </row>
    <row r="53" spans="1:20" ht="33">
      <c r="A53" s="4">
        <v>49</v>
      </c>
      <c r="B53" s="17" t="s">
        <v>63</v>
      </c>
      <c r="C53" s="48" t="s">
        <v>813</v>
      </c>
      <c r="D53" s="48"/>
      <c r="E53" s="19">
        <v>18250207701</v>
      </c>
      <c r="F53" s="48"/>
      <c r="G53" s="19">
        <v>0</v>
      </c>
      <c r="H53" s="19">
        <v>142</v>
      </c>
      <c r="I53" s="63">
        <f t="shared" si="0"/>
        <v>142</v>
      </c>
      <c r="J53" s="48">
        <v>943566232</v>
      </c>
      <c r="K53" s="48" t="s">
        <v>160</v>
      </c>
      <c r="L53" s="48"/>
      <c r="M53" s="48"/>
      <c r="N53" s="48"/>
      <c r="O53" s="48"/>
      <c r="P53" s="49">
        <v>43726</v>
      </c>
      <c r="Q53" s="48" t="s">
        <v>89</v>
      </c>
      <c r="R53" s="48"/>
      <c r="S53" s="18"/>
      <c r="T53" s="18"/>
    </row>
    <row r="54" spans="1:20">
      <c r="A54" s="4">
        <v>50</v>
      </c>
      <c r="B54" s="17" t="s">
        <v>62</v>
      </c>
      <c r="C54" s="66" t="s">
        <v>826</v>
      </c>
      <c r="D54" s="48" t="s">
        <v>25</v>
      </c>
      <c r="E54" s="70" t="s">
        <v>829</v>
      </c>
      <c r="F54" s="48"/>
      <c r="G54" s="72">
        <v>13</v>
      </c>
      <c r="H54" s="72">
        <v>18</v>
      </c>
      <c r="I54" s="63">
        <f t="shared" si="0"/>
        <v>31</v>
      </c>
      <c r="J54" s="66">
        <v>9957770974</v>
      </c>
      <c r="K54" s="48" t="s">
        <v>789</v>
      </c>
      <c r="L54" s="48"/>
      <c r="M54" s="48"/>
      <c r="N54" s="48"/>
      <c r="O54" s="48"/>
      <c r="P54" s="49">
        <v>43727</v>
      </c>
      <c r="Q54" s="48" t="s">
        <v>93</v>
      </c>
      <c r="R54" s="48"/>
      <c r="S54" s="18"/>
      <c r="T54" s="18"/>
    </row>
    <row r="55" spans="1:20">
      <c r="A55" s="4">
        <v>51</v>
      </c>
      <c r="B55" s="17" t="s">
        <v>62</v>
      </c>
      <c r="C55" s="66" t="s">
        <v>827</v>
      </c>
      <c r="D55" s="48" t="s">
        <v>25</v>
      </c>
      <c r="E55" s="70" t="s">
        <v>830</v>
      </c>
      <c r="F55" s="48"/>
      <c r="G55" s="72">
        <v>14</v>
      </c>
      <c r="H55" s="72">
        <v>15</v>
      </c>
      <c r="I55" s="63">
        <f t="shared" si="0"/>
        <v>29</v>
      </c>
      <c r="J55" s="66">
        <v>9957345931</v>
      </c>
      <c r="K55" s="48" t="s">
        <v>789</v>
      </c>
      <c r="L55" s="48"/>
      <c r="M55" s="48"/>
      <c r="N55" s="48"/>
      <c r="O55" s="48"/>
      <c r="P55" s="49">
        <v>43727</v>
      </c>
      <c r="Q55" s="48" t="s">
        <v>93</v>
      </c>
      <c r="R55" s="48"/>
      <c r="S55" s="18"/>
      <c r="T55" s="18"/>
    </row>
    <row r="56" spans="1:20">
      <c r="A56" s="4">
        <v>52</v>
      </c>
      <c r="B56" s="17" t="s">
        <v>62</v>
      </c>
      <c r="C56" s="66" t="s">
        <v>828</v>
      </c>
      <c r="D56" s="59" t="s">
        <v>25</v>
      </c>
      <c r="E56" s="70" t="s">
        <v>831</v>
      </c>
      <c r="F56" s="59"/>
      <c r="G56" s="72">
        <v>22</v>
      </c>
      <c r="H56" s="72">
        <v>18</v>
      </c>
      <c r="I56" s="63">
        <f t="shared" si="0"/>
        <v>40</v>
      </c>
      <c r="J56" s="66">
        <v>9508161628</v>
      </c>
      <c r="K56" s="59" t="s">
        <v>789</v>
      </c>
      <c r="L56" s="59"/>
      <c r="M56" s="59"/>
      <c r="N56" s="59"/>
      <c r="O56" s="59"/>
      <c r="P56" s="49">
        <v>43727</v>
      </c>
      <c r="Q56" s="48" t="s">
        <v>93</v>
      </c>
      <c r="R56" s="48"/>
      <c r="S56" s="18"/>
      <c r="T56" s="18"/>
    </row>
    <row r="57" spans="1:20">
      <c r="A57" s="4">
        <v>53</v>
      </c>
      <c r="B57" s="17" t="s">
        <v>63</v>
      </c>
      <c r="C57" s="66" t="s">
        <v>832</v>
      </c>
      <c r="D57" s="48" t="s">
        <v>25</v>
      </c>
      <c r="E57" s="70" t="s">
        <v>835</v>
      </c>
      <c r="F57" s="48"/>
      <c r="G57" s="72">
        <v>13</v>
      </c>
      <c r="H57" s="72">
        <v>14</v>
      </c>
      <c r="I57" s="63">
        <f t="shared" si="0"/>
        <v>27</v>
      </c>
      <c r="J57" s="66">
        <v>8011202707</v>
      </c>
      <c r="K57" s="48" t="s">
        <v>806</v>
      </c>
      <c r="L57" s="48"/>
      <c r="M57" s="48"/>
      <c r="N57" s="48"/>
      <c r="O57" s="48"/>
      <c r="P57" s="49">
        <v>43727</v>
      </c>
      <c r="Q57" s="48" t="s">
        <v>93</v>
      </c>
      <c r="R57" s="48"/>
      <c r="S57" s="18"/>
      <c r="T57" s="18"/>
    </row>
    <row r="58" spans="1:20">
      <c r="A58" s="4">
        <v>54</v>
      </c>
      <c r="B58" s="17" t="s">
        <v>63</v>
      </c>
      <c r="C58" s="66" t="s">
        <v>833</v>
      </c>
      <c r="D58" s="48" t="s">
        <v>25</v>
      </c>
      <c r="E58" s="70" t="s">
        <v>836</v>
      </c>
      <c r="F58" s="48"/>
      <c r="G58" s="72">
        <v>17</v>
      </c>
      <c r="H58" s="72">
        <v>20</v>
      </c>
      <c r="I58" s="63">
        <f t="shared" si="0"/>
        <v>37</v>
      </c>
      <c r="J58" s="66">
        <v>9957934326</v>
      </c>
      <c r="K58" s="48" t="s">
        <v>806</v>
      </c>
      <c r="L58" s="48"/>
      <c r="M58" s="48"/>
      <c r="N58" s="48"/>
      <c r="O58" s="48"/>
      <c r="P58" s="49">
        <v>43727</v>
      </c>
      <c r="Q58" s="48" t="s">
        <v>93</v>
      </c>
      <c r="R58" s="48"/>
      <c r="S58" s="18"/>
      <c r="T58" s="18"/>
    </row>
    <row r="59" spans="1:20">
      <c r="A59" s="4">
        <v>55</v>
      </c>
      <c r="B59" s="17" t="s">
        <v>63</v>
      </c>
      <c r="C59" s="66" t="s">
        <v>801</v>
      </c>
      <c r="D59" s="48" t="s">
        <v>25</v>
      </c>
      <c r="E59" s="70" t="s">
        <v>837</v>
      </c>
      <c r="F59" s="48"/>
      <c r="G59" s="72">
        <v>10</v>
      </c>
      <c r="H59" s="72">
        <v>9</v>
      </c>
      <c r="I59" s="63">
        <f t="shared" si="0"/>
        <v>19</v>
      </c>
      <c r="J59" s="66">
        <v>7896400855</v>
      </c>
      <c r="K59" s="48" t="s">
        <v>806</v>
      </c>
      <c r="L59" s="48"/>
      <c r="M59" s="48"/>
      <c r="N59" s="48"/>
      <c r="O59" s="48"/>
      <c r="P59" s="49">
        <v>43727</v>
      </c>
      <c r="Q59" s="48" t="s">
        <v>93</v>
      </c>
      <c r="R59" s="48"/>
      <c r="S59" s="18"/>
      <c r="T59" s="18"/>
    </row>
    <row r="60" spans="1:20">
      <c r="A60" s="4">
        <v>56</v>
      </c>
      <c r="B60" s="17" t="s">
        <v>63</v>
      </c>
      <c r="C60" s="66" t="s">
        <v>834</v>
      </c>
      <c r="D60" s="48" t="s">
        <v>25</v>
      </c>
      <c r="E60" s="70" t="s">
        <v>838</v>
      </c>
      <c r="F60" s="48"/>
      <c r="G60" s="72">
        <v>6</v>
      </c>
      <c r="H60" s="72">
        <v>2</v>
      </c>
      <c r="I60" s="63">
        <f t="shared" si="0"/>
        <v>8</v>
      </c>
      <c r="J60" s="66">
        <v>9678837514</v>
      </c>
      <c r="K60" s="48" t="s">
        <v>806</v>
      </c>
      <c r="L60" s="48"/>
      <c r="M60" s="48"/>
      <c r="N60" s="48"/>
      <c r="O60" s="48"/>
      <c r="P60" s="49">
        <v>43727</v>
      </c>
      <c r="Q60" s="48" t="s">
        <v>93</v>
      </c>
      <c r="R60" s="48"/>
      <c r="S60" s="18"/>
      <c r="T60" s="18"/>
    </row>
    <row r="61" spans="1:20">
      <c r="A61" s="4">
        <v>57</v>
      </c>
      <c r="B61" s="17" t="s">
        <v>62</v>
      </c>
      <c r="C61" s="48" t="s">
        <v>839</v>
      </c>
      <c r="D61" s="48" t="s">
        <v>23</v>
      </c>
      <c r="E61" s="19">
        <v>18250219703</v>
      </c>
      <c r="F61" s="48" t="s">
        <v>162</v>
      </c>
      <c r="G61" s="19">
        <v>40</v>
      </c>
      <c r="H61" s="19">
        <v>56</v>
      </c>
      <c r="I61" s="63">
        <f t="shared" si="0"/>
        <v>96</v>
      </c>
      <c r="J61" s="48">
        <v>9435312700</v>
      </c>
      <c r="K61" s="48" t="s">
        <v>518</v>
      </c>
      <c r="L61" s="48"/>
      <c r="M61" s="48"/>
      <c r="N61" s="48"/>
      <c r="O61" s="48"/>
      <c r="P61" s="49">
        <v>43728</v>
      </c>
      <c r="Q61" s="48" t="s">
        <v>99</v>
      </c>
      <c r="R61" s="48"/>
      <c r="S61" s="18"/>
      <c r="T61" s="18"/>
    </row>
    <row r="62" spans="1:20">
      <c r="A62" s="4">
        <v>58</v>
      </c>
      <c r="B62" s="17" t="s">
        <v>63</v>
      </c>
      <c r="C62" s="48" t="s">
        <v>840</v>
      </c>
      <c r="D62" s="48" t="s">
        <v>23</v>
      </c>
      <c r="E62" s="19">
        <v>18250207702</v>
      </c>
      <c r="F62" s="48" t="s">
        <v>88</v>
      </c>
      <c r="G62" s="19">
        <v>51</v>
      </c>
      <c r="H62" s="19">
        <v>56</v>
      </c>
      <c r="I62" s="63">
        <f t="shared" si="0"/>
        <v>107</v>
      </c>
      <c r="J62" s="48">
        <v>9957447286</v>
      </c>
      <c r="K62" s="48" t="s">
        <v>160</v>
      </c>
      <c r="L62" s="48"/>
      <c r="M62" s="48"/>
      <c r="N62" s="48"/>
      <c r="O62" s="48"/>
      <c r="P62" s="49">
        <v>43728</v>
      </c>
      <c r="Q62" s="48" t="s">
        <v>99</v>
      </c>
      <c r="R62" s="48"/>
      <c r="S62" s="18"/>
      <c r="T62" s="18"/>
    </row>
    <row r="63" spans="1:20">
      <c r="A63" s="4">
        <v>59</v>
      </c>
      <c r="B63" s="17" t="s">
        <v>62</v>
      </c>
      <c r="C63" s="66" t="s">
        <v>841</v>
      </c>
      <c r="D63" s="59" t="s">
        <v>25</v>
      </c>
      <c r="E63" s="70" t="s">
        <v>845</v>
      </c>
      <c r="F63" s="59"/>
      <c r="G63" s="72">
        <v>18</v>
      </c>
      <c r="H63" s="72">
        <v>23</v>
      </c>
      <c r="I63" s="63">
        <f t="shared" si="0"/>
        <v>41</v>
      </c>
      <c r="J63" s="66">
        <v>9954712096</v>
      </c>
      <c r="K63" s="59" t="s">
        <v>789</v>
      </c>
      <c r="L63" s="59"/>
      <c r="M63" s="59"/>
      <c r="N63" s="59"/>
      <c r="O63" s="59"/>
      <c r="P63" s="49">
        <v>43729</v>
      </c>
      <c r="Q63" s="48" t="s">
        <v>105</v>
      </c>
      <c r="R63" s="48"/>
      <c r="S63" s="18"/>
      <c r="T63" s="18"/>
    </row>
    <row r="64" spans="1:20">
      <c r="A64" s="4">
        <v>60</v>
      </c>
      <c r="B64" s="17" t="s">
        <v>62</v>
      </c>
      <c r="C64" s="66" t="s">
        <v>842</v>
      </c>
      <c r="D64" s="48" t="s">
        <v>25</v>
      </c>
      <c r="E64" s="70" t="s">
        <v>846</v>
      </c>
      <c r="F64" s="48"/>
      <c r="G64" s="72">
        <v>8</v>
      </c>
      <c r="H64" s="72">
        <v>8</v>
      </c>
      <c r="I64" s="63">
        <f t="shared" si="0"/>
        <v>16</v>
      </c>
      <c r="J64" s="66">
        <v>8011202705</v>
      </c>
      <c r="K64" s="48" t="s">
        <v>789</v>
      </c>
      <c r="L64" s="48"/>
      <c r="M64" s="48"/>
      <c r="N64" s="48"/>
      <c r="O64" s="48"/>
      <c r="P64" s="49">
        <v>43729</v>
      </c>
      <c r="Q64" s="48" t="s">
        <v>105</v>
      </c>
      <c r="R64" s="48"/>
      <c r="S64" s="18"/>
      <c r="T64" s="18"/>
    </row>
    <row r="65" spans="1:20">
      <c r="A65" s="4">
        <v>61</v>
      </c>
      <c r="B65" s="17" t="s">
        <v>62</v>
      </c>
      <c r="C65" s="66" t="s">
        <v>843</v>
      </c>
      <c r="D65" s="48" t="s">
        <v>25</v>
      </c>
      <c r="E65" s="70" t="s">
        <v>847</v>
      </c>
      <c r="F65" s="48"/>
      <c r="G65" s="72">
        <v>8</v>
      </c>
      <c r="H65" s="72">
        <v>10</v>
      </c>
      <c r="I65" s="63">
        <f t="shared" si="0"/>
        <v>18</v>
      </c>
      <c r="J65" s="66">
        <v>9954714294</v>
      </c>
      <c r="K65" s="48" t="s">
        <v>789</v>
      </c>
      <c r="L65" s="48"/>
      <c r="M65" s="48"/>
      <c r="N65" s="48"/>
      <c r="O65" s="48"/>
      <c r="P65" s="49">
        <v>43729</v>
      </c>
      <c r="Q65" s="48" t="s">
        <v>105</v>
      </c>
      <c r="R65" s="48"/>
      <c r="S65" s="18"/>
      <c r="T65" s="18"/>
    </row>
    <row r="66" spans="1:20">
      <c r="A66" s="4">
        <v>62</v>
      </c>
      <c r="B66" s="17" t="s">
        <v>62</v>
      </c>
      <c r="C66" s="66" t="s">
        <v>844</v>
      </c>
      <c r="D66" s="48" t="s">
        <v>25</v>
      </c>
      <c r="E66" s="70" t="s">
        <v>848</v>
      </c>
      <c r="F66" s="48"/>
      <c r="G66" s="72">
        <v>12</v>
      </c>
      <c r="H66" s="72">
        <v>12</v>
      </c>
      <c r="I66" s="63">
        <f t="shared" si="0"/>
        <v>24</v>
      </c>
      <c r="J66" s="66">
        <v>9577307490</v>
      </c>
      <c r="K66" s="48" t="s">
        <v>789</v>
      </c>
      <c r="L66" s="48"/>
      <c r="M66" s="48"/>
      <c r="N66" s="48"/>
      <c r="O66" s="48"/>
      <c r="P66" s="49">
        <v>43729</v>
      </c>
      <c r="Q66" s="48" t="s">
        <v>105</v>
      </c>
      <c r="R66" s="48"/>
      <c r="S66" s="18"/>
      <c r="T66" s="18"/>
    </row>
    <row r="67" spans="1:20">
      <c r="A67" s="4">
        <v>63</v>
      </c>
      <c r="B67" s="17" t="s">
        <v>63</v>
      </c>
      <c r="C67" s="66" t="s">
        <v>849</v>
      </c>
      <c r="D67" s="48" t="s">
        <v>25</v>
      </c>
      <c r="E67" s="70" t="s">
        <v>851</v>
      </c>
      <c r="F67" s="48"/>
      <c r="G67" s="72">
        <v>48</v>
      </c>
      <c r="H67" s="72">
        <v>36</v>
      </c>
      <c r="I67" s="63">
        <f t="shared" si="0"/>
        <v>84</v>
      </c>
      <c r="J67" s="66">
        <v>9954665661</v>
      </c>
      <c r="K67" s="48" t="s">
        <v>806</v>
      </c>
      <c r="L67" s="48"/>
      <c r="M67" s="48"/>
      <c r="N67" s="48"/>
      <c r="O67" s="48"/>
      <c r="P67" s="49">
        <v>43729</v>
      </c>
      <c r="Q67" s="48" t="s">
        <v>105</v>
      </c>
      <c r="R67" s="48"/>
      <c r="S67" s="18"/>
      <c r="T67" s="18"/>
    </row>
    <row r="68" spans="1:20">
      <c r="A68" s="4">
        <v>64</v>
      </c>
      <c r="B68" s="17" t="s">
        <v>63</v>
      </c>
      <c r="C68" s="66" t="s">
        <v>850</v>
      </c>
      <c r="D68" s="48" t="s">
        <v>25</v>
      </c>
      <c r="E68" s="70" t="s">
        <v>852</v>
      </c>
      <c r="F68" s="48"/>
      <c r="G68" s="72">
        <v>6</v>
      </c>
      <c r="H68" s="72">
        <v>18</v>
      </c>
      <c r="I68" s="63">
        <f t="shared" si="0"/>
        <v>24</v>
      </c>
      <c r="J68" s="66">
        <v>9957480538</v>
      </c>
      <c r="K68" s="48" t="s">
        <v>806</v>
      </c>
      <c r="L68" s="48"/>
      <c r="M68" s="48"/>
      <c r="N68" s="48"/>
      <c r="O68" s="48"/>
      <c r="P68" s="49">
        <v>43729</v>
      </c>
      <c r="Q68" s="48" t="s">
        <v>105</v>
      </c>
      <c r="R68" s="48"/>
      <c r="S68" s="18"/>
      <c r="T68" s="18"/>
    </row>
    <row r="69" spans="1:20">
      <c r="A69" s="4">
        <v>65</v>
      </c>
      <c r="B69" s="17" t="s">
        <v>62</v>
      </c>
      <c r="C69" s="48" t="s">
        <v>853</v>
      </c>
      <c r="D69" s="48" t="s">
        <v>23</v>
      </c>
      <c r="E69" s="19">
        <v>18250223801</v>
      </c>
      <c r="F69" s="48" t="s">
        <v>88</v>
      </c>
      <c r="G69" s="19">
        <v>38</v>
      </c>
      <c r="H69" s="19">
        <v>23</v>
      </c>
      <c r="I69" s="63">
        <f t="shared" si="0"/>
        <v>61</v>
      </c>
      <c r="J69" s="48">
        <v>9435621641</v>
      </c>
      <c r="K69" s="48" t="s">
        <v>248</v>
      </c>
      <c r="L69" s="48"/>
      <c r="M69" s="48"/>
      <c r="N69" s="48"/>
      <c r="O69" s="48"/>
      <c r="P69" s="49">
        <v>43731</v>
      </c>
      <c r="Q69" s="48" t="s">
        <v>77</v>
      </c>
      <c r="R69" s="48"/>
      <c r="S69" s="18"/>
      <c r="T69" s="18"/>
    </row>
    <row r="70" spans="1:20">
      <c r="A70" s="4">
        <v>66</v>
      </c>
      <c r="B70" s="17" t="s">
        <v>62</v>
      </c>
      <c r="C70" s="48" t="s">
        <v>854</v>
      </c>
      <c r="D70" s="48" t="s">
        <v>23</v>
      </c>
      <c r="E70" s="19">
        <v>18250233804</v>
      </c>
      <c r="F70" s="48" t="s">
        <v>162</v>
      </c>
      <c r="G70" s="19">
        <v>0</v>
      </c>
      <c r="H70" s="19">
        <v>42</v>
      </c>
      <c r="I70" s="63">
        <f t="shared" ref="I70:I133" si="1">SUM(G70:H70)</f>
        <v>42</v>
      </c>
      <c r="J70" s="48">
        <v>9613148649</v>
      </c>
      <c r="K70" s="48" t="s">
        <v>248</v>
      </c>
      <c r="L70" s="48"/>
      <c r="M70" s="48"/>
      <c r="N70" s="48"/>
      <c r="O70" s="48"/>
      <c r="P70" s="49">
        <v>43731</v>
      </c>
      <c r="Q70" s="48" t="s">
        <v>77</v>
      </c>
      <c r="R70" s="48"/>
      <c r="S70" s="18"/>
      <c r="T70" s="18"/>
    </row>
    <row r="71" spans="1:20">
      <c r="A71" s="4">
        <v>67</v>
      </c>
      <c r="B71" s="17" t="s">
        <v>63</v>
      </c>
      <c r="C71" s="48" t="s">
        <v>855</v>
      </c>
      <c r="D71" s="48" t="s">
        <v>23</v>
      </c>
      <c r="E71" s="19">
        <v>18250207704</v>
      </c>
      <c r="F71" s="48" t="s">
        <v>88</v>
      </c>
      <c r="G71" s="19">
        <v>52</v>
      </c>
      <c r="H71" s="19">
        <v>70</v>
      </c>
      <c r="I71" s="63">
        <f t="shared" si="1"/>
        <v>122</v>
      </c>
      <c r="J71" s="48">
        <v>8254859729</v>
      </c>
      <c r="K71" s="48" t="s">
        <v>160</v>
      </c>
      <c r="L71" s="48"/>
      <c r="M71" s="48"/>
      <c r="N71" s="48"/>
      <c r="O71" s="48"/>
      <c r="P71" s="49">
        <v>43731</v>
      </c>
      <c r="Q71" s="48" t="s">
        <v>77</v>
      </c>
      <c r="R71" s="48"/>
      <c r="S71" s="18"/>
      <c r="T71" s="18"/>
    </row>
    <row r="72" spans="1:20">
      <c r="A72" s="4">
        <v>68</v>
      </c>
      <c r="B72" s="17" t="s">
        <v>62</v>
      </c>
      <c r="C72" s="66" t="s">
        <v>856</v>
      </c>
      <c r="D72" s="48" t="s">
        <v>25</v>
      </c>
      <c r="E72" s="70" t="s">
        <v>859</v>
      </c>
      <c r="F72" s="48"/>
      <c r="G72" s="72">
        <v>12</v>
      </c>
      <c r="H72" s="72">
        <v>11</v>
      </c>
      <c r="I72" s="63">
        <f t="shared" si="1"/>
        <v>23</v>
      </c>
      <c r="J72" s="66">
        <v>9954369392</v>
      </c>
      <c r="K72" s="48" t="s">
        <v>789</v>
      </c>
      <c r="L72" s="48"/>
      <c r="M72" s="48"/>
      <c r="N72" s="48"/>
      <c r="O72" s="48"/>
      <c r="P72" s="49">
        <v>43732</v>
      </c>
      <c r="Q72" s="48" t="s">
        <v>83</v>
      </c>
      <c r="R72" s="48"/>
      <c r="S72" s="18"/>
      <c r="T72" s="18"/>
    </row>
    <row r="73" spans="1:20">
      <c r="A73" s="4">
        <v>69</v>
      </c>
      <c r="B73" s="17" t="s">
        <v>62</v>
      </c>
      <c r="C73" s="66" t="s">
        <v>857</v>
      </c>
      <c r="D73" s="18" t="s">
        <v>25</v>
      </c>
      <c r="E73" s="70" t="s">
        <v>860</v>
      </c>
      <c r="F73" s="18"/>
      <c r="G73" s="72">
        <v>13</v>
      </c>
      <c r="H73" s="72">
        <v>16</v>
      </c>
      <c r="I73" s="63">
        <f t="shared" si="1"/>
        <v>29</v>
      </c>
      <c r="J73" s="66">
        <v>8011254969</v>
      </c>
      <c r="K73" s="18" t="s">
        <v>789</v>
      </c>
      <c r="L73" s="18"/>
      <c r="M73" s="18"/>
      <c r="N73" s="18"/>
      <c r="O73" s="18"/>
      <c r="P73" s="24">
        <v>43732</v>
      </c>
      <c r="Q73" s="18" t="s">
        <v>83</v>
      </c>
      <c r="R73" s="18"/>
      <c r="S73" s="18"/>
      <c r="T73" s="18"/>
    </row>
    <row r="74" spans="1:20">
      <c r="A74" s="4">
        <v>70</v>
      </c>
      <c r="B74" s="17" t="s">
        <v>62</v>
      </c>
      <c r="C74" s="66" t="s">
        <v>858</v>
      </c>
      <c r="D74" s="18" t="s">
        <v>25</v>
      </c>
      <c r="E74" s="70" t="s">
        <v>861</v>
      </c>
      <c r="F74" s="18"/>
      <c r="G74" s="72">
        <v>23</v>
      </c>
      <c r="H74" s="72">
        <v>15</v>
      </c>
      <c r="I74" s="63">
        <f t="shared" si="1"/>
        <v>38</v>
      </c>
      <c r="J74" s="66">
        <v>9957904136</v>
      </c>
      <c r="K74" s="18" t="s">
        <v>789</v>
      </c>
      <c r="L74" s="18"/>
      <c r="M74" s="18"/>
      <c r="N74" s="18"/>
      <c r="O74" s="18"/>
      <c r="P74" s="24">
        <v>43732</v>
      </c>
      <c r="Q74" s="18" t="s">
        <v>83</v>
      </c>
      <c r="R74" s="18"/>
      <c r="S74" s="18"/>
      <c r="T74" s="18"/>
    </row>
    <row r="75" spans="1:20">
      <c r="A75" s="4">
        <v>71</v>
      </c>
      <c r="B75" s="17" t="s">
        <v>63</v>
      </c>
      <c r="C75" s="66" t="s">
        <v>862</v>
      </c>
      <c r="D75" s="18" t="s">
        <v>25</v>
      </c>
      <c r="E75" s="70" t="s">
        <v>864</v>
      </c>
      <c r="F75" s="18"/>
      <c r="G75" s="72">
        <v>22</v>
      </c>
      <c r="H75" s="72">
        <v>30</v>
      </c>
      <c r="I75" s="63">
        <f t="shared" si="1"/>
        <v>52</v>
      </c>
      <c r="J75" s="66">
        <v>9678576181</v>
      </c>
      <c r="K75" s="18" t="s">
        <v>806</v>
      </c>
      <c r="L75" s="18"/>
      <c r="M75" s="18"/>
      <c r="N75" s="18"/>
      <c r="O75" s="18"/>
      <c r="P75" s="24">
        <v>43732</v>
      </c>
      <c r="Q75" s="18" t="s">
        <v>83</v>
      </c>
      <c r="R75" s="18"/>
      <c r="S75" s="18"/>
      <c r="T75" s="18"/>
    </row>
    <row r="76" spans="1:20">
      <c r="A76" s="4">
        <v>72</v>
      </c>
      <c r="B76" s="17" t="s">
        <v>63</v>
      </c>
      <c r="C76" s="66" t="s">
        <v>863</v>
      </c>
      <c r="D76" s="18" t="s">
        <v>25</v>
      </c>
      <c r="E76" s="70" t="s">
        <v>865</v>
      </c>
      <c r="F76" s="18"/>
      <c r="G76" s="72">
        <v>15</v>
      </c>
      <c r="H76" s="72">
        <v>13</v>
      </c>
      <c r="I76" s="63">
        <f t="shared" si="1"/>
        <v>28</v>
      </c>
      <c r="J76" s="66">
        <v>9957645822</v>
      </c>
      <c r="K76" s="18" t="s">
        <v>806</v>
      </c>
      <c r="L76" s="18"/>
      <c r="M76" s="18"/>
      <c r="N76" s="18"/>
      <c r="O76" s="18"/>
      <c r="P76" s="24">
        <v>43732</v>
      </c>
      <c r="Q76" s="18" t="s">
        <v>83</v>
      </c>
      <c r="R76" s="18"/>
      <c r="S76" s="18"/>
      <c r="T76" s="18"/>
    </row>
    <row r="77" spans="1:20">
      <c r="A77" s="4">
        <v>73</v>
      </c>
      <c r="B77" s="17" t="s">
        <v>63</v>
      </c>
      <c r="C77" s="66" t="s">
        <v>487</v>
      </c>
      <c r="D77" s="18" t="s">
        <v>25</v>
      </c>
      <c r="E77" s="70" t="s">
        <v>866</v>
      </c>
      <c r="F77" s="18"/>
      <c r="G77" s="72">
        <v>12</v>
      </c>
      <c r="H77" s="72">
        <v>20</v>
      </c>
      <c r="I77" s="63">
        <f t="shared" si="1"/>
        <v>32</v>
      </c>
      <c r="J77" s="66">
        <v>8611438793</v>
      </c>
      <c r="K77" s="18" t="s">
        <v>806</v>
      </c>
      <c r="L77" s="18"/>
      <c r="M77" s="18"/>
      <c r="N77" s="18"/>
      <c r="O77" s="18"/>
      <c r="P77" s="24">
        <v>43732</v>
      </c>
      <c r="Q77" s="18" t="s">
        <v>83</v>
      </c>
      <c r="R77" s="18"/>
      <c r="S77" s="18"/>
      <c r="T77" s="18"/>
    </row>
    <row r="78" spans="1:20" ht="33">
      <c r="A78" s="4">
        <v>74</v>
      </c>
      <c r="B78" s="17" t="s">
        <v>62</v>
      </c>
      <c r="C78" s="18" t="s">
        <v>867</v>
      </c>
      <c r="D78" s="18" t="s">
        <v>23</v>
      </c>
      <c r="E78" s="19">
        <v>18250233801</v>
      </c>
      <c r="F78" s="18" t="s">
        <v>88</v>
      </c>
      <c r="G78" s="19">
        <v>62</v>
      </c>
      <c r="H78" s="19">
        <v>59</v>
      </c>
      <c r="I78" s="63">
        <f t="shared" si="1"/>
        <v>121</v>
      </c>
      <c r="J78" s="18">
        <v>9859233718</v>
      </c>
      <c r="K78" s="18" t="s">
        <v>248</v>
      </c>
      <c r="L78" s="18"/>
      <c r="M78" s="18"/>
      <c r="N78" s="18"/>
      <c r="O78" s="18"/>
      <c r="P78" s="24">
        <v>43733</v>
      </c>
      <c r="Q78" s="18" t="s">
        <v>89</v>
      </c>
      <c r="R78" s="18"/>
      <c r="S78" s="18"/>
      <c r="T78" s="18"/>
    </row>
    <row r="79" spans="1:20" ht="33">
      <c r="A79" s="4">
        <v>75</v>
      </c>
      <c r="B79" s="17" t="s">
        <v>63</v>
      </c>
      <c r="C79" s="18" t="s">
        <v>868</v>
      </c>
      <c r="D79" s="18" t="s">
        <v>23</v>
      </c>
      <c r="E79" s="19">
        <v>18250207901</v>
      </c>
      <c r="F79" s="18" t="s">
        <v>88</v>
      </c>
      <c r="G79" s="19">
        <v>53</v>
      </c>
      <c r="H79" s="19">
        <v>41</v>
      </c>
      <c r="I79" s="63">
        <f t="shared" si="1"/>
        <v>94</v>
      </c>
      <c r="J79" s="18">
        <v>9854505173</v>
      </c>
      <c r="K79" s="18" t="s">
        <v>160</v>
      </c>
      <c r="L79" s="18"/>
      <c r="M79" s="18"/>
      <c r="N79" s="18"/>
      <c r="O79" s="18"/>
      <c r="P79" s="24">
        <v>43733</v>
      </c>
      <c r="Q79" s="18" t="s">
        <v>89</v>
      </c>
      <c r="R79" s="18"/>
      <c r="S79" s="18"/>
      <c r="T79" s="18"/>
    </row>
    <row r="80" spans="1:20">
      <c r="A80" s="4">
        <v>76</v>
      </c>
      <c r="B80" s="17" t="s">
        <v>62</v>
      </c>
      <c r="C80" s="66" t="s">
        <v>869</v>
      </c>
      <c r="D80" s="18" t="s">
        <v>25</v>
      </c>
      <c r="E80" s="70" t="s">
        <v>871</v>
      </c>
      <c r="F80" s="18"/>
      <c r="G80" s="72">
        <v>16</v>
      </c>
      <c r="H80" s="72">
        <v>13</v>
      </c>
      <c r="I80" s="63">
        <f t="shared" si="1"/>
        <v>29</v>
      </c>
      <c r="J80" s="66">
        <v>9957018601</v>
      </c>
      <c r="K80" s="18" t="s">
        <v>789</v>
      </c>
      <c r="L80" s="18"/>
      <c r="M80" s="18"/>
      <c r="N80" s="18"/>
      <c r="O80" s="18"/>
      <c r="P80" s="24">
        <v>43734</v>
      </c>
      <c r="Q80" s="18" t="s">
        <v>93</v>
      </c>
      <c r="R80" s="18"/>
      <c r="S80" s="18"/>
      <c r="T80" s="18"/>
    </row>
    <row r="81" spans="1:20">
      <c r="A81" s="4">
        <v>77</v>
      </c>
      <c r="B81" s="17" t="s">
        <v>62</v>
      </c>
      <c r="C81" s="66" t="s">
        <v>274</v>
      </c>
      <c r="D81" s="18" t="s">
        <v>25</v>
      </c>
      <c r="E81" s="70" t="s">
        <v>872</v>
      </c>
      <c r="F81" s="18"/>
      <c r="G81" s="72">
        <v>21</v>
      </c>
      <c r="H81" s="72">
        <v>29</v>
      </c>
      <c r="I81" s="63">
        <f t="shared" si="1"/>
        <v>50</v>
      </c>
      <c r="J81" s="66">
        <v>9954182699</v>
      </c>
      <c r="K81" s="18" t="s">
        <v>789</v>
      </c>
      <c r="L81" s="18"/>
      <c r="M81" s="18"/>
      <c r="N81" s="18"/>
      <c r="O81" s="18"/>
      <c r="P81" s="24">
        <v>43734</v>
      </c>
      <c r="Q81" s="18" t="s">
        <v>93</v>
      </c>
      <c r="R81" s="18"/>
      <c r="S81" s="18"/>
      <c r="T81" s="18"/>
    </row>
    <row r="82" spans="1:20">
      <c r="A82" s="4">
        <v>78</v>
      </c>
      <c r="B82" s="17" t="s">
        <v>62</v>
      </c>
      <c r="C82" s="66" t="s">
        <v>870</v>
      </c>
      <c r="D82" s="18" t="s">
        <v>25</v>
      </c>
      <c r="E82" s="70" t="s">
        <v>873</v>
      </c>
      <c r="F82" s="18"/>
      <c r="G82" s="72">
        <v>18</v>
      </c>
      <c r="H82" s="72">
        <v>19</v>
      </c>
      <c r="I82" s="63">
        <f t="shared" si="1"/>
        <v>37</v>
      </c>
      <c r="J82" s="66">
        <v>9954483517</v>
      </c>
      <c r="K82" s="18" t="s">
        <v>789</v>
      </c>
      <c r="L82" s="18"/>
      <c r="M82" s="18"/>
      <c r="N82" s="18"/>
      <c r="O82" s="18"/>
      <c r="P82" s="24">
        <v>43734</v>
      </c>
      <c r="Q82" s="18" t="s">
        <v>93</v>
      </c>
      <c r="R82" s="18"/>
      <c r="S82" s="18"/>
      <c r="T82" s="18"/>
    </row>
    <row r="83" spans="1:20">
      <c r="A83" s="4">
        <v>79</v>
      </c>
      <c r="B83" s="17" t="s">
        <v>63</v>
      </c>
      <c r="C83" s="66" t="s">
        <v>874</v>
      </c>
      <c r="D83" s="18" t="s">
        <v>25</v>
      </c>
      <c r="E83" s="70" t="s">
        <v>877</v>
      </c>
      <c r="F83" s="18"/>
      <c r="G83" s="72">
        <v>23</v>
      </c>
      <c r="H83" s="72">
        <v>24</v>
      </c>
      <c r="I83" s="63">
        <f t="shared" si="1"/>
        <v>47</v>
      </c>
      <c r="J83" s="66">
        <v>9957606032</v>
      </c>
      <c r="K83" s="18" t="s">
        <v>806</v>
      </c>
      <c r="L83" s="18"/>
      <c r="M83" s="18"/>
      <c r="N83" s="18"/>
      <c r="O83" s="18"/>
      <c r="P83" s="24">
        <v>43734</v>
      </c>
      <c r="Q83" s="18" t="s">
        <v>93</v>
      </c>
      <c r="R83" s="18"/>
      <c r="S83" s="18"/>
      <c r="T83" s="18"/>
    </row>
    <row r="84" spans="1:20">
      <c r="A84" s="4">
        <v>80</v>
      </c>
      <c r="B84" s="17" t="s">
        <v>63</v>
      </c>
      <c r="C84" s="66" t="s">
        <v>875</v>
      </c>
      <c r="D84" s="18" t="s">
        <v>25</v>
      </c>
      <c r="E84" s="70" t="s">
        <v>878</v>
      </c>
      <c r="F84" s="18"/>
      <c r="G84" s="72">
        <v>15</v>
      </c>
      <c r="H84" s="72">
        <v>9</v>
      </c>
      <c r="I84" s="63">
        <f t="shared" si="1"/>
        <v>24</v>
      </c>
      <c r="J84" s="66">
        <v>7896556390</v>
      </c>
      <c r="K84" s="18" t="s">
        <v>806</v>
      </c>
      <c r="L84" s="18"/>
      <c r="M84" s="18"/>
      <c r="N84" s="18"/>
      <c r="O84" s="18"/>
      <c r="P84" s="24">
        <v>43734</v>
      </c>
      <c r="Q84" s="18" t="s">
        <v>93</v>
      </c>
      <c r="R84" s="18"/>
      <c r="S84" s="18"/>
      <c r="T84" s="18"/>
    </row>
    <row r="85" spans="1:20">
      <c r="A85" s="4">
        <v>81</v>
      </c>
      <c r="B85" s="17" t="s">
        <v>63</v>
      </c>
      <c r="C85" s="66" t="s">
        <v>876</v>
      </c>
      <c r="D85" s="18" t="s">
        <v>25</v>
      </c>
      <c r="E85" s="70" t="s">
        <v>879</v>
      </c>
      <c r="F85" s="18"/>
      <c r="G85" s="72">
        <v>24</v>
      </c>
      <c r="H85" s="72">
        <v>19</v>
      </c>
      <c r="I85" s="63">
        <f t="shared" si="1"/>
        <v>43</v>
      </c>
      <c r="J85" s="66">
        <v>9954546366</v>
      </c>
      <c r="K85" s="18" t="s">
        <v>806</v>
      </c>
      <c r="L85" s="18"/>
      <c r="M85" s="18"/>
      <c r="N85" s="18"/>
      <c r="O85" s="18"/>
      <c r="P85" s="24">
        <v>43734</v>
      </c>
      <c r="Q85" s="18" t="s">
        <v>93</v>
      </c>
      <c r="R85" s="18"/>
      <c r="S85" s="18"/>
      <c r="T85" s="18"/>
    </row>
    <row r="86" spans="1:20">
      <c r="A86" s="4">
        <v>82</v>
      </c>
      <c r="B86" s="17" t="s">
        <v>62</v>
      </c>
      <c r="C86" s="18" t="s">
        <v>880</v>
      </c>
      <c r="D86" s="18" t="s">
        <v>23</v>
      </c>
      <c r="E86" s="19">
        <v>18250233802</v>
      </c>
      <c r="F86" s="18" t="s">
        <v>88</v>
      </c>
      <c r="G86" s="19">
        <v>125</v>
      </c>
      <c r="H86" s="19">
        <v>28</v>
      </c>
      <c r="I86" s="63">
        <f t="shared" si="1"/>
        <v>153</v>
      </c>
      <c r="J86" s="18">
        <v>9707125878</v>
      </c>
      <c r="K86" s="18" t="s">
        <v>248</v>
      </c>
      <c r="L86" s="18"/>
      <c r="M86" s="18"/>
      <c r="N86" s="18"/>
      <c r="O86" s="18"/>
      <c r="P86" s="24">
        <v>43704</v>
      </c>
      <c r="Q86" s="18" t="s">
        <v>99</v>
      </c>
      <c r="R86" s="18"/>
      <c r="S86" s="18"/>
      <c r="T86" s="18"/>
    </row>
    <row r="87" spans="1:20" ht="33">
      <c r="A87" s="4">
        <v>83</v>
      </c>
      <c r="B87" s="17" t="s">
        <v>63</v>
      </c>
      <c r="C87" s="18" t="s">
        <v>881</v>
      </c>
      <c r="D87" s="18" t="s">
        <v>23</v>
      </c>
      <c r="E87" s="19">
        <v>18250208001</v>
      </c>
      <c r="F87" s="18" t="s">
        <v>88</v>
      </c>
      <c r="G87" s="19">
        <v>71</v>
      </c>
      <c r="H87" s="19">
        <v>67</v>
      </c>
      <c r="I87" s="63">
        <f t="shared" si="1"/>
        <v>138</v>
      </c>
      <c r="J87" s="18">
        <v>9864492501</v>
      </c>
      <c r="K87" s="18" t="s">
        <v>160</v>
      </c>
      <c r="L87" s="18"/>
      <c r="M87" s="18"/>
      <c r="N87" s="18"/>
      <c r="O87" s="18"/>
      <c r="P87" s="24">
        <v>43704</v>
      </c>
      <c r="Q87" s="18" t="s">
        <v>99</v>
      </c>
      <c r="R87" s="18"/>
      <c r="S87" s="18"/>
      <c r="T87" s="18"/>
    </row>
    <row r="88" spans="1:20">
      <c r="A88" s="4">
        <v>84</v>
      </c>
      <c r="B88" s="17" t="s">
        <v>62</v>
      </c>
      <c r="C88" s="66" t="s">
        <v>882</v>
      </c>
      <c r="D88" s="18" t="s">
        <v>25</v>
      </c>
      <c r="E88" s="70" t="s">
        <v>885</v>
      </c>
      <c r="F88" s="18"/>
      <c r="G88" s="72">
        <v>9</v>
      </c>
      <c r="H88" s="72">
        <v>11</v>
      </c>
      <c r="I88" s="63">
        <f t="shared" si="1"/>
        <v>20</v>
      </c>
      <c r="J88" s="66">
        <v>7896784638</v>
      </c>
      <c r="K88" s="18" t="s">
        <v>789</v>
      </c>
      <c r="L88" s="18"/>
      <c r="M88" s="18"/>
      <c r="N88" s="18"/>
      <c r="O88" s="18"/>
      <c r="P88" s="24">
        <v>43736</v>
      </c>
      <c r="Q88" s="18" t="s">
        <v>105</v>
      </c>
      <c r="R88" s="18"/>
      <c r="S88" s="18"/>
      <c r="T88" s="18"/>
    </row>
    <row r="89" spans="1:20">
      <c r="A89" s="4">
        <v>85</v>
      </c>
      <c r="B89" s="17" t="s">
        <v>62</v>
      </c>
      <c r="C89" s="66" t="s">
        <v>883</v>
      </c>
      <c r="D89" s="18" t="s">
        <v>25</v>
      </c>
      <c r="E89" s="70" t="s">
        <v>886</v>
      </c>
      <c r="F89" s="18"/>
      <c r="G89" s="72">
        <v>8</v>
      </c>
      <c r="H89" s="72">
        <v>8</v>
      </c>
      <c r="I89" s="63">
        <f t="shared" si="1"/>
        <v>16</v>
      </c>
      <c r="J89" s="66">
        <v>8876144683</v>
      </c>
      <c r="K89" s="18" t="s">
        <v>789</v>
      </c>
      <c r="L89" s="18"/>
      <c r="M89" s="18"/>
      <c r="N89" s="18"/>
      <c r="O89" s="18"/>
      <c r="P89" s="24">
        <v>43736</v>
      </c>
      <c r="Q89" s="18" t="s">
        <v>105</v>
      </c>
      <c r="R89" s="18"/>
      <c r="S89" s="18"/>
      <c r="T89" s="18"/>
    </row>
    <row r="90" spans="1:20">
      <c r="A90" s="4">
        <v>86</v>
      </c>
      <c r="B90" s="17" t="s">
        <v>62</v>
      </c>
      <c r="C90" s="66" t="s">
        <v>884</v>
      </c>
      <c r="D90" s="18" t="s">
        <v>25</v>
      </c>
      <c r="E90" s="70" t="s">
        <v>887</v>
      </c>
      <c r="F90" s="18"/>
      <c r="G90" s="72">
        <v>18</v>
      </c>
      <c r="H90" s="72">
        <v>26</v>
      </c>
      <c r="I90" s="63">
        <f t="shared" si="1"/>
        <v>44</v>
      </c>
      <c r="J90" s="66">
        <v>9678592998</v>
      </c>
      <c r="K90" s="18" t="s">
        <v>789</v>
      </c>
      <c r="L90" s="18"/>
      <c r="M90" s="18"/>
      <c r="N90" s="18"/>
      <c r="O90" s="18"/>
      <c r="P90" s="24">
        <v>43736</v>
      </c>
      <c r="Q90" s="18" t="s">
        <v>105</v>
      </c>
      <c r="R90" s="18"/>
      <c r="S90" s="18"/>
      <c r="T90" s="18"/>
    </row>
    <row r="91" spans="1:20">
      <c r="A91" s="4">
        <v>87</v>
      </c>
      <c r="B91" s="17" t="s">
        <v>63</v>
      </c>
      <c r="C91" s="66" t="s">
        <v>888</v>
      </c>
      <c r="D91" s="18" t="s">
        <v>25</v>
      </c>
      <c r="E91" s="70" t="s">
        <v>891</v>
      </c>
      <c r="F91" s="18"/>
      <c r="G91" s="72">
        <v>21</v>
      </c>
      <c r="H91" s="72">
        <v>16</v>
      </c>
      <c r="I91" s="63">
        <f t="shared" si="1"/>
        <v>37</v>
      </c>
      <c r="J91" s="66">
        <v>9678404145</v>
      </c>
      <c r="K91" s="18" t="s">
        <v>806</v>
      </c>
      <c r="L91" s="18"/>
      <c r="M91" s="18"/>
      <c r="N91" s="18"/>
      <c r="O91" s="18"/>
      <c r="P91" s="24">
        <v>43736</v>
      </c>
      <c r="Q91" s="18" t="s">
        <v>105</v>
      </c>
      <c r="R91" s="18"/>
      <c r="S91" s="18"/>
      <c r="T91" s="18"/>
    </row>
    <row r="92" spans="1:20">
      <c r="A92" s="4">
        <v>88</v>
      </c>
      <c r="B92" s="17" t="s">
        <v>63</v>
      </c>
      <c r="C92" s="66" t="s">
        <v>889</v>
      </c>
      <c r="D92" s="18" t="s">
        <v>25</v>
      </c>
      <c r="E92" s="70" t="s">
        <v>892</v>
      </c>
      <c r="F92" s="18"/>
      <c r="G92" s="72">
        <v>7</v>
      </c>
      <c r="H92" s="72">
        <v>7</v>
      </c>
      <c r="I92" s="63">
        <f t="shared" si="1"/>
        <v>14</v>
      </c>
      <c r="J92" s="66">
        <v>9508450326</v>
      </c>
      <c r="K92" s="18" t="s">
        <v>806</v>
      </c>
      <c r="L92" s="18"/>
      <c r="M92" s="18"/>
      <c r="N92" s="18"/>
      <c r="O92" s="18"/>
      <c r="P92" s="24">
        <v>43736</v>
      </c>
      <c r="Q92" s="18" t="s">
        <v>105</v>
      </c>
      <c r="R92" s="18"/>
      <c r="S92" s="18"/>
      <c r="T92" s="18"/>
    </row>
    <row r="93" spans="1:20">
      <c r="A93" s="4">
        <v>89</v>
      </c>
      <c r="B93" s="17" t="s">
        <v>63</v>
      </c>
      <c r="C93" s="66" t="s">
        <v>890</v>
      </c>
      <c r="D93" s="18" t="s">
        <v>25</v>
      </c>
      <c r="E93" s="70" t="s">
        <v>893</v>
      </c>
      <c r="F93" s="18"/>
      <c r="G93" s="72">
        <v>10</v>
      </c>
      <c r="H93" s="72">
        <v>11</v>
      </c>
      <c r="I93" s="63">
        <f t="shared" si="1"/>
        <v>21</v>
      </c>
      <c r="J93" s="66">
        <v>9957247189</v>
      </c>
      <c r="K93" s="18" t="s">
        <v>806</v>
      </c>
      <c r="L93" s="18"/>
      <c r="M93" s="18"/>
      <c r="N93" s="18"/>
      <c r="O93" s="18"/>
      <c r="P93" s="24">
        <v>43736</v>
      </c>
      <c r="Q93" s="18" t="s">
        <v>105</v>
      </c>
      <c r="R93" s="18"/>
      <c r="S93" s="18"/>
      <c r="T93" s="18"/>
    </row>
    <row r="94" spans="1:20">
      <c r="A94" s="4">
        <v>90</v>
      </c>
      <c r="B94" s="17" t="s">
        <v>62</v>
      </c>
      <c r="C94" s="18" t="s">
        <v>894</v>
      </c>
      <c r="D94" s="18" t="s">
        <v>23</v>
      </c>
      <c r="E94" s="19">
        <v>18250234602</v>
      </c>
      <c r="F94" s="18" t="s">
        <v>88</v>
      </c>
      <c r="G94" s="19">
        <v>44</v>
      </c>
      <c r="H94" s="19">
        <v>47</v>
      </c>
      <c r="I94" s="63">
        <f t="shared" si="1"/>
        <v>91</v>
      </c>
      <c r="J94" s="18">
        <v>9854513243</v>
      </c>
      <c r="K94" s="18" t="s">
        <v>518</v>
      </c>
      <c r="L94" s="18"/>
      <c r="M94" s="18"/>
      <c r="N94" s="18"/>
      <c r="O94" s="18"/>
      <c r="P94" s="24">
        <v>43738</v>
      </c>
      <c r="Q94" s="18" t="s">
        <v>77</v>
      </c>
      <c r="R94" s="18"/>
      <c r="S94" s="18"/>
      <c r="T94" s="18"/>
    </row>
    <row r="95" spans="1:20">
      <c r="A95" s="4">
        <v>91</v>
      </c>
      <c r="B95" s="17" t="s">
        <v>63</v>
      </c>
      <c r="C95" s="66" t="s">
        <v>895</v>
      </c>
      <c r="D95" s="70" t="s">
        <v>25</v>
      </c>
      <c r="E95" s="70" t="s">
        <v>898</v>
      </c>
      <c r="F95" s="18"/>
      <c r="G95" s="72">
        <v>15</v>
      </c>
      <c r="H95" s="72">
        <v>19</v>
      </c>
      <c r="I95" s="63">
        <f t="shared" si="1"/>
        <v>34</v>
      </c>
      <c r="J95" s="66">
        <v>9954493475</v>
      </c>
      <c r="K95" s="18" t="s">
        <v>806</v>
      </c>
      <c r="L95" s="18"/>
      <c r="M95" s="18"/>
      <c r="N95" s="18"/>
      <c r="O95" s="18"/>
      <c r="P95" s="24">
        <v>43738</v>
      </c>
      <c r="Q95" s="18" t="s">
        <v>77</v>
      </c>
      <c r="R95" s="18"/>
      <c r="S95" s="18"/>
      <c r="T95" s="18"/>
    </row>
    <row r="96" spans="1:20">
      <c r="A96" s="4">
        <v>92</v>
      </c>
      <c r="B96" s="17" t="s">
        <v>63</v>
      </c>
      <c r="C96" s="66" t="s">
        <v>896</v>
      </c>
      <c r="D96" s="70" t="s">
        <v>25</v>
      </c>
      <c r="E96" s="70" t="s">
        <v>899</v>
      </c>
      <c r="F96" s="18"/>
      <c r="G96" s="72">
        <v>13</v>
      </c>
      <c r="H96" s="72">
        <v>10</v>
      </c>
      <c r="I96" s="63">
        <f t="shared" si="1"/>
        <v>23</v>
      </c>
      <c r="J96" s="66">
        <v>7896556275</v>
      </c>
      <c r="K96" s="18" t="s">
        <v>806</v>
      </c>
      <c r="L96" s="18"/>
      <c r="M96" s="18"/>
      <c r="N96" s="18"/>
      <c r="O96" s="18"/>
      <c r="P96" s="24">
        <v>43738</v>
      </c>
      <c r="Q96" s="18" t="s">
        <v>77</v>
      </c>
      <c r="R96" s="18"/>
      <c r="S96" s="18"/>
      <c r="T96" s="18"/>
    </row>
    <row r="97" spans="1:20">
      <c r="A97" s="4">
        <v>93</v>
      </c>
      <c r="B97" s="17" t="s">
        <v>63</v>
      </c>
      <c r="C97" s="66" t="s">
        <v>897</v>
      </c>
      <c r="D97" s="70" t="s">
        <v>25</v>
      </c>
      <c r="E97" s="70" t="s">
        <v>900</v>
      </c>
      <c r="F97" s="18"/>
      <c r="G97" s="72">
        <v>12</v>
      </c>
      <c r="H97" s="72">
        <v>5</v>
      </c>
      <c r="I97" s="63">
        <f t="shared" si="1"/>
        <v>17</v>
      </c>
      <c r="J97" s="66">
        <v>9435322616</v>
      </c>
      <c r="K97" s="18" t="s">
        <v>806</v>
      </c>
      <c r="L97" s="18"/>
      <c r="M97" s="18"/>
      <c r="N97" s="18"/>
      <c r="O97" s="18"/>
      <c r="P97" s="24">
        <v>43738</v>
      </c>
      <c r="Q97" s="18" t="s">
        <v>77</v>
      </c>
      <c r="R97" s="18"/>
      <c r="S97" s="18"/>
      <c r="T97" s="18"/>
    </row>
    <row r="98" spans="1:20">
      <c r="A98" s="4">
        <v>94</v>
      </c>
      <c r="B98" s="17"/>
      <c r="C98" s="48"/>
      <c r="D98" s="48"/>
      <c r="E98" s="19"/>
      <c r="F98" s="48"/>
      <c r="G98" s="19"/>
      <c r="H98" s="19"/>
      <c r="I98" s="63">
        <f t="shared" si="1"/>
        <v>0</v>
      </c>
      <c r="J98" s="48"/>
      <c r="K98" s="48"/>
      <c r="L98" s="48"/>
      <c r="M98" s="48"/>
      <c r="N98" s="48"/>
      <c r="O98" s="48"/>
      <c r="P98" s="24"/>
      <c r="Q98" s="18"/>
      <c r="R98" s="18"/>
      <c r="S98" s="18"/>
      <c r="T98" s="18"/>
    </row>
    <row r="99" spans="1:20">
      <c r="A99" s="4">
        <v>95</v>
      </c>
      <c r="B99" s="17"/>
      <c r="C99" s="18"/>
      <c r="D99" s="18"/>
      <c r="E99" s="19"/>
      <c r="F99" s="18"/>
      <c r="G99" s="19"/>
      <c r="H99" s="19"/>
      <c r="I99" s="63">
        <f t="shared" si="1"/>
        <v>0</v>
      </c>
      <c r="J99" s="18"/>
      <c r="K99" s="18"/>
      <c r="L99" s="18"/>
      <c r="M99" s="18"/>
      <c r="N99" s="18"/>
      <c r="O99" s="18"/>
      <c r="P99" s="24"/>
      <c r="Q99" s="18"/>
      <c r="R99" s="18"/>
      <c r="S99" s="18"/>
      <c r="T99" s="18"/>
    </row>
    <row r="100" spans="1:20">
      <c r="A100" s="4">
        <v>96</v>
      </c>
      <c r="B100" s="17"/>
      <c r="C100" s="18"/>
      <c r="D100" s="18"/>
      <c r="E100" s="19"/>
      <c r="F100" s="18"/>
      <c r="G100" s="19"/>
      <c r="H100" s="19"/>
      <c r="I100" s="63">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3">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3">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3">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3">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3">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3">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3">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3">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3">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3">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3">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3">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3">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3">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3">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3">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3">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3">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3">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3">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3">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3">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3">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3">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3">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3">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3">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3">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3">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3">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3">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3">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3">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3">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3">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3">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3">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3">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39"/>
      <c r="C165" s="21">
        <f>COUNTIFS(C6:C164,"*")</f>
        <v>92</v>
      </c>
      <c r="D165" s="21"/>
      <c r="E165" s="13"/>
      <c r="F165" s="21"/>
      <c r="G165" s="62">
        <f>SUM(G6:G164)</f>
        <v>2506</v>
      </c>
      <c r="H165" s="62">
        <f>SUM(H6:H164)</f>
        <v>2599</v>
      </c>
      <c r="I165" s="62">
        <f>SUM(I6:I164)</f>
        <v>5105</v>
      </c>
      <c r="J165" s="21"/>
      <c r="K165" s="21"/>
      <c r="L165" s="21"/>
      <c r="M165" s="21"/>
      <c r="N165" s="21"/>
      <c r="O165" s="21"/>
      <c r="P165" s="14"/>
      <c r="Q165" s="21"/>
      <c r="R165" s="21"/>
      <c r="S165" s="21"/>
      <c r="T165" s="12"/>
    </row>
    <row r="166" spans="1:20">
      <c r="A166" s="44" t="s">
        <v>62</v>
      </c>
      <c r="B166" s="10">
        <f>COUNTIF(B$5:B$164,"Team 1")</f>
        <v>48</v>
      </c>
      <c r="C166" s="44" t="s">
        <v>25</v>
      </c>
      <c r="D166" s="10">
        <f>COUNTIF(D6:D164,"Anganwadi")</f>
        <v>60</v>
      </c>
    </row>
    <row r="167" spans="1:20">
      <c r="A167" s="44" t="s">
        <v>63</v>
      </c>
      <c r="B167" s="10">
        <f>COUNTIF(B$6:B$164,"Team 2")</f>
        <v>45</v>
      </c>
      <c r="C167" s="44" t="s">
        <v>23</v>
      </c>
      <c r="D167" s="10">
        <f>COUNTIF(D6:D164,"School")</f>
        <v>29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45" t="s">
        <v>71</v>
      </c>
      <c r="B1" s="145"/>
      <c r="C1" s="145"/>
      <c r="D1" s="145"/>
      <c r="E1" s="145"/>
      <c r="F1" s="146"/>
      <c r="G1" s="146"/>
      <c r="H1" s="146"/>
      <c r="I1" s="146"/>
      <c r="J1" s="146"/>
    </row>
    <row r="2" spans="1:11" ht="25.5">
      <c r="A2" s="147" t="s">
        <v>0</v>
      </c>
      <c r="B2" s="148"/>
      <c r="C2" s="149" t="str">
        <f>'Block at a Glance'!C2:D2</f>
        <v>ASSAM</v>
      </c>
      <c r="D2" s="150"/>
      <c r="E2" s="27" t="s">
        <v>1</v>
      </c>
      <c r="F2" s="151"/>
      <c r="G2" s="152"/>
      <c r="H2" s="28" t="s">
        <v>24</v>
      </c>
      <c r="I2" s="151"/>
      <c r="J2" s="152"/>
    </row>
    <row r="3" spans="1:11" ht="28.5" customHeight="1">
      <c r="A3" s="156" t="s">
        <v>66</v>
      </c>
      <c r="B3" s="156"/>
      <c r="C3" s="156"/>
      <c r="D3" s="156"/>
      <c r="E3" s="156"/>
      <c r="F3" s="156"/>
      <c r="G3" s="156"/>
      <c r="H3" s="156"/>
      <c r="I3" s="156"/>
      <c r="J3" s="156"/>
    </row>
    <row r="4" spans="1:11">
      <c r="A4" s="155" t="s">
        <v>27</v>
      </c>
      <c r="B4" s="154" t="s">
        <v>28</v>
      </c>
      <c r="C4" s="153" t="s">
        <v>29</v>
      </c>
      <c r="D4" s="153" t="s">
        <v>36</v>
      </c>
      <c r="E4" s="153"/>
      <c r="F4" s="153"/>
      <c r="G4" s="153" t="s">
        <v>30</v>
      </c>
      <c r="H4" s="153" t="s">
        <v>37</v>
      </c>
      <c r="I4" s="153"/>
      <c r="J4" s="153"/>
    </row>
    <row r="5" spans="1:11" ht="22.5" customHeight="1">
      <c r="A5" s="155"/>
      <c r="B5" s="154"/>
      <c r="C5" s="153"/>
      <c r="D5" s="29" t="s">
        <v>9</v>
      </c>
      <c r="E5" s="29" t="s">
        <v>10</v>
      </c>
      <c r="F5" s="29" t="s">
        <v>11</v>
      </c>
      <c r="G5" s="153"/>
      <c r="H5" s="29" t="s">
        <v>9</v>
      </c>
      <c r="I5" s="29" t="s">
        <v>10</v>
      </c>
      <c r="J5" s="29" t="s">
        <v>11</v>
      </c>
    </row>
    <row r="6" spans="1:11" ht="22.5" customHeight="1">
      <c r="A6" s="45">
        <v>1</v>
      </c>
      <c r="B6" s="64">
        <v>43556</v>
      </c>
      <c r="C6" s="31">
        <f>COUNTIFS('April-19'!D$5:D$164,"Anganwadi")</f>
        <v>48</v>
      </c>
      <c r="D6" s="32">
        <f>SUMIF('April-19'!$D$5:$D$164,"Anganwadi",'April-19'!$G$5:$G$164)</f>
        <v>1141</v>
      </c>
      <c r="E6" s="32">
        <f>SUMIF('April-19'!$D$5:$D$164,"Anganwadi",'April-19'!$H$5:$H$164)</f>
        <v>1149</v>
      </c>
      <c r="F6" s="32">
        <f>+D6+E6</f>
        <v>2290</v>
      </c>
      <c r="G6" s="31">
        <f>COUNTIF('April-19'!D5:D164,"School")</f>
        <v>19</v>
      </c>
      <c r="H6" s="32">
        <f>SUMIF('April-19'!$D$5:$D$164,"School",'April-19'!$G$5:$G$164)</f>
        <v>908</v>
      </c>
      <c r="I6" s="32">
        <f>SUMIF('April-19'!$D$5:$D$164,"School",'April-19'!$H$5:$H$164)</f>
        <v>773</v>
      </c>
      <c r="J6" s="32">
        <f>+H6+I6</f>
        <v>1681</v>
      </c>
      <c r="K6" s="33"/>
    </row>
    <row r="7" spans="1:11" ht="22.5" customHeight="1">
      <c r="A7" s="30">
        <v>2</v>
      </c>
      <c r="B7" s="65">
        <v>43601</v>
      </c>
      <c r="C7" s="31">
        <f>COUNTIF('May-19'!D5:D164,"Anganwadi")</f>
        <v>41</v>
      </c>
      <c r="D7" s="32">
        <f>SUMIF('May-19'!$D$5:$D$164,"Anganwadi",'May-19'!$G$5:$G$164)</f>
        <v>827</v>
      </c>
      <c r="E7" s="32">
        <f>SUMIF('May-19'!$D$5:$D$164,"Anganwadi",'May-19'!$H$5:$H$164)</f>
        <v>772</v>
      </c>
      <c r="F7" s="32">
        <f t="shared" ref="F7:F11" si="0">+D7+E7</f>
        <v>1599</v>
      </c>
      <c r="G7" s="31">
        <f>COUNTIF('May-19'!D5:D164,"School")</f>
        <v>22</v>
      </c>
      <c r="H7" s="32">
        <f>SUMIF('May-19'!$D$5:$D$164,"School",'May-19'!$G$5:$G$164)</f>
        <v>2257</v>
      </c>
      <c r="I7" s="32">
        <f>SUMIF('May-19'!$D$5:$D$164,"School",'May-19'!$H$5:$H$164)</f>
        <v>1720</v>
      </c>
      <c r="J7" s="32">
        <f t="shared" ref="J7:J11" si="1">+H7+I7</f>
        <v>3977</v>
      </c>
    </row>
    <row r="8" spans="1:11" ht="22.5" customHeight="1">
      <c r="A8" s="30">
        <v>3</v>
      </c>
      <c r="B8" s="65">
        <v>43632</v>
      </c>
      <c r="C8" s="31">
        <f>COUNTIF('Jun-19'!D5:D164,"Anganwadi")</f>
        <v>50</v>
      </c>
      <c r="D8" s="32">
        <f>SUMIF('Jun-19'!$D$5:$D$164,"Anganwadi",'Jun-19'!$G$5:$G$164)</f>
        <v>1341</v>
      </c>
      <c r="E8" s="32">
        <f>SUMIF('Jun-19'!$D$5:$D$164,"Anganwadi",'Jun-19'!$H$5:$H$164)</f>
        <v>1379</v>
      </c>
      <c r="F8" s="32">
        <f t="shared" si="0"/>
        <v>2720</v>
      </c>
      <c r="G8" s="31">
        <f>COUNTIF('Jun-19'!D5:D164,"School")</f>
        <v>18</v>
      </c>
      <c r="H8" s="32">
        <f>SUMIF('Jun-19'!$D$5:$D$164,"School",'Jun-19'!$G$5:$G$164)</f>
        <v>788</v>
      </c>
      <c r="I8" s="32">
        <f>SUMIF('Jun-19'!$D$5:$D$164,"School",'Jun-19'!$H$5:$H$164)</f>
        <v>672</v>
      </c>
      <c r="J8" s="32">
        <f t="shared" si="1"/>
        <v>1460</v>
      </c>
    </row>
    <row r="9" spans="1:11" ht="22.5" customHeight="1">
      <c r="A9" s="30">
        <v>4</v>
      </c>
      <c r="B9" s="65">
        <v>43662</v>
      </c>
      <c r="C9" s="31">
        <f>COUNTIF('Jul-19'!D5:D164,"Anganwadi")</f>
        <v>117</v>
      </c>
      <c r="D9" s="32">
        <f>SUMIF('Jul-19'!$D$5:$D$164,"Anganwadi",'Jul-19'!$G$5:$G$164)</f>
        <v>2406</v>
      </c>
      <c r="E9" s="32">
        <f>SUMIF('Jul-19'!$D$5:$D$164,"Anganwadi",'Jul-19'!$H$5:$H$164)</f>
        <v>2412</v>
      </c>
      <c r="F9" s="32">
        <f t="shared" si="0"/>
        <v>4818</v>
      </c>
      <c r="G9" s="31">
        <f>COUNTIF('Jul-19'!D5:D164,"School")</f>
        <v>0</v>
      </c>
      <c r="H9" s="32">
        <f>SUMIF('Jul-19'!$D$5:$D$164,"School",'Jul-19'!$G$5:$G$164)</f>
        <v>0</v>
      </c>
      <c r="I9" s="32">
        <f>SUMIF('Jul-19'!$D$5:$D$164,"School",'Jul-19'!$H$5:$H$164)</f>
        <v>0</v>
      </c>
      <c r="J9" s="32">
        <f t="shared" si="1"/>
        <v>0</v>
      </c>
    </row>
    <row r="10" spans="1:11" ht="22.5" customHeight="1">
      <c r="A10" s="30">
        <v>5</v>
      </c>
      <c r="B10" s="65">
        <v>43693</v>
      </c>
      <c r="C10" s="31">
        <f>COUNTIF('Aug-19'!D5:D164,"Anganwadi")</f>
        <v>29</v>
      </c>
      <c r="D10" s="32">
        <f>SUMIF('Aug-19'!$D$5:$D$164,"Anganwadi",'Aug-19'!$G$5:$G$164)</f>
        <v>726</v>
      </c>
      <c r="E10" s="32">
        <f>SUMIF('Aug-19'!$D$5:$D$164,"Anganwadi",'Aug-19'!$H$5:$H$164)</f>
        <v>717</v>
      </c>
      <c r="F10" s="32">
        <f t="shared" si="0"/>
        <v>1443</v>
      </c>
      <c r="G10" s="31">
        <f>COUNTIF('Aug-19'!D5:D164,"School")</f>
        <v>32</v>
      </c>
      <c r="H10" s="32">
        <f>SUMIF('Aug-19'!$D$5:$D$164,"School",'Aug-19'!$G$5:$G$164)</f>
        <v>1513</v>
      </c>
      <c r="I10" s="32">
        <f>SUMIF('Aug-19'!$D$5:$D$164,"School",'Aug-19'!$H$5:$H$164)</f>
        <v>870</v>
      </c>
      <c r="J10" s="32">
        <f t="shared" si="1"/>
        <v>2383</v>
      </c>
    </row>
    <row r="11" spans="1:11" ht="22.5" customHeight="1">
      <c r="A11" s="30">
        <v>6</v>
      </c>
      <c r="B11" s="65">
        <v>43724</v>
      </c>
      <c r="C11" s="31">
        <f>COUNTIF('Sep-19'!D6:D164,"Anganwadi")</f>
        <v>60</v>
      </c>
      <c r="D11" s="32">
        <f>SUMIF('Sep-19'!$D$6:$D$164,"Anganwadi",'Sep-19'!$G$6:$G$164)</f>
        <v>1153</v>
      </c>
      <c r="E11" s="32">
        <f>SUMIF('Sep-19'!$D$6:$D$164,"Anganwadi",'Sep-19'!$H$6:$H$164)</f>
        <v>1181</v>
      </c>
      <c r="F11" s="32">
        <f t="shared" si="0"/>
        <v>2334</v>
      </c>
      <c r="G11" s="31">
        <f>COUNTIF('Sep-19'!D6:D164,"School")</f>
        <v>29</v>
      </c>
      <c r="H11" s="32">
        <f>SUMIF('Sep-19'!$D$6:$D$164,"School",'Sep-19'!$G$6:$G$164)</f>
        <v>1353</v>
      </c>
      <c r="I11" s="32">
        <f>SUMIF('Sep-19'!$D$6:$D$164,"School",'Sep-19'!$H$6:$H$164)</f>
        <v>1014</v>
      </c>
      <c r="J11" s="32">
        <f t="shared" si="1"/>
        <v>2367</v>
      </c>
    </row>
    <row r="12" spans="1:11" ht="19.5" customHeight="1">
      <c r="A12" s="144" t="s">
        <v>38</v>
      </c>
      <c r="B12" s="144"/>
      <c r="C12" s="34">
        <f>SUM(C6:C11)</f>
        <v>345</v>
      </c>
      <c r="D12" s="34">
        <f t="shared" ref="D12:J12" si="2">SUM(D6:D11)</f>
        <v>7594</v>
      </c>
      <c r="E12" s="34">
        <f t="shared" si="2"/>
        <v>7610</v>
      </c>
      <c r="F12" s="34">
        <f t="shared" si="2"/>
        <v>15204</v>
      </c>
      <c r="G12" s="34">
        <f t="shared" si="2"/>
        <v>120</v>
      </c>
      <c r="H12" s="34">
        <f t="shared" si="2"/>
        <v>6819</v>
      </c>
      <c r="I12" s="34">
        <f t="shared" si="2"/>
        <v>5049</v>
      </c>
      <c r="J12" s="34">
        <f t="shared" si="2"/>
        <v>11868</v>
      </c>
    </row>
    <row r="14" spans="1:11">
      <c r="A14" s="139" t="s">
        <v>67</v>
      </c>
      <c r="B14" s="139"/>
      <c r="C14" s="139"/>
      <c r="D14" s="139"/>
      <c r="E14" s="139"/>
      <c r="F14" s="139"/>
    </row>
    <row r="15" spans="1:11" ht="82.5">
      <c r="A15" s="43" t="s">
        <v>27</v>
      </c>
      <c r="B15" s="42" t="s">
        <v>28</v>
      </c>
      <c r="C15" s="46" t="s">
        <v>64</v>
      </c>
      <c r="D15" s="41" t="s">
        <v>29</v>
      </c>
      <c r="E15" s="41" t="s">
        <v>30</v>
      </c>
      <c r="F15" s="41" t="s">
        <v>65</v>
      </c>
    </row>
    <row r="16" spans="1:11">
      <c r="A16" s="142">
        <v>1</v>
      </c>
      <c r="B16" s="140">
        <v>43571</v>
      </c>
      <c r="C16" s="47" t="s">
        <v>62</v>
      </c>
      <c r="D16" s="31">
        <f>COUNTIFS('April-19'!B$5:B$164,"Team 1",'April-19'!D$5:D$164,"Anganwadi")</f>
        <v>16</v>
      </c>
      <c r="E16" s="31">
        <f>COUNTIFS('April-19'!B$5:B$164,"Team 1",'April-19'!D$5:D$164,"School")</f>
        <v>10</v>
      </c>
      <c r="F16" s="32">
        <f>SUMIF('April-19'!$B$5:$B$164,"Team 1",'April-19'!$I$5:$I$164)</f>
        <v>2156</v>
      </c>
    </row>
    <row r="17" spans="1:6">
      <c r="A17" s="143"/>
      <c r="B17" s="141"/>
      <c r="C17" s="47" t="s">
        <v>63</v>
      </c>
      <c r="D17" s="31">
        <f>COUNTIFS('April-19'!B$5:B$164,"Team 2",'April-19'!D$5:D$164,"Anganwadi")</f>
        <v>32</v>
      </c>
      <c r="E17" s="31">
        <f>COUNTIFS('April-19'!B$5:B$164,"Team 2",'April-19'!D$5:D$164,"School")</f>
        <v>9</v>
      </c>
      <c r="F17" s="32">
        <f>SUMIF('April-19'!$B$5:$B$164,"Team 2",'April-19'!$I$5:$I$164)</f>
        <v>1932</v>
      </c>
    </row>
    <row r="18" spans="1:6">
      <c r="A18" s="142">
        <v>2</v>
      </c>
      <c r="B18" s="140">
        <v>43601</v>
      </c>
      <c r="C18" s="47" t="s">
        <v>62</v>
      </c>
      <c r="D18" s="31">
        <f>COUNTIFS('May-19'!B$5:B$164,"Team 1",'May-19'!D$5:D$164,"Anganwadi")</f>
        <v>14</v>
      </c>
      <c r="E18" s="31">
        <f>COUNTIFS('May-19'!B$5:B$164,"Team 1",'May-19'!D$5:D$164,"School")</f>
        <v>15</v>
      </c>
      <c r="F18" s="32">
        <f>SUMIF('May-19'!$B$5:$B$164,"Team 1",'May-19'!$I$5:$I$164)</f>
        <v>2498</v>
      </c>
    </row>
    <row r="19" spans="1:6">
      <c r="A19" s="143"/>
      <c r="B19" s="141"/>
      <c r="C19" s="47" t="s">
        <v>63</v>
      </c>
      <c r="D19" s="31">
        <f>COUNTIFS('May-19'!B$5:B$164,"Team 2",'May-19'!D$5:D$164,"Anganwadi")</f>
        <v>27</v>
      </c>
      <c r="E19" s="31">
        <f>COUNTIFS('May-19'!B$5:B$164,"Team 2",'May-19'!D$5:D$164,"School")</f>
        <v>7</v>
      </c>
      <c r="F19" s="32">
        <f>SUMIF('May-19'!$B$5:$B$164,"Team 2",'May-19'!$I$5:$I$164)</f>
        <v>3920</v>
      </c>
    </row>
    <row r="20" spans="1:6">
      <c r="A20" s="142">
        <v>3</v>
      </c>
      <c r="B20" s="140">
        <v>43632</v>
      </c>
      <c r="C20" s="47" t="s">
        <v>62</v>
      </c>
      <c r="D20" s="31">
        <f>COUNTIFS('Jun-19'!B$5:B$164,"Team 1",'Jun-19'!D$5:D$164,"Anganwadi")</f>
        <v>20</v>
      </c>
      <c r="E20" s="31">
        <f>COUNTIFS('Jun-19'!B$5:B$164,"Team 1",'Jun-19'!D$5:D$164,"School")</f>
        <v>7</v>
      </c>
      <c r="F20" s="32">
        <f>SUMIF('Jun-19'!$B$5:$B$164,"Team 1",'Jun-19'!$I$5:$I$164)</f>
        <v>2124</v>
      </c>
    </row>
    <row r="21" spans="1:6">
      <c r="A21" s="143"/>
      <c r="B21" s="141"/>
      <c r="C21" s="47" t="s">
        <v>63</v>
      </c>
      <c r="D21" s="31">
        <f>COUNTIFS('Jun-19'!B$5:B$164,"Team 2",'Jun-19'!D$5:D$164,"Anganwadi")</f>
        <v>30</v>
      </c>
      <c r="E21" s="31">
        <f>COUNTIFS('Jun-19'!B$5:B$164,"Team 2",'Jun-19'!D$5:D$164,"School")</f>
        <v>11</v>
      </c>
      <c r="F21" s="32">
        <f>SUMIF('Jun-19'!$B$5:$B$164,"Team 2",'Jun-19'!$I$5:$I$164)</f>
        <v>2056</v>
      </c>
    </row>
    <row r="22" spans="1:6">
      <c r="A22" s="142">
        <v>4</v>
      </c>
      <c r="B22" s="140">
        <v>43662</v>
      </c>
      <c r="C22" s="47" t="s">
        <v>62</v>
      </c>
      <c r="D22" s="31">
        <f>COUNTIFS('Jul-19'!B$5:B$164,"Team 1",'Jul-19'!D$5:D$164,"Anganwadi")</f>
        <v>57</v>
      </c>
      <c r="E22" s="31">
        <f>COUNTIFS('Jul-19'!B$5:B$164,"Team 1",'Jul-19'!D$5:D$164,"School")</f>
        <v>0</v>
      </c>
      <c r="F22" s="32">
        <f>SUMIF('Jul-19'!$B$5:$B$164,"Team 1",'Jul-19'!$I$5:$I$164)</f>
        <v>2391</v>
      </c>
    </row>
    <row r="23" spans="1:6">
      <c r="A23" s="143"/>
      <c r="B23" s="141"/>
      <c r="C23" s="47" t="s">
        <v>63</v>
      </c>
      <c r="D23" s="31">
        <f>COUNTIFS('Jul-19'!B$5:B$164,"Team 2",'Jul-19'!D$5:D$164,"Anganwadi")</f>
        <v>60</v>
      </c>
      <c r="E23" s="31">
        <f>COUNTIFS('Jul-19'!B$5:B$164,"Team 2",'Jul-19'!D$5:D$164,"School")</f>
        <v>0</v>
      </c>
      <c r="F23" s="32">
        <f>SUMIF('Jul-19'!$B$5:$B$164,"Team 2",'Jul-19'!$I$5:$I$164)</f>
        <v>2427</v>
      </c>
    </row>
    <row r="24" spans="1:6">
      <c r="A24" s="142">
        <v>5</v>
      </c>
      <c r="B24" s="140">
        <v>43693</v>
      </c>
      <c r="C24" s="47" t="s">
        <v>62</v>
      </c>
      <c r="D24" s="31">
        <f>COUNTIFS('Aug-19'!B$5:B$164,"Team 1",'Aug-19'!D$5:D$164,"Anganwadi")</f>
        <v>12</v>
      </c>
      <c r="E24" s="31">
        <f>COUNTIFS('Aug-19'!B$5:B$164,"Team 1",'Aug-19'!D$5:D$164,"School")</f>
        <v>10</v>
      </c>
      <c r="F24" s="32">
        <f>SUMIF('Aug-19'!$B$5:$B$164,"Team 1",'Aug-19'!$I$5:$I$164)</f>
        <v>2565</v>
      </c>
    </row>
    <row r="25" spans="1:6">
      <c r="A25" s="143"/>
      <c r="B25" s="141"/>
      <c r="C25" s="47" t="s">
        <v>63</v>
      </c>
      <c r="D25" s="31">
        <f>COUNTIFS('Aug-19'!B$5:B$164,"Team 2",'Aug-19'!D$5:D$164,"Anganwadi")</f>
        <v>17</v>
      </c>
      <c r="E25" s="31">
        <f>COUNTIFS('Aug-19'!B$5:B$164,"Team 2",'Aug-19'!D$5:D$164,"School")</f>
        <v>22</v>
      </c>
      <c r="F25" s="32">
        <f>SUMIF('Aug-19'!$B$5:$B$164,"Team 2",'Aug-19'!$I$5:$I$164)</f>
        <v>2091</v>
      </c>
    </row>
    <row r="26" spans="1:6">
      <c r="A26" s="142">
        <v>6</v>
      </c>
      <c r="B26" s="140">
        <v>43724</v>
      </c>
      <c r="C26" s="47" t="s">
        <v>62</v>
      </c>
      <c r="D26" s="31">
        <f>COUNTIFS('Sep-19'!B$5:B$164,"Team 1",'Sep-19'!D$5:D$164,"Anganwadi")</f>
        <v>31</v>
      </c>
      <c r="E26" s="31">
        <f>COUNTIFS('Sep-19'!B$5:B$164,"Team 1",'Sep-19'!D$5:D$164,"School")</f>
        <v>16</v>
      </c>
      <c r="F26" s="32">
        <f>SUMIF('Sep-19'!$B$5:$B$164,"Team 1",'Sep-19'!$I$5:$I$164)</f>
        <v>2453</v>
      </c>
    </row>
    <row r="27" spans="1:6">
      <c r="A27" s="143"/>
      <c r="B27" s="141"/>
      <c r="C27" s="47" t="s">
        <v>63</v>
      </c>
      <c r="D27" s="31">
        <f>COUNTIFS('Sep-19'!B$5:B$164,"Team 2",'Sep-19'!D$5:D$164,"Anganwadi")</f>
        <v>29</v>
      </c>
      <c r="E27" s="31">
        <f>COUNTIFS('Sep-19'!B$5:B$164,"Team 2",'Sep-19'!D$5:D$164,"School")</f>
        <v>14</v>
      </c>
      <c r="F27" s="32">
        <f>SUMIF('Sep-19'!$B$5:$B$164,"Team 2",'Sep-19'!$I$5:$I$164)</f>
        <v>2688</v>
      </c>
    </row>
    <row r="28" spans="1:6">
      <c r="A28" s="136" t="s">
        <v>38</v>
      </c>
      <c r="B28" s="137"/>
      <c r="C28" s="138"/>
      <c r="D28" s="40">
        <f>SUM(D16:D27)</f>
        <v>345</v>
      </c>
      <c r="E28" s="40">
        <f>SUM(E16:E27)</f>
        <v>121</v>
      </c>
      <c r="F28" s="40">
        <f>SUM(F16:F27)</f>
        <v>29301</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2019-05-16T09:32:21Z</dcterms:modified>
</cp:coreProperties>
</file>