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2"/>
  </bookViews>
  <sheets>
    <sheet name="Block at a Glance" sheetId="1" r:id="rId1"/>
    <sheet name="April-18" sheetId="5" r:id="rId2"/>
    <sheet name="May-18"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'April-18'!$3:$4</definedName>
    <definedName name="_xlnm.Print_Titles" localSheetId="5">'Aug-19'!$3:$4</definedName>
    <definedName name="_xlnm.Print_Titles" localSheetId="4">'Jul-19'!$3:$4</definedName>
    <definedName name="_xlnm.Print_Titles" localSheetId="3">'Jun-19'!$3:$4</definedName>
    <definedName name="_xlnm.Print_Titles" localSheetId="2">'May-18'!$3:$4</definedName>
    <definedName name="_xlnm.Print_Titles" localSheetId="6">'Sep-19'!$3:$4</definedName>
  </definedNames>
  <calcPr calcId="124519"/>
</workbook>
</file>

<file path=xl/calcChain.xml><?xml version="1.0" encoding="utf-8"?>
<calcChain xmlns="http://schemas.openxmlformats.org/spreadsheetml/2006/main">
  <c r="I73" i="5"/>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58" i="17"/>
  <c r="I57"/>
  <c r="I56"/>
  <c r="I55"/>
  <c r="I54"/>
  <c r="I53"/>
  <c r="I52"/>
  <c r="I51"/>
  <c r="I50"/>
  <c r="I49"/>
  <c r="I48"/>
  <c r="I47"/>
  <c r="I46"/>
  <c r="I45"/>
  <c r="I44"/>
  <c r="I43"/>
  <c r="I42"/>
  <c r="I41"/>
  <c r="I40"/>
  <c r="I39"/>
  <c r="I38"/>
  <c r="I37"/>
  <c r="I36"/>
  <c r="I35"/>
  <c r="I34"/>
  <c r="I33"/>
  <c r="I32"/>
  <c r="I31"/>
  <c r="I30"/>
  <c r="I29"/>
  <c r="I27"/>
  <c r="I22"/>
  <c r="I20"/>
  <c r="I19"/>
  <c r="I18"/>
  <c r="I17"/>
  <c r="I16"/>
  <c r="I15"/>
  <c r="I14"/>
  <c r="I13"/>
  <c r="I12"/>
  <c r="I11"/>
  <c r="I10"/>
  <c r="I9"/>
  <c r="I8"/>
  <c r="I7"/>
  <c r="I6"/>
  <c r="I5"/>
  <c r="I7" i="21" l="1"/>
  <c r="I16" i="19"/>
  <c r="I15"/>
  <c r="I14"/>
  <c r="I13"/>
  <c r="I12"/>
  <c r="I11"/>
  <c r="I10"/>
  <c r="I9"/>
  <c r="I8"/>
  <c r="I7"/>
  <c r="I6"/>
  <c r="I5"/>
  <c r="I17"/>
  <c r="I93" i="18"/>
  <c r="I91"/>
  <c r="I90"/>
  <c r="I89"/>
  <c r="I88"/>
  <c r="I87"/>
  <c r="I86"/>
  <c r="I85"/>
  <c r="I84"/>
  <c r="I83"/>
  <c r="I82"/>
  <c r="I81"/>
  <c r="I80"/>
  <c r="I79"/>
  <c r="I78"/>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59" i="21" l="1"/>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l="1"/>
  <c r="I16"/>
  <c r="I15"/>
  <c r="I14"/>
  <c r="I13"/>
  <c r="I12"/>
  <c r="I66" i="20"/>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7" l="1"/>
  <c r="I16"/>
  <c r="I15"/>
  <c r="I14"/>
  <c r="I13"/>
  <c r="I12"/>
  <c r="I11"/>
  <c r="I10"/>
  <c r="I9"/>
  <c r="I8"/>
  <c r="I7"/>
  <c r="I6"/>
  <c r="I87" i="19" l="1"/>
  <c r="I86"/>
  <c r="I85"/>
  <c r="I84"/>
  <c r="I83"/>
  <c r="I82"/>
  <c r="I81"/>
  <c r="I80"/>
  <c r="I79"/>
  <c r="I78"/>
  <c r="I77"/>
  <c r="I76"/>
  <c r="I75"/>
  <c r="I74"/>
  <c r="I69"/>
  <c r="I68"/>
  <c r="I67"/>
  <c r="I66"/>
  <c r="I65"/>
  <c r="I64"/>
  <c r="I63"/>
  <c r="I62"/>
  <c r="I61"/>
  <c r="I60"/>
  <c r="I59"/>
  <c r="I58"/>
  <c r="I57"/>
  <c r="I56"/>
  <c r="I55"/>
  <c r="I54"/>
  <c r="I49"/>
  <c r="I48"/>
  <c r="I47"/>
  <c r="I46"/>
  <c r="I45"/>
  <c r="I44"/>
  <c r="I43"/>
  <c r="I42"/>
  <c r="I41"/>
  <c r="I40"/>
  <c r="I39"/>
  <c r="I38"/>
  <c r="I37"/>
  <c r="I36"/>
  <c r="I35"/>
  <c r="I34"/>
  <c r="I33"/>
  <c r="I32"/>
  <c r="I31"/>
  <c r="I30"/>
  <c r="I29"/>
  <c r="I28"/>
  <c r="I27"/>
  <c r="I26"/>
  <c r="I25"/>
  <c r="I24"/>
  <c r="I130" i="18" l="1"/>
  <c r="I129"/>
  <c r="I128"/>
  <c r="I127"/>
  <c r="I126"/>
  <c r="I125"/>
  <c r="I124"/>
  <c r="I123"/>
  <c r="I122"/>
  <c r="I121"/>
  <c r="I120"/>
  <c r="I119"/>
  <c r="I118"/>
  <c r="I117"/>
  <c r="I116"/>
  <c r="I115"/>
  <c r="I114"/>
  <c r="I113"/>
  <c r="I112"/>
  <c r="I111"/>
  <c r="I110"/>
  <c r="I109"/>
  <c r="I108"/>
  <c r="I107"/>
  <c r="I106"/>
  <c r="I105"/>
  <c r="I104"/>
  <c r="I103"/>
  <c r="I101"/>
  <c r="I100"/>
  <c r="I99"/>
  <c r="I98"/>
  <c r="I97"/>
  <c r="I96"/>
  <c r="I95"/>
  <c r="I94"/>
  <c r="I92"/>
  <c r="I64"/>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31" i="19"/>
  <c r="I132"/>
  <c r="I133"/>
  <c r="I134"/>
  <c r="I135"/>
  <c r="I136"/>
  <c r="I137"/>
  <c r="I138"/>
  <c r="I139"/>
  <c r="I140"/>
  <c r="I141"/>
  <c r="I142"/>
  <c r="I143"/>
  <c r="I144"/>
  <c r="I145"/>
  <c r="I146"/>
  <c r="I147"/>
  <c r="I148"/>
  <c r="I149"/>
  <c r="I150"/>
  <c r="I151"/>
  <c r="I152"/>
  <c r="I153"/>
  <c r="I154"/>
  <c r="I155"/>
  <c r="I156"/>
  <c r="I157"/>
  <c r="I158"/>
  <c r="I159"/>
  <c r="I160"/>
  <c r="I161"/>
  <c r="I162"/>
  <c r="I163"/>
  <c r="I164"/>
  <c r="I131" i="18"/>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18"/>
  <c r="D167" i="19"/>
  <c r="D166"/>
  <c r="H165"/>
  <c r="G165"/>
  <c r="C165"/>
  <c r="F23" i="11"/>
  <c r="F22"/>
  <c r="D167" i="18"/>
  <c r="D166"/>
  <c r="H165"/>
  <c r="G165"/>
  <c r="C165"/>
  <c r="I102"/>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F18" i="11"/>
  <c r="I104" i="5"/>
  <c r="I105"/>
  <c r="I106"/>
  <c r="I107"/>
  <c r="I108"/>
  <c r="I109"/>
  <c r="I110"/>
  <c r="I111"/>
  <c r="I112"/>
  <c r="I113"/>
  <c r="I114"/>
  <c r="I115"/>
  <c r="I116"/>
  <c r="I117"/>
  <c r="I118"/>
  <c r="I119"/>
  <c r="I120"/>
  <c r="I121"/>
  <c r="I122"/>
  <c r="C2" i="11"/>
  <c r="I2"/>
  <c r="F2"/>
  <c r="I74" i="5"/>
  <c r="I75"/>
  <c r="I76"/>
  <c r="I77"/>
  <c r="I78"/>
  <c r="I79"/>
  <c r="I80"/>
  <c r="I81"/>
  <c r="I82"/>
  <c r="I83"/>
  <c r="I84"/>
  <c r="I85"/>
  <c r="I86"/>
  <c r="I87"/>
  <c r="I88"/>
  <c r="I89"/>
  <c r="I90"/>
  <c r="I91"/>
  <c r="I92"/>
  <c r="I93"/>
  <c r="I94"/>
  <c r="I95"/>
  <c r="I96"/>
  <c r="I97"/>
  <c r="I98"/>
  <c r="I99"/>
  <c r="I100"/>
  <c r="I101"/>
  <c r="I102"/>
  <c r="I103"/>
  <c r="F19" i="11" l="1"/>
  <c r="F17"/>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<sst xmlns="http://schemas.openxmlformats.org/spreadsheetml/2006/main" count="3663" uniqueCount="669">
  <si>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</si>
  <si>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</si>
  <si>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</si>
  <si>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</si>
  <si>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</si>
  <si>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</si>
  <si>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</si>
  <si>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</si>
  <si>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</si>
  <si>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</si>
  <si>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</si>
  <si>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</si>
  <si>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</si>
  <si>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</si>
  <si>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</si>
  <si>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</si>
  <si>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</si>
  <si>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</si>
  <si>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</si>
  <si>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</si>
  <si>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</si>
  <si>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</si>
  <si>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</si>
  <si>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</si>
  <si>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</si>
  <si>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</si>
  <si>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</si>
  <si>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</si>
  <si>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</si>
  <si>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</si>
  <si>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</si>
  <si>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</si>
  <si>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</si>
  <si>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</si>
  <si>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</si>
  <si>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</si>
  <si>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</si>
  <si>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</si>
  <si>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</si>
  <si>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</si>
  <si>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</si>
  <si>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</si>
  <si>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</si>
  <si>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</si>
  <si>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</si>
  <si>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</si>
  <si>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</si>
  <si>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</si>
  <si>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</si>
  <si>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</si>
  <si>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</si>
  <si>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</si>
  <si>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</si>
  <si>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</si>
  <si>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</si>
  <si>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</si>
  <si>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</si>
  <si>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</si>
  <si>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</si>
  <si>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</si>
  <si>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</si>
  <si>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</si>
  <si>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</si>
  <si>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</si>
  <si>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</si>
  <si>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</si>
  <si>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</si>
  <si>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</si>
  <si>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</si>
  <si>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</si>
  <si>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</si>
  <si>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</si>
  <si>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</si>
  <si>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</si>
  <si>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</si>
  <si>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</si>
  <si>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DARRANG</t>
  </si>
  <si>
    <t>SIPAJHAR</t>
  </si>
  <si>
    <t>bpa.nrhm.darrang.sipajhar@gmail.com</t>
  </si>
  <si>
    <t>DR. SMITA KALITA</t>
  </si>
  <si>
    <t>DHAIRJYA KR DEKA</t>
  </si>
  <si>
    <t>ARPANA SAUD</t>
  </si>
  <si>
    <t>DR. JAYANTA KR. SARMA</t>
  </si>
  <si>
    <t>MAIDUL ISLAM</t>
  </si>
  <si>
    <t>MOKSIDA KHATUN</t>
  </si>
  <si>
    <t>LP</t>
  </si>
  <si>
    <t>KURUA SD</t>
  </si>
  <si>
    <t>KALPONA BORA</t>
  </si>
  <si>
    <t>Thu Day</t>
  </si>
  <si>
    <t>HIGH</t>
  </si>
  <si>
    <t>Fri Day</t>
  </si>
  <si>
    <t>ME</t>
  </si>
  <si>
    <t>BHANTI DAS</t>
  </si>
  <si>
    <t>Sat Day</t>
  </si>
  <si>
    <t>TK GRANT B</t>
  </si>
  <si>
    <t>AKLIMA BEGUM</t>
  </si>
  <si>
    <t>Mon Day</t>
  </si>
  <si>
    <t>NIZ SIPAJHAR</t>
  </si>
  <si>
    <t>PUTULI BARUA</t>
  </si>
  <si>
    <t>KUNJA DEVI</t>
  </si>
  <si>
    <t>Wed Day</t>
  </si>
  <si>
    <t>KANIRDAL</t>
  </si>
  <si>
    <t>SATKHALI L.P. SCHOOL</t>
  </si>
  <si>
    <t>0103001</t>
  </si>
  <si>
    <t>HATIMURIA</t>
  </si>
  <si>
    <t>KIRON DEVI</t>
  </si>
  <si>
    <t>BULU DEVI</t>
  </si>
  <si>
    <t>SATKHALI JYOTI L.P. SCHOOL</t>
  </si>
  <si>
    <t>0103002</t>
  </si>
  <si>
    <t>NABAMI DEVI</t>
  </si>
  <si>
    <t>Tue Day</t>
  </si>
  <si>
    <t>AZAD HIND LPS</t>
  </si>
  <si>
    <t>0103006</t>
  </si>
  <si>
    <t>SNONESWARI DEVI</t>
  </si>
  <si>
    <t>DOSOTANI L.P. SCHOOL</t>
  </si>
  <si>
    <t>0103101</t>
  </si>
  <si>
    <t>MATHAJHAR</t>
  </si>
  <si>
    <t>DIPTI DEVI</t>
  </si>
  <si>
    <t>NIRMALI DEVI</t>
  </si>
  <si>
    <t>DASOTANI TUNIBARI</t>
  </si>
  <si>
    <t>BINAPANI KUMAR</t>
  </si>
  <si>
    <t>PUB BORAMGAR</t>
  </si>
  <si>
    <t>GYANJYOTI SANGHA</t>
  </si>
  <si>
    <t>KABITA KALITA</t>
  </si>
  <si>
    <t>GYAN MALINI</t>
  </si>
  <si>
    <t>KANESWARI BUYA</t>
  </si>
  <si>
    <t>PUNIA GOROIMARI</t>
  </si>
  <si>
    <t>GOROIMARI PUNIA</t>
  </si>
  <si>
    <t>ANUPAMA DEVI</t>
  </si>
  <si>
    <t>DHARITRI NATH</t>
  </si>
  <si>
    <t>GHROWA SONAPUR</t>
  </si>
  <si>
    <t>KHAS SONAPUR</t>
  </si>
  <si>
    <t>SUFIA EGUM</t>
  </si>
  <si>
    <t>BIJU SARMA</t>
  </si>
  <si>
    <t>DUMUNICHOWKI</t>
  </si>
  <si>
    <t>DUMUNUCHOWKI</t>
  </si>
  <si>
    <t>DHARJYABALA DEKA</t>
  </si>
  <si>
    <t>MOHIMA BEGUM</t>
  </si>
  <si>
    <t>MAROUWACHOWKI NO 1</t>
  </si>
  <si>
    <t>SINGIMARI</t>
  </si>
  <si>
    <t>BADIASISA</t>
  </si>
  <si>
    <t>solpam</t>
  </si>
  <si>
    <t>MAHIDA BEGUM</t>
  </si>
  <si>
    <t>PUSPALATA BARUA</t>
  </si>
  <si>
    <t>MAJARGAONCHUBA</t>
  </si>
  <si>
    <t>FIROZA BEGUM</t>
  </si>
  <si>
    <t>DAKHIN BADIASISA</t>
  </si>
  <si>
    <t>UTTAR KABEICHUBA</t>
  </si>
  <si>
    <t>KABEICHUBA</t>
  </si>
  <si>
    <t>JUNUMAI</t>
  </si>
  <si>
    <t>CHAMPA DEVI</t>
  </si>
  <si>
    <t>DAKHIN KABEICHUBA</t>
  </si>
  <si>
    <t>BINITA DEVI</t>
  </si>
  <si>
    <t>UTTAR PAKABANGI</t>
  </si>
  <si>
    <t>NIVA UZIR</t>
  </si>
  <si>
    <t>SEWALI DEVI</t>
  </si>
  <si>
    <t>CHALA L.P. SCHOOL</t>
  </si>
  <si>
    <t>0103201</t>
  </si>
  <si>
    <t>PHULKAN DEVI</t>
  </si>
  <si>
    <t>RAJAPUKHURI L.P. SCHOOL</t>
  </si>
  <si>
    <t>0103401</t>
  </si>
  <si>
    <t>GHARSEWA DEVI</t>
  </si>
  <si>
    <t>SANOWA L.P. SCHOOL</t>
  </si>
  <si>
    <t>0103501</t>
  </si>
  <si>
    <t>NIZ SALMARA L.P. SCHOOL</t>
  </si>
  <si>
    <t>0110401</t>
  </si>
  <si>
    <t>BORARPAR L.P. SCHOOL</t>
  </si>
  <si>
    <t>0110402</t>
  </si>
  <si>
    <t>KHALIHOI A</t>
  </si>
  <si>
    <t>SIARUN NESSA</t>
  </si>
  <si>
    <t>PARBIN NESSA</t>
  </si>
  <si>
    <t>0110601</t>
  </si>
  <si>
    <t>ANUJA BORO</t>
  </si>
  <si>
    <t>KIRAKATA L.P. SCHOOL</t>
  </si>
  <si>
    <t>0110602</t>
  </si>
  <si>
    <t>BHANTI DEKA</t>
  </si>
  <si>
    <t>BARCHALA LPS</t>
  </si>
  <si>
    <t>0101902</t>
  </si>
  <si>
    <t>BARACHUBA</t>
  </si>
  <si>
    <t>KHIRADA BARKAKATI</t>
  </si>
  <si>
    <t>ANJALI DEKA</t>
  </si>
  <si>
    <t>BARACHUBA LPS</t>
  </si>
  <si>
    <t>0101903</t>
  </si>
  <si>
    <t>MAHILA DAS</t>
  </si>
  <si>
    <t>KURUA MVS</t>
  </si>
  <si>
    <t>0109401</t>
  </si>
  <si>
    <t>MV</t>
  </si>
  <si>
    <t>MAZ KURUA LPS</t>
  </si>
  <si>
    <t>0109403</t>
  </si>
  <si>
    <t>BIROJA DAS</t>
  </si>
  <si>
    <t>KURUA BALIKA MES</t>
  </si>
  <si>
    <t>0109405</t>
  </si>
  <si>
    <t>KURUA CHAPARI REFUGE LPS LPS</t>
  </si>
  <si>
    <t>0109603</t>
  </si>
  <si>
    <t>AISHA KHATUN</t>
  </si>
  <si>
    <t>B.J. GIRLS J.B. SCHOOL</t>
  </si>
  <si>
    <t>0100502</t>
  </si>
  <si>
    <t>NIZ KUWARI L.P. SCHOOL</t>
  </si>
  <si>
    <t>0110501</t>
  </si>
  <si>
    <t>GANESHPUR L.P. SCHOOL</t>
  </si>
  <si>
    <t>0110502</t>
  </si>
  <si>
    <t>TK GRANT A</t>
  </si>
  <si>
    <t>MONOWARA BEGUM</t>
  </si>
  <si>
    <t>CHARU DAS</t>
  </si>
  <si>
    <t>SATKHALI ME MADRASSA</t>
  </si>
  <si>
    <t>0103003</t>
  </si>
  <si>
    <t>SATKHALI JANAPRIYA LPS</t>
  </si>
  <si>
    <t>0103005</t>
  </si>
  <si>
    <t>BARAGIJHAR L.P. SCHOOL</t>
  </si>
  <si>
    <t>0103103</t>
  </si>
  <si>
    <t>NO.2 RAJAPUKHURI L.P. SCHOOL</t>
  </si>
  <si>
    <t>0103402</t>
  </si>
  <si>
    <t>MAINA DEVI</t>
  </si>
  <si>
    <t>RAHMAT SIKARI KANTI  O S L.P.S.</t>
  </si>
  <si>
    <t>0103403</t>
  </si>
  <si>
    <t>SALMARA L.P. SCHOOL</t>
  </si>
  <si>
    <t>0114402</t>
  </si>
  <si>
    <t>KHANDAJAN</t>
  </si>
  <si>
    <t>TETELIA MES</t>
  </si>
  <si>
    <t>MAROI BIJULIBARI</t>
  </si>
  <si>
    <t>CHITRA BARUA</t>
  </si>
  <si>
    <t>KRAN DEVI</t>
  </si>
  <si>
    <t xml:space="preserve">  </t>
  </si>
  <si>
    <t>AYESA BEGUM</t>
  </si>
  <si>
    <t>MAROI LPS</t>
  </si>
  <si>
    <t>MAROI MVS</t>
  </si>
  <si>
    <t>0100803</t>
  </si>
  <si>
    <t>FAKIRPARA</t>
  </si>
  <si>
    <t>KAURIPARI</t>
  </si>
  <si>
    <t xml:space="preserve"> </t>
  </si>
  <si>
    <t>DUMUNICHOUKI</t>
  </si>
  <si>
    <t>FIROZA DAS</t>
  </si>
  <si>
    <t>NO1 RAJAPUKHURI</t>
  </si>
  <si>
    <t>PACHIM HATIMURIA</t>
  </si>
  <si>
    <t>BADULIPARA</t>
  </si>
  <si>
    <t>DAKHIN CHUBA</t>
  </si>
  <si>
    <t>PATGIRICHUBA</t>
  </si>
  <si>
    <t>SOLPAM MUSLIMCHUBA</t>
  </si>
  <si>
    <t>CHUNU NATH</t>
  </si>
  <si>
    <t>MAROUWACHOWKI NO 2</t>
  </si>
  <si>
    <t>SAHARIAPARA</t>
  </si>
  <si>
    <t>SALEHA BEGUM</t>
  </si>
  <si>
    <t>AYESA</t>
  </si>
  <si>
    <t xml:space="preserve">DUMUNICHOWKI </t>
  </si>
  <si>
    <t>MAJARCHUBA</t>
  </si>
  <si>
    <t>SINGIMARI MUSLIMCHUBA</t>
  </si>
  <si>
    <t>KOWARPARA</t>
  </si>
  <si>
    <t>KEHESWARI DEVI</t>
  </si>
  <si>
    <t>DAGDHAPARA</t>
  </si>
  <si>
    <t>Dhokapara AWC</t>
  </si>
  <si>
    <t>Duwaripara AWC</t>
  </si>
  <si>
    <t>Byaspara Bamunpara AWC</t>
  </si>
  <si>
    <t>Khatikuchi AWC</t>
  </si>
  <si>
    <t>KANDANIAPARA SC</t>
  </si>
  <si>
    <t>Girija Devi</t>
  </si>
  <si>
    <t>9859968473</t>
  </si>
  <si>
    <t>Dhokapara (B) AWC</t>
  </si>
  <si>
    <t>Salihapara AWC</t>
  </si>
  <si>
    <t>Niz Sipajhar AWC</t>
  </si>
  <si>
    <t>NIZ SIPAJHAR SC</t>
  </si>
  <si>
    <t>Monoroma Bhowmick</t>
  </si>
  <si>
    <t>9401452300</t>
  </si>
  <si>
    <t>Jhakuapara AWC</t>
  </si>
  <si>
    <t>JHAKUAPARA SC</t>
  </si>
  <si>
    <t>Eiarun Begum</t>
  </si>
  <si>
    <t>9854759086</t>
  </si>
  <si>
    <t>Pukhuriapara Kendra AWC</t>
  </si>
  <si>
    <t>BORACHUBA SC</t>
  </si>
  <si>
    <t>Prabhawati Deka</t>
  </si>
  <si>
    <t>9401452305</t>
  </si>
  <si>
    <t>Mathenikhala AWC</t>
  </si>
  <si>
    <t>Jhakuapara Dalar Aag AWC</t>
  </si>
  <si>
    <t>Chamuapara AWC</t>
  </si>
  <si>
    <t>KHALIHOI SC (B)</t>
  </si>
  <si>
    <t>Mrs. Rumija Begum</t>
  </si>
  <si>
    <t>9508864491</t>
  </si>
  <si>
    <t>Khanapara No. 1 AWC</t>
  </si>
  <si>
    <t>GANESH KUNWARI SC</t>
  </si>
  <si>
    <t>Dipti Sarmah</t>
  </si>
  <si>
    <t>9859889619</t>
  </si>
  <si>
    <t>Majar Chuba No. 2 AWC</t>
  </si>
  <si>
    <t>No. 1 Kirakara AWC</t>
  </si>
  <si>
    <t>Niz Salmara AWC</t>
  </si>
  <si>
    <t>Ganeshpur AWC</t>
  </si>
  <si>
    <t>Chowkamur AWC</t>
  </si>
  <si>
    <t>Kalitapara AWC</t>
  </si>
  <si>
    <t>Natun Chuba AWC</t>
  </si>
  <si>
    <t>Kuwarijan AWC</t>
  </si>
  <si>
    <t>Khalihoi Boro Chuba AWC</t>
  </si>
  <si>
    <t>Gakhirkhowa AWC</t>
  </si>
  <si>
    <t>Upar Kurua AWC</t>
  </si>
  <si>
    <t>Tulashi Hazarika</t>
  </si>
  <si>
    <t>9854206197</t>
  </si>
  <si>
    <t>Pachim Kurua AWC</t>
  </si>
  <si>
    <t>Pachim Kurua Rasaraj AWC</t>
  </si>
  <si>
    <t>TEKELIAKUR GRANT (A)</t>
  </si>
  <si>
    <t>Manuwarabegum</t>
  </si>
  <si>
    <t>9854758837</t>
  </si>
  <si>
    <t>Paramartha Vidyapith AWC</t>
  </si>
  <si>
    <t>Dakshin Kurua Chuba AWC</t>
  </si>
  <si>
    <t>Gokhanithan AWC</t>
  </si>
  <si>
    <t>Dihing Satra AWC</t>
  </si>
  <si>
    <t>PUB MARUACHOWKI</t>
  </si>
  <si>
    <t>GAONBURHACHUBA</t>
  </si>
  <si>
    <t>NARIKALI</t>
  </si>
  <si>
    <t>BARPUKHURIPAR</t>
  </si>
  <si>
    <t xml:space="preserve">MAROI MB </t>
  </si>
  <si>
    <t>BHODAPARA AWC</t>
  </si>
  <si>
    <t>MOULABICHUBA</t>
  </si>
  <si>
    <t>KADAMTALI</t>
  </si>
  <si>
    <t>BALIPARA</t>
  </si>
  <si>
    <t>JAHANARA</t>
  </si>
  <si>
    <t>ANJALI SAHARIA</t>
  </si>
  <si>
    <t>SATGHARIA</t>
  </si>
  <si>
    <t>BORAMGAR AWC</t>
  </si>
  <si>
    <t>MATHJHAR</t>
  </si>
  <si>
    <t>MATHAJHAR AWC</t>
  </si>
  <si>
    <t>BORAGIJHAR</t>
  </si>
  <si>
    <t>SATKHALI MUSLIMCHUBA</t>
  </si>
  <si>
    <t>CHOKABARI AWC</t>
  </si>
  <si>
    <t>MAJARCHUBA CHALARDAL</t>
  </si>
  <si>
    <t>Byaspara AWC</t>
  </si>
  <si>
    <t>Ghorasal AWC</t>
  </si>
  <si>
    <t>Nagapara AWC</t>
  </si>
  <si>
    <t>Kehera Chuba AWC</t>
  </si>
  <si>
    <t>Debananda AWC</t>
  </si>
  <si>
    <t>Doulguri AWC</t>
  </si>
  <si>
    <t>Barachuba AWC</t>
  </si>
  <si>
    <t>Kamarpara AWC</t>
  </si>
  <si>
    <t>Karhapara AWC</t>
  </si>
  <si>
    <t>No,2 Hazarikapara AWC</t>
  </si>
  <si>
    <t>HAZARIKAPARA SC</t>
  </si>
  <si>
    <t>Rejia Begum</t>
  </si>
  <si>
    <t>9401452303</t>
  </si>
  <si>
    <t>Bamunpara Bhagawati AWC</t>
  </si>
  <si>
    <t>Uttar Kalitapara AWC</t>
  </si>
  <si>
    <t>Niz Kuwari AWC</t>
  </si>
  <si>
    <t>Khalihoi AWC</t>
  </si>
  <si>
    <t>Gandhi Parhar AWC</t>
  </si>
  <si>
    <t>Bamon Pathar AWC</t>
  </si>
  <si>
    <t>Dakshin Kalitapara AWC</t>
  </si>
  <si>
    <t>HAZARIKAPARA</t>
  </si>
  <si>
    <t>REJIA BEGUM</t>
  </si>
  <si>
    <t>CHINOMA DEVI</t>
  </si>
  <si>
    <t>SWEETMADAR</t>
  </si>
  <si>
    <t>NO2 SENGAPARA</t>
  </si>
  <si>
    <t>MULLAPARA</t>
  </si>
  <si>
    <t>SATKHALI HATIMURIA</t>
  </si>
  <si>
    <t>NO2 RAJAPUKHURI</t>
  </si>
  <si>
    <t xml:space="preserve">TUNIBARI </t>
  </si>
  <si>
    <t>MILANCHUBA AWC</t>
  </si>
  <si>
    <t>MELOW CHUBA</t>
  </si>
  <si>
    <t>LAHU  BEGUM</t>
  </si>
  <si>
    <t>0110703</t>
  </si>
  <si>
    <t>DUMUNICHOKI SC</t>
  </si>
  <si>
    <t>MARUA CHOWKI HIGH MADRASSA</t>
  </si>
  <si>
    <t>0108504</t>
  </si>
  <si>
    <t>SALIMA</t>
  </si>
  <si>
    <t>MAULANA ISLAMUDDIN ADARSHA LPS</t>
  </si>
  <si>
    <t>0110203</t>
  </si>
  <si>
    <t>RUPARIKASH LPS</t>
  </si>
  <si>
    <t>0114101</t>
  </si>
  <si>
    <t>KALITAPARA ME SCHOOL</t>
  </si>
  <si>
    <t>0110003</t>
  </si>
  <si>
    <t>KHALIHOI B</t>
  </si>
  <si>
    <t>Rumija Begum</t>
  </si>
  <si>
    <t>Prativa Deka</t>
  </si>
  <si>
    <t>GANGAJANI ANUSUCHITA  LPS</t>
  </si>
  <si>
    <t>0110503</t>
  </si>
  <si>
    <t>NO. 2 MAZAR CHUBA L.P. SCHOOL</t>
  </si>
  <si>
    <t>0113402</t>
  </si>
  <si>
    <t>AMIR ISLAM LPS</t>
  </si>
  <si>
    <t>RADHIKA DEVI</t>
  </si>
  <si>
    <t>250 NO. BAJANA PATHAR L.P. SCHOOL</t>
  </si>
  <si>
    <t>0109701</t>
  </si>
  <si>
    <t>DIPALI BARUA</t>
  </si>
  <si>
    <t>BAJANA PATHAR BALIKA MES</t>
  </si>
  <si>
    <t>0109702</t>
  </si>
  <si>
    <t>KHALIHAI ANCHALIK HIGH SCHOOL</t>
  </si>
  <si>
    <t>0109802</t>
  </si>
  <si>
    <t>LEKHARUPARA AWC</t>
  </si>
  <si>
    <t>LEKHARUPARA SC</t>
  </si>
  <si>
    <t>MANJULA BAYAN</t>
  </si>
  <si>
    <t>BHAGYA DEKA</t>
  </si>
  <si>
    <t>DHEKIPARA CHUBA</t>
  </si>
  <si>
    <t>DAMAYANTI DEKA</t>
  </si>
  <si>
    <t>DALIBARI (DHALBARI)</t>
  </si>
  <si>
    <t>PACHIMCHUBA (MAJARCHUBA)</t>
  </si>
  <si>
    <t>BALIPARA SC</t>
  </si>
  <si>
    <t>JAHANARA BEGUM</t>
  </si>
  <si>
    <t>GIRIJA DEVI</t>
  </si>
  <si>
    <t>SALMASUTHA AWC</t>
  </si>
  <si>
    <t>KANAK LATA KALITA</t>
  </si>
  <si>
    <t>PADMESWARI SAHARIA</t>
  </si>
  <si>
    <t>PITHAKHOWA AWC</t>
  </si>
  <si>
    <t>PITHKHOWA SC</t>
  </si>
  <si>
    <t>CHANDIKA BARUA</t>
  </si>
  <si>
    <t>SAMPA SAHARIA</t>
  </si>
  <si>
    <t>BANIAPARA AWC</t>
  </si>
  <si>
    <t>MAKANI KALITA</t>
  </si>
  <si>
    <t>JHAKUAPARA  BHAKATPARAAWC</t>
  </si>
  <si>
    <t>GANDHI SMRITI HS</t>
  </si>
  <si>
    <t>0101205</t>
  </si>
  <si>
    <t>HS</t>
  </si>
  <si>
    <t>9707915366</t>
  </si>
  <si>
    <t>NO 1 BARDAUL GURI AWC</t>
  </si>
  <si>
    <t>NO 1 BARDAUL GURI LPS</t>
  </si>
  <si>
    <t>0111701</t>
  </si>
  <si>
    <t>HAZARIKAPARA BALIKA JB SCHOOL</t>
  </si>
  <si>
    <t>0101203</t>
  </si>
  <si>
    <t>KANAKLATA KALITA</t>
  </si>
  <si>
    <t>CHAMPA SAHARIA</t>
  </si>
  <si>
    <t xml:space="preserve">MEDHICHUBA </t>
  </si>
  <si>
    <t>BARBAKARA LPS</t>
  </si>
  <si>
    <t>0101101</t>
  </si>
  <si>
    <t>JHAKUAPARA LPS</t>
  </si>
  <si>
    <t>0101301</t>
  </si>
  <si>
    <t>PITHAKHOWA</t>
  </si>
  <si>
    <t>SARALA BARUA</t>
  </si>
  <si>
    <t>PAKABANGI AWC</t>
  </si>
  <si>
    <t>SALMASUTHA LPS</t>
  </si>
  <si>
    <t>0101202</t>
  </si>
  <si>
    <t>MILANJYOTI LPS</t>
  </si>
  <si>
    <t>lp</t>
  </si>
  <si>
    <t>GANAJYOTI VIDYAPITH MES</t>
  </si>
  <si>
    <t>0101303</t>
  </si>
  <si>
    <t>me</t>
  </si>
  <si>
    <t>DAULGURI LPS</t>
  </si>
  <si>
    <t>0101403</t>
  </si>
  <si>
    <t>JHAKUAPARA</t>
  </si>
  <si>
    <t>SARALA DEVI</t>
  </si>
  <si>
    <t>RIMA KALITA</t>
  </si>
  <si>
    <t>KHALIHOI ANUSUCHITA JJ MES</t>
  </si>
  <si>
    <t>0110704</t>
  </si>
  <si>
    <t>UP</t>
  </si>
  <si>
    <t>DUMUNICHOWKI GIRLS HIGH SCHOOL</t>
  </si>
  <si>
    <t>0108505</t>
  </si>
  <si>
    <t>KALITAPARA L.P. SCHOOL</t>
  </si>
  <si>
    <t>0110001</t>
  </si>
  <si>
    <t>UTTAR KALITAPARA L.P. SCHOOL</t>
  </si>
  <si>
    <t>0110002</t>
  </si>
  <si>
    <t>Munu Devi</t>
  </si>
  <si>
    <t>Rashita Deka</t>
  </si>
  <si>
    <t>GANDHIA PATHAR L.P. SCHOOL</t>
  </si>
  <si>
    <t>0109801</t>
  </si>
  <si>
    <t>GRANT L.P. SCHOOL</t>
  </si>
  <si>
    <t>0109901</t>
  </si>
  <si>
    <t>KURUA HS</t>
  </si>
  <si>
    <t>0109305</t>
  </si>
  <si>
    <t>SIPAJHAR HS &amp;MP SCHOOL(XI-XII)</t>
  </si>
  <si>
    <t>0100402</t>
  </si>
  <si>
    <t>BALANKASH AWC</t>
  </si>
  <si>
    <t>BARUAPARA AWC</t>
  </si>
  <si>
    <t>LABANYA MAHANTA</t>
  </si>
  <si>
    <t>KATHAMARA MAZGAON</t>
  </si>
  <si>
    <t>ALIKASH CHUBA</t>
  </si>
  <si>
    <t>JHAKUAPARA AWC</t>
  </si>
  <si>
    <t>JYOTI SOWARANI KENDRA</t>
  </si>
  <si>
    <t>MAKARAPARA</t>
  </si>
  <si>
    <t>NIRUPAMA DEKA</t>
  </si>
  <si>
    <t>PHULESWARI BANIA</t>
  </si>
  <si>
    <t>BURHIGISANI CHUBA</t>
  </si>
  <si>
    <t>KACHARIJHAR AWC</t>
  </si>
  <si>
    <t>BAMUN CHAMUA L.P. SCHOOL</t>
  </si>
  <si>
    <t>0110101</t>
  </si>
  <si>
    <t>NO.-1 CHAMUAPARA ANUSUSITA LPS</t>
  </si>
  <si>
    <t>0110103</t>
  </si>
  <si>
    <t>DAKHIN KALITAPARA LPS</t>
  </si>
  <si>
    <t>CHAMUAPARA ANUSUSITA LPS</t>
  </si>
  <si>
    <t>NO.1 SUKTAGURI ANUSUCHITA MES</t>
  </si>
  <si>
    <t>SATKHALI HATIMURIA HIGH SCHOOL</t>
  </si>
  <si>
    <t>0102902</t>
  </si>
  <si>
    <t>SOESWARI DEVI</t>
  </si>
  <si>
    <t>BARPUKHURI LPS</t>
  </si>
  <si>
    <t>0100801</t>
  </si>
  <si>
    <t>DASAMI DAS</t>
  </si>
  <si>
    <t>SONOWA HIGH MADRASSA</t>
  </si>
  <si>
    <t>0110202</t>
  </si>
  <si>
    <t>HM</t>
  </si>
  <si>
    <t>SANOWA</t>
  </si>
  <si>
    <t>Nurjahan Nessa</t>
  </si>
  <si>
    <t>Ashida Begum</t>
  </si>
  <si>
    <t>RUPKOWAR JYOTIPRASAD VIDYAPITH</t>
  </si>
  <si>
    <t>0111705</t>
  </si>
  <si>
    <t>DALICHUBA</t>
  </si>
  <si>
    <t>HEMESWARI DEKA</t>
  </si>
  <si>
    <t>MAUZADARCHUBA</t>
  </si>
  <si>
    <t>DHOKAPARA L.P. SCHOOL</t>
  </si>
  <si>
    <t>0102601</t>
  </si>
  <si>
    <t>KANDANIAPARA</t>
  </si>
  <si>
    <t>JANU DUTTA</t>
  </si>
  <si>
    <t>LILIMA DEVI</t>
  </si>
  <si>
    <t>JANASEVA M.V. SCHOOL</t>
  </si>
  <si>
    <t>0102602</t>
  </si>
  <si>
    <t>SANPARA DEWALAY L.P. SCHOOL</t>
  </si>
  <si>
    <t>0102701</t>
  </si>
  <si>
    <t>MANJU SAHARIA</t>
  </si>
  <si>
    <t>DUWARIPARA L.P. SCHOOL</t>
  </si>
  <si>
    <t>0102801</t>
  </si>
  <si>
    <t>Dhekipara</t>
  </si>
  <si>
    <t>Nizara Bora</t>
  </si>
  <si>
    <t>Khirada Chakravorty</t>
  </si>
  <si>
    <t>SIPAJHAR BJ GIRLS HIGH SCHOOL</t>
  </si>
  <si>
    <t>0100505</t>
  </si>
  <si>
    <t>7399356388</t>
  </si>
  <si>
    <t>NIZU RAJKHOWA</t>
  </si>
  <si>
    <t>Nayakpara AWCMC</t>
  </si>
  <si>
    <t>NAYAKPARA</t>
  </si>
  <si>
    <t>CHANDIKA SARMA</t>
  </si>
  <si>
    <t>PREMODA DEVI</t>
  </si>
  <si>
    <t>Pachim Chuba AWCMC</t>
  </si>
  <si>
    <t>Chira Khowapara AWCMC</t>
  </si>
  <si>
    <t>LEKHRUPARA</t>
  </si>
  <si>
    <t>MERINA BEGUM</t>
  </si>
  <si>
    <t>Bhuktabari Gobinda Dham AWCMC</t>
  </si>
  <si>
    <t>Dokanpara AWCMC</t>
  </si>
  <si>
    <t>Hazarapara AWCMC</t>
  </si>
  <si>
    <t>NAYAKPRA</t>
  </si>
  <si>
    <t>KAMERUN NESSA</t>
  </si>
  <si>
    <t>JESHMINARA BEGUM</t>
  </si>
  <si>
    <t>Gadhapara AWCMC</t>
  </si>
  <si>
    <t>PAKADALI</t>
  </si>
  <si>
    <t>BHARATI DEKA</t>
  </si>
  <si>
    <t>ANIMA KHATUN</t>
  </si>
  <si>
    <t>No. 2 Majupara Alikash AWCMC</t>
  </si>
  <si>
    <t>Bhakatpara Chuba AWCMC</t>
  </si>
  <si>
    <t>Uttar Chuba AWCMC</t>
  </si>
  <si>
    <t>LALITA DEVI</t>
  </si>
  <si>
    <t>MANJU NATH</t>
  </si>
  <si>
    <t>PAKADALI HIGH SCHOOL</t>
  </si>
  <si>
    <t>0102102</t>
  </si>
  <si>
    <t>9854548811</t>
  </si>
  <si>
    <t>Pachim Lokrai</t>
  </si>
  <si>
    <t>Bina bala Bhagawati</t>
  </si>
  <si>
    <t>Nilima Deka</t>
  </si>
  <si>
    <t>175 NO SIPAJHAR JB SCHOOL</t>
  </si>
  <si>
    <t>0100101</t>
  </si>
  <si>
    <t>MANJULA BYAN</t>
  </si>
  <si>
    <t>NO 1 SIPAJHAR LPS</t>
  </si>
  <si>
    <t>0100105</t>
  </si>
  <si>
    <t>SITALBARI JBS</t>
  </si>
  <si>
    <t>0100106</t>
  </si>
  <si>
    <t>BISWABHARATI LPS</t>
  </si>
  <si>
    <t>0100602</t>
  </si>
  <si>
    <t>PUNIA L.P. SCHOOL</t>
  </si>
  <si>
    <t>0102502</t>
  </si>
  <si>
    <t>ANUPAMA DEKA</t>
  </si>
  <si>
    <t>LUITPARIA MES</t>
  </si>
  <si>
    <t>0101504</t>
  </si>
  <si>
    <t>RADHGOVINDA SOWARANI LPS</t>
  </si>
  <si>
    <t>0102001</t>
  </si>
  <si>
    <t>KALITAPARA</t>
  </si>
  <si>
    <t>BARKHURACHUBA</t>
  </si>
  <si>
    <t>GHORASHAL L.P. SCHOOL</t>
  </si>
  <si>
    <t>0102603</t>
  </si>
  <si>
    <t>NALINI DEVI</t>
  </si>
  <si>
    <t>SRI NAMODEV MEDHI LPS</t>
  </si>
  <si>
    <t>GARUKHUTI HS</t>
  </si>
  <si>
    <t>0103102</t>
  </si>
  <si>
    <t>9508165265</t>
  </si>
  <si>
    <t>Balipara AWCMC</t>
  </si>
  <si>
    <t>KUNJA KALITA</t>
  </si>
  <si>
    <t>Sitalabari AWCMC</t>
  </si>
  <si>
    <t>No. 1 Sipajhar AWCMC</t>
  </si>
  <si>
    <t>Bhuktabari AWCMC</t>
  </si>
  <si>
    <t>KUNJA KALTA</t>
  </si>
  <si>
    <t>Khetengpara AWCMC</t>
  </si>
  <si>
    <t>Menaghar Chuba AWCMC</t>
  </si>
  <si>
    <t>SAHIDA BEGUM</t>
  </si>
  <si>
    <t>Gelekhiapara AWCMC</t>
  </si>
  <si>
    <t>Mallow Chuba AWCMC</t>
  </si>
  <si>
    <t>Kathmara Mazgaon AWC</t>
  </si>
  <si>
    <t>CHANDRAPARAVA DEVI</t>
  </si>
  <si>
    <t>LPS</t>
  </si>
  <si>
    <t>PUNIA LPS</t>
  </si>
  <si>
    <t>DEBANANDA SATRA LPS</t>
  </si>
  <si>
    <t>Thu  Day</t>
  </si>
  <si>
    <t>DUWARIPARA LPS</t>
  </si>
  <si>
    <t>JHAKUWAPARA LPS</t>
  </si>
  <si>
    <t>MAROI PACHIM CHUBURI LPS</t>
  </si>
  <si>
    <t>NARIKALI LPS</t>
  </si>
  <si>
    <t>DHOKAPARA LPS</t>
  </si>
  <si>
    <t>HIRAPARA LPS</t>
  </si>
  <si>
    <t>KACHARIJHAR LAL BAHADUR LPS</t>
  </si>
  <si>
    <t>BORDULGURI LPS</t>
  </si>
  <si>
    <t>NO.1 MARUWACHOWKI LPS</t>
  </si>
  <si>
    <t>HETEMTOLA LPS</t>
  </si>
  <si>
    <t>KAHARAPARA LPS</t>
  </si>
  <si>
    <t>NAMA DEV MEDHI LPS</t>
  </si>
  <si>
    <t>0100703</t>
  </si>
  <si>
    <t>AJIBUN NESA</t>
  </si>
  <si>
    <t>SUTIAKATA LPS</t>
  </si>
  <si>
    <t>0101001</t>
  </si>
  <si>
    <t xml:space="preserve">KHANDAJAN </t>
  </si>
  <si>
    <t>MINUARA BEGUM</t>
  </si>
  <si>
    <t>BYASPARA LPS</t>
  </si>
  <si>
    <t>0102201</t>
  </si>
  <si>
    <t>BYASPARA</t>
  </si>
  <si>
    <t>TILESWARI DEVI</t>
  </si>
  <si>
    <t>SATYA DEVI</t>
  </si>
  <si>
    <t>JAYMOTI KUWARI GIRS HIGH SCHOOL</t>
  </si>
  <si>
    <t>0103404</t>
  </si>
  <si>
    <t>Makon Begum</t>
  </si>
  <si>
    <t>SEVAK HIGH SCHOOL</t>
  </si>
  <si>
    <t>0102204</t>
  </si>
  <si>
    <t>0100901</t>
  </si>
  <si>
    <t>SALMASHUTHA LPS</t>
  </si>
  <si>
    <t>SWAHID CHITRA BARUAH LPS</t>
  </si>
  <si>
    <t>BAMUNPARA LPS</t>
  </si>
  <si>
    <t>NIZ SALMARA LPS</t>
  </si>
  <si>
    <t>CHALA LPS</t>
  </si>
  <si>
    <t>JHAKUWAPARA NIMNA BUNIADI LPS</t>
  </si>
  <si>
    <t>SATKHALI JYOTI LPS</t>
  </si>
  <si>
    <t>HAZARIKAPARA MVS</t>
  </si>
  <si>
    <t>JANASEWA MVS</t>
  </si>
  <si>
    <t>GHORASAL LPS</t>
  </si>
  <si>
    <t>MADHYA KIRAKARA LPS</t>
  </si>
  <si>
    <t>NO.1 KIRAKARA LPS</t>
  </si>
  <si>
    <t>NO.2 KIRAKARA LPS</t>
  </si>
  <si>
    <t>BARBARI LPS</t>
  </si>
  <si>
    <t>GANAKBARI LPS</t>
  </si>
  <si>
    <t>KAMARUN NESSA</t>
  </si>
  <si>
    <t>MINU KALITA</t>
  </si>
  <si>
    <t>NO.248 KHALIHAI L.P</t>
  </si>
  <si>
    <t>MRS. GEETA DEVI</t>
  </si>
  <si>
    <t>Friday</t>
  </si>
  <si>
    <t>MAY'2018</t>
  </si>
  <si>
    <t>APRIL'2018</t>
  </si>
  <si>
    <t>MICRO PLAN FORMAT
NATIONAL HEALTH MISSION-Rashtriya Bal Swasthya Karyakram (RBSK)
ACTION  PLAN OF YEAR - 2018-19</t>
  </si>
  <si>
    <t>MR. KHANDAKAR</t>
  </si>
  <si>
    <t>DR. SABINA AKHTABUN HOQUE</t>
  </si>
  <si>
    <t>DR. NIBEDITA SARMAH</t>
  </si>
  <si>
    <t>JUNE'2019</t>
  </si>
  <si>
    <t>SEPT'2019</t>
  </si>
  <si>
    <t>AUG'2019</t>
  </si>
  <si>
    <t>JULY'2019</t>
  </si>
  <si>
    <t>BOLERO</t>
  </si>
  <si>
    <t>sat Day</t>
  </si>
  <si>
    <t>Bolero</t>
  </si>
  <si>
    <t>DEKAMALLA</t>
  </si>
  <si>
    <t>KOCHPARA</t>
  </si>
  <si>
    <t>JADUCHUBA</t>
  </si>
  <si>
    <t>255 NO BHATI KURUA SISU LPS</t>
  </si>
  <si>
    <t>0109302</t>
  </si>
  <si>
    <t>DIPALI BHARALI</t>
  </si>
  <si>
    <t>247 N0 BHATI KURUA LPS</t>
  </si>
  <si>
    <t>0109301</t>
  </si>
  <si>
    <t>PACHIM KURUA BARUABARI LPS</t>
  </si>
  <si>
    <t>0109501</t>
  </si>
  <si>
    <t>MADHABI</t>
  </si>
  <si>
    <t>LENGA KURUA ADARSHA HIGH SCHOOL</t>
  </si>
  <si>
    <t>BHATI KURUA MES</t>
  </si>
  <si>
    <t>0109504</t>
  </si>
  <si>
    <t>PARAMARTHA VIDYAPITH</t>
  </si>
  <si>
    <t>0109402</t>
  </si>
  <si>
    <t>KURUA CHAPARI LPS</t>
  </si>
  <si>
    <t>0109602</t>
  </si>
  <si>
    <t>REJINA</t>
  </si>
  <si>
    <t>GHORABANDHA J.B. SCHOOL</t>
  </si>
  <si>
    <t>0100501</t>
  </si>
  <si>
    <t>05/042019</t>
  </si>
  <si>
    <t>BAHGARA L.P. SCHOOL</t>
  </si>
  <si>
    <t>0110301</t>
  </si>
  <si>
    <t>GANESKUWARI</t>
  </si>
  <si>
    <t>NEKJAN NESA</t>
  </si>
  <si>
    <t>RUMI DAS</t>
  </si>
  <si>
    <t>HIRAPARA L.P. SCHOOL</t>
  </si>
  <si>
    <t>0110302</t>
  </si>
  <si>
    <t>PRATIVA DAS</t>
  </si>
</sst>
</file>

<file path=xl/styles.xml><?xml version="1.0" encoding="utf-8"?>
<styleSheet xmlns="http://schemas.openxmlformats.org/spreadsheetml/2006/main">
  <numFmts count="1">
    <numFmt numFmtId="164" formatCode="[$-409]d/mmm/yy;@"/>
  </numFmts>
  <fonts count="3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Calibri"/>
      <family val="2"/>
      <scheme val="minor"/>
    </font>
    <font>
      <sz val="10"/>
      <color indexed="8"/>
      <name val="Arial"/>
      <family val="2"/>
    </font>
    <font>
      <sz val="11"/>
      <color indexed="8"/>
      <name val="Calibri"/>
      <family val="2"/>
    </font>
    <font>
      <sz val="12"/>
      <name val="Arial Narrow"/>
      <family val="2"/>
    </font>
    <font>
      <sz val="10"/>
      <color indexed="8"/>
      <name val="Calibri"/>
      <family val="2"/>
    </font>
    <font>
      <sz val="11"/>
      <name val="Arial Narrow"/>
      <family val="2"/>
    </font>
    <font>
      <sz val="11"/>
      <name val="Calibri"/>
      <family val="2"/>
    </font>
    <font>
      <sz val="11"/>
      <color indexed="8"/>
      <name val="Times New Roman"/>
      <family val="1"/>
    </font>
    <font>
      <sz val="11"/>
      <color theme="1"/>
      <name val="Times New Roman"/>
      <family val="1"/>
    </font>
    <font>
      <sz val="11"/>
      <name val="Times New Roman"/>
      <family val="1"/>
    </font>
    <font>
      <sz val="11"/>
      <name val="Arial"/>
      <family val="2"/>
    </font>
    <font>
      <sz val="10"/>
      <color indexed="8"/>
      <name val="Times New Roman"/>
      <family val="1"/>
    </font>
    <font>
      <sz val="12"/>
      <color theme="1"/>
      <name val="Arial Narrow"/>
      <family val="2"/>
    </font>
    <font>
      <sz val="12"/>
      <color indexed="8"/>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9" fillId="0" borderId="0"/>
    <xf numFmtId="0" fontId="19" fillId="0" borderId="0"/>
    <xf numFmtId="0" fontId="19" fillId="0" borderId="0"/>
  </cellStyleXfs>
  <cellXfs count="20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10" borderId="1" xfId="0" applyFont="1" applyFill="1" applyBorder="1" applyAlignment="1" applyProtection="1">
      <alignment vertical="center" wrapText="1"/>
      <protection locked="0"/>
    </xf>
    <xf numFmtId="0" fontId="18" fillId="0" borderId="1" xfId="0" applyFont="1" applyBorder="1" applyProtection="1">
      <protection locked="0"/>
    </xf>
    <xf numFmtId="0" fontId="3" fillId="0" borderId="1" xfId="0" applyFont="1" applyBorder="1" applyAlignment="1" applyProtection="1">
      <alignment vertical="center" wrapText="1"/>
      <protection locked="0"/>
    </xf>
    <xf numFmtId="0" fontId="0" fillId="0" borderId="1" xfId="0" applyBorder="1" applyProtection="1">
      <protection locked="0"/>
    </xf>
    <xf numFmtId="0" fontId="0" fillId="0" borderId="1" xfId="0" applyBorder="1" applyAlignment="1" applyProtection="1">
      <alignment horizontal="left"/>
      <protection locked="0"/>
    </xf>
    <xf numFmtId="0" fontId="18" fillId="10" borderId="1" xfId="0" applyFont="1" applyFill="1" applyBorder="1" applyAlignment="1" applyProtection="1">
      <alignment vertical="center"/>
      <protection locked="0"/>
    </xf>
    <xf numFmtId="0" fontId="0" fillId="0" borderId="1" xfId="0" applyBorder="1" applyAlignment="1" applyProtection="1">
      <alignment horizontal="left" vertical="center"/>
      <protection locked="0"/>
    </xf>
    <xf numFmtId="0" fontId="20" fillId="10" borderId="1" xfId="1" applyFont="1" applyFill="1" applyBorder="1" applyAlignment="1" applyProtection="1">
      <alignment wrapText="1"/>
      <protection locked="0"/>
    </xf>
    <xf numFmtId="0" fontId="21" fillId="10" borderId="1" xfId="0" applyFont="1" applyFill="1" applyBorder="1" applyAlignment="1" applyProtection="1">
      <alignment horizontal="center" vertical="center" wrapText="1"/>
      <protection locked="0"/>
    </xf>
    <xf numFmtId="0" fontId="22" fillId="10" borderId="1" xfId="1" applyFont="1" applyFill="1" applyBorder="1" applyAlignment="1" applyProtection="1">
      <alignment wrapText="1"/>
      <protection locked="0"/>
    </xf>
    <xf numFmtId="0" fontId="22" fillId="0" borderId="1" xfId="2" applyFont="1" applyFill="1" applyBorder="1" applyAlignment="1" applyProtection="1">
      <alignment horizontal="left" vertical="center" wrapText="1"/>
      <protection locked="0"/>
    </xf>
    <xf numFmtId="0" fontId="23" fillId="1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1" fontId="23"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horizontal="left"/>
      <protection locked="0"/>
    </xf>
    <xf numFmtId="0" fontId="23" fillId="10" borderId="1" xfId="0" applyFont="1" applyFill="1" applyBorder="1" applyAlignment="1" applyProtection="1">
      <alignment vertical="center" wrapText="1"/>
      <protection locked="0"/>
    </xf>
    <xf numFmtId="0" fontId="21" fillId="10" borderId="1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0" fontId="0" fillId="10" borderId="1" xfId="0" applyFill="1" applyBorder="1" applyProtection="1">
      <protection locked="0"/>
    </xf>
    <xf numFmtId="1" fontId="3" fillId="10" borderId="1" xfId="0"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164" fontId="3" fillId="10" borderId="1" xfId="0" applyNumberFormat="1" applyFont="1" applyFill="1" applyBorder="1" applyAlignment="1" applyProtection="1">
      <alignment horizontal="left" vertical="center" wrapText="1"/>
      <protection locked="0"/>
    </xf>
    <xf numFmtId="0" fontId="20" fillId="10" borderId="1" xfId="1" applyFont="1" applyFill="1" applyBorder="1" applyAlignment="1" applyProtection="1">
      <alignment horizontal="left" wrapText="1"/>
      <protection locked="0"/>
    </xf>
    <xf numFmtId="0" fontId="24" fillId="10" borderId="1" xfId="3" applyFont="1" applyFill="1" applyBorder="1" applyAlignment="1" applyProtection="1">
      <alignment vertical="center" wrapText="1"/>
      <protection locked="0"/>
    </xf>
    <xf numFmtId="1" fontId="3" fillId="1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0" fillId="10" borderId="1" xfId="0" applyFill="1" applyBorder="1" applyAlignment="1" applyProtection="1">
      <alignment horizontal="left"/>
      <protection locked="0"/>
    </xf>
    <xf numFmtId="0" fontId="25" fillId="10" borderId="1" xfId="1" applyFont="1" applyFill="1" applyBorder="1" applyAlignment="1" applyProtection="1">
      <alignment horizontal="left" vertical="center" wrapText="1"/>
      <protection locked="0"/>
    </xf>
    <xf numFmtId="0" fontId="26" fillId="10" borderId="1" xfId="0" applyFont="1" applyFill="1" applyBorder="1" applyAlignment="1" applyProtection="1">
      <alignment horizontal="left" vertical="center" wrapText="1"/>
      <protection locked="0"/>
    </xf>
    <xf numFmtId="0" fontId="0" fillId="10" borderId="1" xfId="0" applyFill="1" applyBorder="1" applyAlignment="1" applyProtection="1">
      <protection locked="0"/>
    </xf>
    <xf numFmtId="1" fontId="26" fillId="10" borderId="1" xfId="0" applyNumberFormat="1" applyFont="1" applyFill="1" applyBorder="1" applyAlignment="1" applyProtection="1">
      <alignment horizontal="left" vertical="center" wrapText="1"/>
      <protection locked="0"/>
    </xf>
    <xf numFmtId="0" fontId="26" fillId="10" borderId="1" xfId="0" applyFont="1" applyFill="1" applyBorder="1" applyAlignment="1" applyProtection="1">
      <alignment horizontal="left" vertical="center"/>
      <protection locked="0"/>
    </xf>
    <xf numFmtId="0" fontId="26" fillId="10" borderId="1" xfId="0" applyFont="1" applyFill="1" applyBorder="1" applyAlignment="1" applyProtection="1">
      <alignment horizontal="left"/>
      <protection locked="0"/>
    </xf>
    <xf numFmtId="0" fontId="25" fillId="10" borderId="1" xfId="1" applyFont="1" applyFill="1" applyBorder="1" applyAlignment="1" applyProtection="1">
      <alignment horizontal="left" wrapText="1"/>
      <protection locked="0"/>
    </xf>
    <xf numFmtId="0" fontId="22" fillId="10" borderId="1" xfId="2" applyFont="1" applyFill="1" applyBorder="1" applyAlignment="1" applyProtection="1">
      <alignment vertical="center" wrapText="1"/>
      <protection locked="0"/>
    </xf>
    <xf numFmtId="0" fontId="25" fillId="10" borderId="7" xfId="1" applyFont="1" applyFill="1" applyBorder="1" applyAlignment="1" applyProtection="1">
      <alignment horizontal="left" wrapText="1"/>
      <protection locked="0"/>
    </xf>
    <xf numFmtId="0" fontId="27" fillId="10" borderId="1" xfId="0" applyFont="1" applyFill="1" applyBorder="1" applyAlignment="1" applyProtection="1">
      <alignment horizontal="left" vertical="center" wrapText="1"/>
      <protection locked="0"/>
    </xf>
    <xf numFmtId="0" fontId="28" fillId="10" borderId="1" xfId="3" applyFont="1" applyFill="1" applyBorder="1" applyAlignment="1" applyProtection="1">
      <alignment vertical="center" wrapText="1"/>
      <protection locked="0"/>
    </xf>
    <xf numFmtId="1" fontId="26" fillId="10" borderId="1" xfId="0" applyNumberFormat="1" applyFont="1" applyFill="1" applyBorder="1" applyAlignment="1" applyProtection="1">
      <alignment vertical="center" wrapText="1"/>
      <protection locked="0"/>
    </xf>
    <xf numFmtId="0" fontId="29" fillId="10" borderId="1" xfId="2" applyFont="1" applyFill="1" applyBorder="1" applyAlignment="1" applyProtection="1">
      <alignment shrinkToFit="1"/>
      <protection locked="0"/>
    </xf>
    <xf numFmtId="0" fontId="25" fillId="10" borderId="1" xfId="1" applyFont="1" applyFill="1" applyBorder="1" applyAlignment="1" applyProtection="1">
      <alignment horizontal="left"/>
      <protection locked="0"/>
    </xf>
    <xf numFmtId="0" fontId="30" fillId="10" borderId="11" xfId="0" applyFont="1" applyFill="1" applyBorder="1" applyAlignment="1" applyProtection="1">
      <alignment vertical="center" wrapText="1"/>
      <protection locked="0"/>
    </xf>
    <xf numFmtId="0" fontId="30" fillId="10" borderId="1" xfId="0" applyFont="1" applyFill="1" applyBorder="1" applyAlignment="1" applyProtection="1">
      <alignment vertical="center" wrapText="1"/>
      <protection locked="0"/>
    </xf>
    <xf numFmtId="49" fontId="0" fillId="0" borderId="0" xfId="0" applyNumberFormat="1" applyFill="1" applyAlignment="1" applyProtection="1">
      <alignment horizontal="left" vertical="center" wrapText="1"/>
      <protection locked="0"/>
    </xf>
    <xf numFmtId="0" fontId="18" fillId="10" borderId="1" xfId="0" applyFont="1" applyFill="1" applyBorder="1" applyAlignment="1" applyProtection="1">
      <alignment horizontal="left"/>
      <protection locked="0"/>
    </xf>
    <xf numFmtId="0" fontId="29" fillId="10" borderId="6" xfId="2" applyFont="1" applyFill="1" applyBorder="1" applyAlignment="1" applyProtection="1">
      <alignment shrinkToFit="1"/>
      <protection locked="0"/>
    </xf>
    <xf numFmtId="0" fontId="27" fillId="10" borderId="9" xfId="0" applyFont="1" applyFill="1" applyBorder="1" applyAlignment="1" applyProtection="1">
      <alignment horizontal="left"/>
      <protection locked="0"/>
    </xf>
    <xf numFmtId="0" fontId="18" fillId="10" borderId="1" xfId="0" applyFont="1" applyFill="1" applyBorder="1" applyAlignment="1" applyProtection="1">
      <protection locked="0"/>
    </xf>
    <xf numFmtId="0" fontId="18" fillId="1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protection locked="0"/>
    </xf>
    <xf numFmtId="0" fontId="31" fillId="10" borderId="6" xfId="1" applyFont="1" applyFill="1" applyBorder="1" applyAlignment="1" applyProtection="1">
      <alignment vertical="center" wrapText="1"/>
      <protection locked="0"/>
    </xf>
    <xf numFmtId="0" fontId="20" fillId="10" borderId="7" xfId="1" applyFont="1" applyFill="1" applyBorder="1" applyAlignment="1" applyProtection="1">
      <alignment wrapText="1"/>
      <protection locked="0"/>
    </xf>
    <xf numFmtId="0" fontId="30" fillId="0" borderId="1"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0" fillId="0" borderId="1" xfId="0" applyFont="1" applyBorder="1" applyAlignment="1" applyProtection="1">
      <alignment horizontal="right" vertical="center"/>
      <protection locked="0"/>
    </xf>
    <xf numFmtId="0" fontId="30" fillId="0" borderId="11" xfId="0" applyFont="1" applyFill="1" applyBorder="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0" fontId="18" fillId="10" borderId="1" xfId="0" applyFont="1" applyFill="1" applyBorder="1" applyAlignment="1" applyProtection="1">
      <alignment horizontal="center" vertical="center" wrapText="1"/>
      <protection locked="0"/>
    </xf>
    <xf numFmtId="0" fontId="29" fillId="0" borderId="1" xfId="2" applyFont="1" applyFill="1" applyBorder="1" applyAlignment="1" applyProtection="1">
      <alignment horizontal="left" shrinkToFit="1"/>
      <protection locked="0"/>
    </xf>
    <xf numFmtId="0" fontId="0" fillId="0" borderId="1" xfId="0" applyFont="1" applyFill="1" applyBorder="1" applyAlignment="1" applyProtection="1">
      <alignment horizontal="right" vertical="center"/>
      <protection locked="0"/>
    </xf>
    <xf numFmtId="0" fontId="0" fillId="0" borderId="0" xfId="0" applyFill="1" applyAlignment="1" applyProtection="1">
      <alignment vertical="center" wrapText="1"/>
      <protection locked="0"/>
    </xf>
    <xf numFmtId="0" fontId="31" fillId="10" borderId="1" xfId="1" applyFont="1" applyFill="1" applyBorder="1" applyAlignment="1" applyProtection="1">
      <alignment vertical="center" wrapText="1"/>
      <protection locked="0"/>
    </xf>
    <xf numFmtId="0" fontId="20" fillId="0" borderId="1" xfId="2" applyFont="1" applyFill="1" applyBorder="1" applyAlignment="1" applyProtection="1">
      <alignment wrapText="1"/>
      <protection locked="0"/>
    </xf>
    <xf numFmtId="0" fontId="20" fillId="10" borderId="6" xfId="1" applyFont="1" applyFill="1" applyBorder="1" applyAlignment="1" applyProtection="1">
      <alignment wrapText="1"/>
      <protection locked="0"/>
    </xf>
    <xf numFmtId="0" fontId="3" fillId="0" borderId="1" xfId="0" applyFont="1" applyBorder="1" applyAlignment="1" applyProtection="1">
      <alignment horizontal="center" vertical="center" wrapText="1"/>
      <protection locked="0"/>
    </xf>
    <xf numFmtId="164" fontId="23" fillId="0" borderId="1" xfId="0" applyNumberFormat="1"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2" fillId="10" borderId="1" xfId="1" applyFont="1" applyFill="1" applyBorder="1" applyAlignment="1" applyProtection="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10" borderId="1" xfId="0" applyFont="1" applyFill="1" applyBorder="1" applyAlignment="1">
      <alignment horizontal="center" vertical="center"/>
    </xf>
    <xf numFmtId="0" fontId="0" fillId="10" borderId="1" xfId="0" applyFont="1" applyFill="1" applyBorder="1" applyAlignment="1" applyProtection="1">
      <protection locked="0"/>
    </xf>
    <xf numFmtId="0" fontId="3" fillId="10" borderId="0" xfId="0" applyFont="1" applyFill="1"/>
  </cellXfs>
  <cellStyles count="4">
    <cellStyle name="Normal" xfId="0" builtinId="0"/>
    <cellStyle name="Normal_ENR" xfId="3"/>
    <cellStyle name="Normal_Sheet1" xfId="2"/>
    <cellStyle name="Normal_Sheet1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2" workbookViewId="0">
      <selection activeCell="D6" sqref="D6:E6"/>
    </sheetView>
  </sheetViews>
  <sheetFormatPr defaultRowHeight="16.5"/>
  <cols>
    <col min="1" max="1" width="6" style="1" customWidth="1"/>
    <col min="2" max="2" width="21.85546875" style="1" customWidth="1"/>
    <col min="3" max="3" width="13.42578125" style="1" bestFit="1" customWidth="1"/>
    <col min="4" max="4" width="15"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6" t="s">
        <v>628</v>
      </c>
      <c r="B1" s="146"/>
      <c r="C1" s="146"/>
      <c r="D1" s="146"/>
      <c r="E1" s="146"/>
      <c r="F1" s="146"/>
      <c r="G1" s="146"/>
      <c r="H1" s="146"/>
      <c r="I1" s="146"/>
      <c r="J1" s="146"/>
      <c r="K1" s="146"/>
      <c r="L1" s="146"/>
      <c r="M1" s="146"/>
    </row>
    <row r="2" spans="1:14">
      <c r="A2" s="147" t="s">
        <v>0</v>
      </c>
      <c r="B2" s="147"/>
      <c r="C2" s="149" t="s">
        <v>75</v>
      </c>
      <c r="D2" s="150"/>
      <c r="E2" s="2" t="s">
        <v>1</v>
      </c>
      <c r="F2" s="161" t="s">
        <v>76</v>
      </c>
      <c r="G2" s="161"/>
      <c r="H2" s="161"/>
      <c r="I2" s="161"/>
      <c r="J2" s="161"/>
      <c r="K2" s="159" t="s">
        <v>28</v>
      </c>
      <c r="L2" s="159"/>
      <c r="M2" s="37" t="s">
        <v>77</v>
      </c>
    </row>
    <row r="3" spans="1:14" ht="7.5" customHeight="1">
      <c r="A3" s="126"/>
      <c r="B3" s="126"/>
      <c r="C3" s="126"/>
      <c r="D3" s="126"/>
      <c r="E3" s="126"/>
      <c r="F3" s="125"/>
      <c r="G3" s="125"/>
      <c r="H3" s="125"/>
      <c r="I3" s="125"/>
      <c r="J3" s="125"/>
      <c r="K3" s="127"/>
      <c r="L3" s="127"/>
      <c r="M3" s="127"/>
    </row>
    <row r="4" spans="1:14">
      <c r="A4" s="155" t="s">
        <v>2</v>
      </c>
      <c r="B4" s="156"/>
      <c r="C4" s="156"/>
      <c r="D4" s="156"/>
      <c r="E4" s="157"/>
      <c r="F4" s="125"/>
      <c r="G4" s="125"/>
      <c r="H4" s="125"/>
      <c r="I4" s="128" t="s">
        <v>64</v>
      </c>
      <c r="J4" s="128"/>
      <c r="K4" s="128"/>
      <c r="L4" s="128"/>
      <c r="M4" s="128"/>
    </row>
    <row r="5" spans="1:14" ht="18.75" customHeight="1">
      <c r="A5" s="123" t="s">
        <v>4</v>
      </c>
      <c r="B5" s="123"/>
      <c r="C5" s="141" t="s">
        <v>624</v>
      </c>
      <c r="D5" s="158"/>
      <c r="E5" s="142"/>
      <c r="F5" s="125"/>
      <c r="G5" s="125"/>
      <c r="H5" s="125"/>
      <c r="I5" s="151" t="s">
        <v>5</v>
      </c>
      <c r="J5" s="151"/>
      <c r="K5" s="152" t="s">
        <v>629</v>
      </c>
      <c r="L5" s="154"/>
      <c r="M5" s="153"/>
    </row>
    <row r="6" spans="1:14" ht="18.75" customHeight="1">
      <c r="A6" s="124" t="s">
        <v>22</v>
      </c>
      <c r="B6" s="124"/>
      <c r="C6" s="38"/>
      <c r="D6" s="148">
        <v>9365382286</v>
      </c>
      <c r="E6" s="148"/>
      <c r="F6" s="125"/>
      <c r="G6" s="125"/>
      <c r="H6" s="125"/>
      <c r="I6" s="124" t="s">
        <v>22</v>
      </c>
      <c r="J6" s="124"/>
      <c r="K6" s="152"/>
      <c r="L6" s="153"/>
      <c r="M6" s="39">
        <v>8134916477</v>
      </c>
    </row>
    <row r="7" spans="1:14">
      <c r="A7" s="122" t="s">
        <v>3</v>
      </c>
      <c r="B7" s="122"/>
      <c r="C7" s="122"/>
      <c r="D7" s="122"/>
      <c r="E7" s="122"/>
      <c r="F7" s="122"/>
      <c r="G7" s="122"/>
      <c r="H7" s="122"/>
      <c r="I7" s="122"/>
      <c r="J7" s="122"/>
      <c r="K7" s="122"/>
      <c r="L7" s="122"/>
      <c r="M7" s="122"/>
    </row>
    <row r="8" spans="1:14">
      <c r="A8" s="166" t="s">
        <v>25</v>
      </c>
      <c r="B8" s="167"/>
      <c r="C8" s="168"/>
      <c r="D8" s="3" t="s">
        <v>24</v>
      </c>
      <c r="E8" s="40"/>
      <c r="F8" s="132"/>
      <c r="G8" s="133"/>
      <c r="H8" s="133"/>
      <c r="I8" s="166" t="s">
        <v>26</v>
      </c>
      <c r="J8" s="167"/>
      <c r="K8" s="168"/>
      <c r="L8" s="3" t="s">
        <v>24</v>
      </c>
      <c r="M8" s="40"/>
    </row>
    <row r="9" spans="1:14">
      <c r="A9" s="137" t="s">
        <v>30</v>
      </c>
      <c r="B9" s="138"/>
      <c r="C9" s="6" t="s">
        <v>6</v>
      </c>
      <c r="D9" s="9" t="s">
        <v>12</v>
      </c>
      <c r="E9" s="5" t="s">
        <v>15</v>
      </c>
      <c r="F9" s="134"/>
      <c r="G9" s="135"/>
      <c r="H9" s="135"/>
      <c r="I9" s="137" t="s">
        <v>30</v>
      </c>
      <c r="J9" s="138"/>
      <c r="K9" s="6" t="s">
        <v>6</v>
      </c>
      <c r="L9" s="9" t="s">
        <v>12</v>
      </c>
      <c r="M9" s="5" t="s">
        <v>15</v>
      </c>
    </row>
    <row r="10" spans="1:14">
      <c r="A10" s="139" t="s">
        <v>630</v>
      </c>
      <c r="B10" s="140"/>
      <c r="C10" s="4" t="s">
        <v>18</v>
      </c>
      <c r="D10" s="39">
        <v>7002782937</v>
      </c>
      <c r="E10" s="39"/>
      <c r="F10" s="134"/>
      <c r="G10" s="135"/>
      <c r="H10" s="135"/>
      <c r="I10" s="139" t="s">
        <v>631</v>
      </c>
      <c r="J10" s="140"/>
      <c r="K10" s="4" t="s">
        <v>18</v>
      </c>
      <c r="L10" s="38">
        <v>9085594629</v>
      </c>
      <c r="M10" s="39"/>
    </row>
    <row r="11" spans="1:14">
      <c r="A11" s="139" t="s">
        <v>79</v>
      </c>
      <c r="B11" s="140"/>
      <c r="C11" s="4" t="s">
        <v>19</v>
      </c>
      <c r="D11" s="38">
        <v>9101292621</v>
      </c>
      <c r="E11" s="39"/>
      <c r="F11" s="134"/>
      <c r="G11" s="135"/>
      <c r="H11" s="135"/>
      <c r="I11" s="141" t="s">
        <v>82</v>
      </c>
      <c r="J11" s="142"/>
      <c r="K11" s="20" t="s">
        <v>18</v>
      </c>
      <c r="L11" s="38">
        <v>9864600878</v>
      </c>
      <c r="M11" s="39"/>
    </row>
    <row r="12" spans="1:14">
      <c r="A12" s="139" t="s">
        <v>80</v>
      </c>
      <c r="B12" s="140"/>
      <c r="C12" s="4" t="s">
        <v>20</v>
      </c>
      <c r="D12" s="38">
        <v>7002905245</v>
      </c>
      <c r="E12" s="39"/>
      <c r="F12" s="134"/>
      <c r="G12" s="135"/>
      <c r="H12" s="135"/>
      <c r="I12" s="139" t="s">
        <v>83</v>
      </c>
      <c r="J12" s="140"/>
      <c r="K12" s="4" t="s">
        <v>20</v>
      </c>
      <c r="L12" s="38">
        <v>8638668627</v>
      </c>
      <c r="M12" s="39"/>
    </row>
    <row r="13" spans="1:14">
      <c r="A13" s="139" t="s">
        <v>81</v>
      </c>
      <c r="B13" s="140"/>
      <c r="C13" s="4" t="s">
        <v>21</v>
      </c>
      <c r="D13" s="38">
        <v>9101205721</v>
      </c>
      <c r="E13" s="39"/>
      <c r="F13" s="134"/>
      <c r="G13" s="135"/>
      <c r="H13" s="135"/>
      <c r="I13" s="139" t="s">
        <v>84</v>
      </c>
      <c r="J13" s="140"/>
      <c r="K13" s="4" t="s">
        <v>21</v>
      </c>
      <c r="L13" s="38">
        <v>9101096492</v>
      </c>
      <c r="M13" s="39"/>
    </row>
    <row r="14" spans="1:14">
      <c r="A14" s="143" t="s">
        <v>23</v>
      </c>
      <c r="B14" s="144"/>
      <c r="C14" s="145"/>
      <c r="D14" s="165" t="s">
        <v>78</v>
      </c>
      <c r="E14" s="165"/>
      <c r="F14" s="134"/>
      <c r="G14" s="135"/>
      <c r="H14" s="135"/>
      <c r="I14" s="136"/>
      <c r="J14" s="136"/>
      <c r="K14" s="136"/>
      <c r="L14" s="136"/>
      <c r="M14" s="136"/>
      <c r="N14" s="8"/>
    </row>
    <row r="15" spans="1:14">
      <c r="A15" s="131"/>
      <c r="B15" s="131"/>
      <c r="C15" s="131"/>
      <c r="D15" s="131"/>
      <c r="E15" s="131"/>
      <c r="F15" s="131"/>
      <c r="G15" s="131"/>
      <c r="H15" s="131"/>
      <c r="I15" s="131"/>
      <c r="J15" s="131"/>
      <c r="K15" s="131"/>
      <c r="L15" s="131"/>
      <c r="M15" s="131"/>
    </row>
    <row r="16" spans="1:14">
      <c r="A16" s="130" t="s">
        <v>48</v>
      </c>
      <c r="B16" s="130"/>
      <c r="C16" s="130"/>
      <c r="D16" s="130"/>
      <c r="E16" s="130"/>
      <c r="F16" s="130"/>
      <c r="G16" s="130"/>
      <c r="H16" s="130"/>
      <c r="I16" s="130"/>
      <c r="J16" s="130"/>
      <c r="K16" s="130"/>
      <c r="L16" s="130"/>
      <c r="M16" s="130"/>
    </row>
    <row r="17" spans="1:13" ht="32.25" customHeight="1">
      <c r="A17" s="163" t="s">
        <v>60</v>
      </c>
      <c r="B17" s="163"/>
      <c r="C17" s="163"/>
      <c r="D17" s="163"/>
      <c r="E17" s="163"/>
      <c r="F17" s="163"/>
      <c r="G17" s="163"/>
      <c r="H17" s="163"/>
      <c r="I17" s="163"/>
      <c r="J17" s="163"/>
      <c r="K17" s="163"/>
      <c r="L17" s="163"/>
      <c r="M17" s="163"/>
    </row>
    <row r="18" spans="1:13">
      <c r="A18" s="129" t="s">
        <v>61</v>
      </c>
      <c r="B18" s="129"/>
      <c r="C18" s="129"/>
      <c r="D18" s="129"/>
      <c r="E18" s="129"/>
      <c r="F18" s="129"/>
      <c r="G18" s="129"/>
      <c r="H18" s="129"/>
      <c r="I18" s="129"/>
      <c r="J18" s="129"/>
      <c r="K18" s="129"/>
      <c r="L18" s="129"/>
      <c r="M18" s="129"/>
    </row>
    <row r="19" spans="1:13">
      <c r="A19" s="129" t="s">
        <v>49</v>
      </c>
      <c r="B19" s="129"/>
      <c r="C19" s="129"/>
      <c r="D19" s="129"/>
      <c r="E19" s="129"/>
      <c r="F19" s="129"/>
      <c r="G19" s="129"/>
      <c r="H19" s="129"/>
      <c r="I19" s="129"/>
      <c r="J19" s="129"/>
      <c r="K19" s="129"/>
      <c r="L19" s="129"/>
      <c r="M19" s="129"/>
    </row>
    <row r="20" spans="1:13">
      <c r="A20" s="129" t="s">
        <v>43</v>
      </c>
      <c r="B20" s="129"/>
      <c r="C20" s="129"/>
      <c r="D20" s="129"/>
      <c r="E20" s="129"/>
      <c r="F20" s="129"/>
      <c r="G20" s="129"/>
      <c r="H20" s="129"/>
      <c r="I20" s="129"/>
      <c r="J20" s="129"/>
      <c r="K20" s="129"/>
      <c r="L20" s="129"/>
      <c r="M20" s="129"/>
    </row>
    <row r="21" spans="1:13">
      <c r="A21" s="129" t="s">
        <v>50</v>
      </c>
      <c r="B21" s="129"/>
      <c r="C21" s="129"/>
      <c r="D21" s="129"/>
      <c r="E21" s="129"/>
      <c r="F21" s="129"/>
      <c r="G21" s="129"/>
      <c r="H21" s="129"/>
      <c r="I21" s="129"/>
      <c r="J21" s="129"/>
      <c r="K21" s="129"/>
      <c r="L21" s="129"/>
      <c r="M21" s="129"/>
    </row>
    <row r="22" spans="1:13">
      <c r="A22" s="129" t="s">
        <v>44</v>
      </c>
      <c r="B22" s="129"/>
      <c r="C22" s="129"/>
      <c r="D22" s="129"/>
      <c r="E22" s="129"/>
      <c r="F22" s="129"/>
      <c r="G22" s="129"/>
      <c r="H22" s="129"/>
      <c r="I22" s="129"/>
      <c r="J22" s="129"/>
      <c r="K22" s="129"/>
      <c r="L22" s="129"/>
      <c r="M22" s="129"/>
    </row>
    <row r="23" spans="1:13">
      <c r="A23" s="164" t="s">
        <v>53</v>
      </c>
      <c r="B23" s="164"/>
      <c r="C23" s="164"/>
      <c r="D23" s="164"/>
      <c r="E23" s="164"/>
      <c r="F23" s="164"/>
      <c r="G23" s="164"/>
      <c r="H23" s="164"/>
      <c r="I23" s="164"/>
      <c r="J23" s="164"/>
      <c r="K23" s="164"/>
      <c r="L23" s="164"/>
      <c r="M23" s="164"/>
    </row>
    <row r="24" spans="1:13">
      <c r="A24" s="129" t="s">
        <v>45</v>
      </c>
      <c r="B24" s="129"/>
      <c r="C24" s="129"/>
      <c r="D24" s="129"/>
      <c r="E24" s="129"/>
      <c r="F24" s="129"/>
      <c r="G24" s="129"/>
      <c r="H24" s="129"/>
      <c r="I24" s="129"/>
      <c r="J24" s="129"/>
      <c r="K24" s="129"/>
      <c r="L24" s="129"/>
      <c r="M24" s="129"/>
    </row>
    <row r="25" spans="1:13">
      <c r="A25" s="129" t="s">
        <v>46</v>
      </c>
      <c r="B25" s="129"/>
      <c r="C25" s="129"/>
      <c r="D25" s="129"/>
      <c r="E25" s="129"/>
      <c r="F25" s="129"/>
      <c r="G25" s="129"/>
      <c r="H25" s="129"/>
      <c r="I25" s="129"/>
      <c r="J25" s="129"/>
      <c r="K25" s="129"/>
      <c r="L25" s="129"/>
      <c r="M25" s="129"/>
    </row>
    <row r="26" spans="1:13">
      <c r="A26" s="129" t="s">
        <v>47</v>
      </c>
      <c r="B26" s="129"/>
      <c r="C26" s="129"/>
      <c r="D26" s="129"/>
      <c r="E26" s="129"/>
      <c r="F26" s="129"/>
      <c r="G26" s="129"/>
      <c r="H26" s="129"/>
      <c r="I26" s="129"/>
      <c r="J26" s="129"/>
      <c r="K26" s="129"/>
      <c r="L26" s="129"/>
      <c r="M26" s="129"/>
    </row>
    <row r="27" spans="1:13">
      <c r="A27" s="162" t="s">
        <v>51</v>
      </c>
      <c r="B27" s="162"/>
      <c r="C27" s="162"/>
      <c r="D27" s="162"/>
      <c r="E27" s="162"/>
      <c r="F27" s="162"/>
      <c r="G27" s="162"/>
      <c r="H27" s="162"/>
      <c r="I27" s="162"/>
      <c r="J27" s="162"/>
      <c r="K27" s="162"/>
      <c r="L27" s="162"/>
      <c r="M27" s="162"/>
    </row>
    <row r="28" spans="1:13">
      <c r="A28" s="129" t="s">
        <v>52</v>
      </c>
      <c r="B28" s="129"/>
      <c r="C28" s="129"/>
      <c r="D28" s="129"/>
      <c r="E28" s="129"/>
      <c r="F28" s="129"/>
      <c r="G28" s="129"/>
      <c r="H28" s="129"/>
      <c r="I28" s="129"/>
      <c r="J28" s="129"/>
      <c r="K28" s="129"/>
      <c r="L28" s="129"/>
      <c r="M28" s="129"/>
    </row>
    <row r="29" spans="1:13" ht="44.25" customHeight="1">
      <c r="A29" s="160" t="s">
        <v>62</v>
      </c>
      <c r="B29" s="160"/>
      <c r="C29" s="160"/>
      <c r="D29" s="160"/>
      <c r="E29" s="160"/>
      <c r="F29" s="160"/>
      <c r="G29" s="160"/>
      <c r="H29" s="160"/>
      <c r="I29" s="160"/>
      <c r="J29" s="160"/>
      <c r="K29" s="160"/>
      <c r="L29" s="160"/>
      <c r="M29" s="160"/>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K6:L6 D11:D13"/>
    <dataValidation allowBlank="1" showInputMessage="1" showErrorMessage="1" prompt="E-mail Id" sqref="D6:E6 M10:M13 E10:E13 M6 D14:E14 D10"/>
    <dataValidation allowBlank="1" showInputMessage="1" showErrorMessage="1" prompt="Insert Unique Id of Mobile Health Team" sqref="E8 M8"/>
  </dataValidations>
  <printOptions horizontalCentered="1"/>
  <pageMargins left="0.37" right="0.23" top="0.43" bottom="0.45" header="0.3" footer="0.3"/>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3" activePane="bottomRight" state="frozen"/>
      <selection pane="topRight" activeCell="C1" sqref="C1"/>
      <selection pane="bottomLeft" activeCell="A5" sqref="A5"/>
      <selection pane="bottomRight" activeCell="U70" sqref="U7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ht="16.5" customHeight="1">
      <c r="A2" s="175" t="s">
        <v>63</v>
      </c>
      <c r="B2" s="176"/>
      <c r="C2" s="176"/>
      <c r="D2" s="25" t="s">
        <v>627</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15" t="s">
        <v>9</v>
      </c>
      <c r="H4" s="15" t="s">
        <v>10</v>
      </c>
      <c r="I4" s="11" t="s">
        <v>11</v>
      </c>
      <c r="J4" s="169"/>
      <c r="K4" s="174"/>
      <c r="L4" s="174"/>
      <c r="M4" s="174"/>
      <c r="N4" s="174"/>
      <c r="O4" s="174"/>
      <c r="P4" s="170"/>
      <c r="Q4" s="170"/>
      <c r="R4" s="169"/>
      <c r="S4" s="169"/>
      <c r="T4" s="169"/>
    </row>
    <row r="5" spans="1:20" ht="33">
      <c r="A5" s="4">
        <v>1</v>
      </c>
      <c r="B5" s="17" t="s">
        <v>69</v>
      </c>
      <c r="C5" s="51" t="s">
        <v>642</v>
      </c>
      <c r="D5" s="18" t="s">
        <v>27</v>
      </c>
      <c r="E5" s="52" t="s">
        <v>643</v>
      </c>
      <c r="F5" s="18" t="s">
        <v>85</v>
      </c>
      <c r="G5" s="19">
        <v>34</v>
      </c>
      <c r="H5" s="19">
        <v>30</v>
      </c>
      <c r="I5" s="17">
        <f>+G5+H5</f>
        <v>64</v>
      </c>
      <c r="J5" s="18">
        <v>7035524014</v>
      </c>
      <c r="K5" s="18" t="s">
        <v>86</v>
      </c>
      <c r="L5" s="18" t="s">
        <v>87</v>
      </c>
      <c r="M5" s="18">
        <v>8811824070</v>
      </c>
      <c r="N5" s="18" t="s">
        <v>644</v>
      </c>
      <c r="O5" s="18">
        <v>9854493507</v>
      </c>
      <c r="P5" s="24">
        <v>43556</v>
      </c>
      <c r="Q5" s="18" t="s">
        <v>96</v>
      </c>
      <c r="R5" s="18"/>
      <c r="S5" s="116" t="s">
        <v>636</v>
      </c>
      <c r="T5" s="18"/>
    </row>
    <row r="6" spans="1:20">
      <c r="A6" s="4">
        <v>2</v>
      </c>
      <c r="B6" s="17" t="s">
        <v>69</v>
      </c>
      <c r="C6" s="51" t="s">
        <v>645</v>
      </c>
      <c r="D6" s="18" t="s">
        <v>27</v>
      </c>
      <c r="E6" s="52" t="s">
        <v>646</v>
      </c>
      <c r="F6" s="18" t="s">
        <v>85</v>
      </c>
      <c r="G6" s="19">
        <v>22</v>
      </c>
      <c r="H6" s="19">
        <v>27</v>
      </c>
      <c r="I6" s="17">
        <f>+G6+H6</f>
        <v>49</v>
      </c>
      <c r="J6" s="18">
        <v>8011666326</v>
      </c>
      <c r="K6" s="18" t="s">
        <v>86</v>
      </c>
      <c r="L6" s="18" t="s">
        <v>87</v>
      </c>
      <c r="M6" s="18">
        <v>8811824070</v>
      </c>
      <c r="N6" s="18" t="s">
        <v>644</v>
      </c>
      <c r="O6" s="18">
        <v>9854493507</v>
      </c>
      <c r="P6" s="24">
        <v>43556</v>
      </c>
      <c r="Q6" s="18" t="s">
        <v>96</v>
      </c>
      <c r="R6" s="18"/>
      <c r="S6" s="116" t="s">
        <v>636</v>
      </c>
      <c r="T6" s="18"/>
    </row>
    <row r="7" spans="1:20" ht="33">
      <c r="A7" s="4">
        <v>3</v>
      </c>
      <c r="B7" s="17" t="s">
        <v>69</v>
      </c>
      <c r="C7" s="51" t="s">
        <v>647</v>
      </c>
      <c r="D7" s="18" t="s">
        <v>27</v>
      </c>
      <c r="E7" s="52" t="s">
        <v>648</v>
      </c>
      <c r="F7" s="18" t="s">
        <v>85</v>
      </c>
      <c r="G7" s="19">
        <v>21</v>
      </c>
      <c r="H7" s="19">
        <v>22</v>
      </c>
      <c r="I7" s="17">
        <f t="shared" ref="I7:I70" si="0">+G7+H7</f>
        <v>43</v>
      </c>
      <c r="J7" s="18">
        <v>8761841840</v>
      </c>
      <c r="K7" s="18" t="s">
        <v>86</v>
      </c>
      <c r="L7" s="18" t="s">
        <v>87</v>
      </c>
      <c r="M7" s="18">
        <v>8811824070</v>
      </c>
      <c r="N7" s="18" t="s">
        <v>649</v>
      </c>
      <c r="O7" s="18">
        <v>8749842891</v>
      </c>
      <c r="P7" s="24">
        <v>43557</v>
      </c>
      <c r="Q7" s="18" t="s">
        <v>110</v>
      </c>
      <c r="R7" s="18"/>
      <c r="S7" s="116" t="s">
        <v>636</v>
      </c>
      <c r="T7" s="18"/>
    </row>
    <row r="8" spans="1:20" ht="33">
      <c r="A8" s="4">
        <v>4</v>
      </c>
      <c r="B8" s="17" t="s">
        <v>69</v>
      </c>
      <c r="C8" s="51" t="s">
        <v>650</v>
      </c>
      <c r="D8" s="18" t="s">
        <v>27</v>
      </c>
      <c r="E8" s="19"/>
      <c r="F8" s="18" t="s">
        <v>89</v>
      </c>
      <c r="G8" s="19">
        <v>7</v>
      </c>
      <c r="H8" s="19">
        <v>9</v>
      </c>
      <c r="I8" s="17">
        <f t="shared" si="0"/>
        <v>16</v>
      </c>
      <c r="J8" s="18">
        <v>9859188374</v>
      </c>
      <c r="K8" s="18" t="s">
        <v>86</v>
      </c>
      <c r="L8" s="18" t="s">
        <v>87</v>
      </c>
      <c r="M8" s="18">
        <v>8811824070</v>
      </c>
      <c r="N8" s="18" t="s">
        <v>649</v>
      </c>
      <c r="O8" s="18">
        <v>8749842891</v>
      </c>
      <c r="P8" s="24">
        <v>43557</v>
      </c>
      <c r="Q8" s="18" t="s">
        <v>110</v>
      </c>
      <c r="R8" s="18"/>
      <c r="S8" s="116" t="s">
        <v>636</v>
      </c>
      <c r="T8" s="18"/>
    </row>
    <row r="9" spans="1:20">
      <c r="A9" s="4">
        <v>5</v>
      </c>
      <c r="B9" s="17" t="s">
        <v>69</v>
      </c>
      <c r="C9" s="51" t="s">
        <v>651</v>
      </c>
      <c r="D9" s="18" t="s">
        <v>27</v>
      </c>
      <c r="E9" s="52" t="s">
        <v>652</v>
      </c>
      <c r="F9" s="18" t="s">
        <v>91</v>
      </c>
      <c r="G9" s="19">
        <v>4</v>
      </c>
      <c r="H9" s="19">
        <v>14</v>
      </c>
      <c r="I9" s="17">
        <f t="shared" si="0"/>
        <v>18</v>
      </c>
      <c r="J9" s="18">
        <v>8761032032</v>
      </c>
      <c r="K9" s="18" t="s">
        <v>86</v>
      </c>
      <c r="L9" s="18" t="s">
        <v>87</v>
      </c>
      <c r="M9" s="18">
        <v>8811824070</v>
      </c>
      <c r="N9" s="18" t="s">
        <v>649</v>
      </c>
      <c r="O9" s="18">
        <v>8749842891</v>
      </c>
      <c r="P9" s="24">
        <v>43558</v>
      </c>
      <c r="Q9" s="18" t="s">
        <v>100</v>
      </c>
      <c r="R9" s="18"/>
      <c r="S9" s="116" t="s">
        <v>636</v>
      </c>
      <c r="T9" s="18"/>
    </row>
    <row r="10" spans="1:20">
      <c r="A10" s="4">
        <v>6</v>
      </c>
      <c r="B10" s="17" t="s">
        <v>69</v>
      </c>
      <c r="C10" s="51" t="s">
        <v>653</v>
      </c>
      <c r="D10" s="18" t="s">
        <v>27</v>
      </c>
      <c r="E10" s="52" t="s">
        <v>654</v>
      </c>
      <c r="F10" s="18" t="s">
        <v>85</v>
      </c>
      <c r="G10" s="19">
        <v>22</v>
      </c>
      <c r="H10" s="19">
        <v>38</v>
      </c>
      <c r="I10" s="17">
        <f t="shared" si="0"/>
        <v>60</v>
      </c>
      <c r="J10" s="18">
        <v>9864084730</v>
      </c>
      <c r="K10" s="18" t="s">
        <v>86</v>
      </c>
      <c r="L10" s="18" t="s">
        <v>87</v>
      </c>
      <c r="M10" s="18">
        <v>8811824070</v>
      </c>
      <c r="N10" s="18" t="s">
        <v>92</v>
      </c>
      <c r="O10" s="18">
        <v>8011106491</v>
      </c>
      <c r="P10" s="24">
        <v>43558</v>
      </c>
      <c r="Q10" s="18" t="s">
        <v>100</v>
      </c>
      <c r="R10" s="18"/>
      <c r="S10" s="116" t="s">
        <v>636</v>
      </c>
      <c r="T10" s="18"/>
    </row>
    <row r="11" spans="1:20">
      <c r="A11" s="4">
        <v>7</v>
      </c>
      <c r="B11" s="17" t="s">
        <v>69</v>
      </c>
      <c r="C11" s="53" t="s">
        <v>655</v>
      </c>
      <c r="D11" s="18" t="s">
        <v>27</v>
      </c>
      <c r="E11" s="54" t="s">
        <v>656</v>
      </c>
      <c r="F11" s="18" t="s">
        <v>85</v>
      </c>
      <c r="G11" s="19">
        <v>84</v>
      </c>
      <c r="H11" s="19">
        <v>59</v>
      </c>
      <c r="I11" s="17">
        <f t="shared" si="0"/>
        <v>143</v>
      </c>
      <c r="J11" s="55">
        <v>9864820991</v>
      </c>
      <c r="K11" s="18" t="s">
        <v>94</v>
      </c>
      <c r="L11" s="18" t="s">
        <v>95</v>
      </c>
      <c r="M11" s="18">
        <v>9854209927</v>
      </c>
      <c r="N11" s="18" t="s">
        <v>657</v>
      </c>
      <c r="O11" s="18">
        <v>9957538023</v>
      </c>
      <c r="P11" s="24">
        <v>43559</v>
      </c>
      <c r="Q11" s="18" t="s">
        <v>88</v>
      </c>
      <c r="R11" s="18"/>
      <c r="S11" s="116" t="s">
        <v>636</v>
      </c>
      <c r="T11" s="18"/>
    </row>
    <row r="12" spans="1:20">
      <c r="A12" s="4">
        <v>8</v>
      </c>
      <c r="B12" s="17" t="s">
        <v>69</v>
      </c>
      <c r="C12" s="56" t="s">
        <v>658</v>
      </c>
      <c r="D12" s="18" t="s">
        <v>27</v>
      </c>
      <c r="E12" s="54" t="s">
        <v>659</v>
      </c>
      <c r="F12" s="18" t="s">
        <v>85</v>
      </c>
      <c r="G12" s="19">
        <v>198</v>
      </c>
      <c r="H12" s="19">
        <v>144</v>
      </c>
      <c r="I12" s="17">
        <f t="shared" si="0"/>
        <v>342</v>
      </c>
      <c r="J12" s="57">
        <v>8876726331</v>
      </c>
      <c r="K12" s="18" t="s">
        <v>97</v>
      </c>
      <c r="L12" s="18" t="s">
        <v>98</v>
      </c>
      <c r="M12" s="18">
        <v>8721997621</v>
      </c>
      <c r="N12" s="18" t="s">
        <v>99</v>
      </c>
      <c r="O12" s="18">
        <v>9678421550</v>
      </c>
      <c r="P12" s="24">
        <v>43559</v>
      </c>
      <c r="Q12" s="18" t="s">
        <v>88</v>
      </c>
      <c r="R12" s="18"/>
      <c r="S12" s="116" t="s">
        <v>636</v>
      </c>
      <c r="T12" s="18"/>
    </row>
    <row r="13" spans="1:20">
      <c r="A13" s="4">
        <v>9</v>
      </c>
      <c r="B13" s="17" t="s">
        <v>69</v>
      </c>
      <c r="C13" s="56" t="s">
        <v>658</v>
      </c>
      <c r="D13" s="18" t="s">
        <v>27</v>
      </c>
      <c r="E13" s="54" t="s">
        <v>659</v>
      </c>
      <c r="F13" s="18" t="s">
        <v>85</v>
      </c>
      <c r="G13" s="19">
        <v>0</v>
      </c>
      <c r="H13" s="19">
        <v>0</v>
      </c>
      <c r="I13" s="17">
        <f t="shared" si="0"/>
        <v>0</v>
      </c>
      <c r="J13" s="57">
        <v>8876726331</v>
      </c>
      <c r="K13" s="18" t="s">
        <v>97</v>
      </c>
      <c r="L13" s="18" t="s">
        <v>98</v>
      </c>
      <c r="M13" s="18">
        <v>8721997621</v>
      </c>
      <c r="N13" s="18" t="s">
        <v>99</v>
      </c>
      <c r="O13" s="18">
        <v>9678421550</v>
      </c>
      <c r="P13" s="24" t="s">
        <v>660</v>
      </c>
      <c r="Q13" s="18" t="s">
        <v>90</v>
      </c>
      <c r="R13" s="18"/>
      <c r="S13" s="116" t="s">
        <v>636</v>
      </c>
      <c r="T13" s="18"/>
    </row>
    <row r="14" spans="1:20">
      <c r="A14" s="4">
        <v>10</v>
      </c>
      <c r="B14" s="17" t="s">
        <v>69</v>
      </c>
      <c r="C14" s="56" t="s">
        <v>658</v>
      </c>
      <c r="D14" s="18" t="s">
        <v>27</v>
      </c>
      <c r="E14" s="54" t="s">
        <v>659</v>
      </c>
      <c r="F14" s="18" t="s">
        <v>85</v>
      </c>
      <c r="G14" s="19">
        <v>0</v>
      </c>
      <c r="H14" s="19">
        <v>0</v>
      </c>
      <c r="I14" s="17">
        <f t="shared" si="0"/>
        <v>0</v>
      </c>
      <c r="J14" s="57">
        <v>8876726331</v>
      </c>
      <c r="K14" s="18" t="s">
        <v>97</v>
      </c>
      <c r="L14" s="18" t="s">
        <v>98</v>
      </c>
      <c r="M14" s="18">
        <v>8721997621</v>
      </c>
      <c r="N14" s="18" t="s">
        <v>99</v>
      </c>
      <c r="O14" s="18">
        <v>9678421550</v>
      </c>
      <c r="P14" s="24">
        <v>43561</v>
      </c>
      <c r="Q14" s="18" t="s">
        <v>93</v>
      </c>
      <c r="R14" s="18"/>
      <c r="S14" s="116" t="s">
        <v>636</v>
      </c>
      <c r="T14" s="18"/>
    </row>
    <row r="15" spans="1:20">
      <c r="A15" s="4">
        <v>11</v>
      </c>
      <c r="B15" s="17" t="s">
        <v>69</v>
      </c>
      <c r="C15" s="58" t="s">
        <v>661</v>
      </c>
      <c r="D15" s="18" t="s">
        <v>27</v>
      </c>
      <c r="E15" s="54" t="s">
        <v>662</v>
      </c>
      <c r="F15" s="18" t="s">
        <v>85</v>
      </c>
      <c r="G15" s="19">
        <v>20</v>
      </c>
      <c r="H15" s="19">
        <v>23</v>
      </c>
      <c r="I15" s="17">
        <f t="shared" si="0"/>
        <v>43</v>
      </c>
      <c r="J15" s="55">
        <v>9854312250</v>
      </c>
      <c r="K15" s="18" t="s">
        <v>663</v>
      </c>
      <c r="L15" s="18" t="s">
        <v>664</v>
      </c>
      <c r="M15" s="18">
        <v>9678339791</v>
      </c>
      <c r="N15" s="18" t="s">
        <v>665</v>
      </c>
      <c r="O15" s="18">
        <v>9707456349</v>
      </c>
      <c r="P15" s="24">
        <v>43563</v>
      </c>
      <c r="Q15" s="18" t="s">
        <v>96</v>
      </c>
      <c r="R15" s="18"/>
      <c r="S15" s="116" t="s">
        <v>636</v>
      </c>
      <c r="T15" s="18"/>
    </row>
    <row r="16" spans="1:20">
      <c r="A16" s="4">
        <v>12</v>
      </c>
      <c r="B16" s="17" t="s">
        <v>69</v>
      </c>
      <c r="C16" s="58" t="s">
        <v>666</v>
      </c>
      <c r="D16" s="18" t="s">
        <v>27</v>
      </c>
      <c r="E16" s="54" t="s">
        <v>667</v>
      </c>
      <c r="F16" s="18" t="s">
        <v>85</v>
      </c>
      <c r="G16" s="19">
        <v>35</v>
      </c>
      <c r="H16" s="19">
        <v>41</v>
      </c>
      <c r="I16" s="17">
        <f t="shared" si="0"/>
        <v>76</v>
      </c>
      <c r="J16" s="55">
        <v>9854165191</v>
      </c>
      <c r="K16" s="18" t="s">
        <v>663</v>
      </c>
      <c r="L16" s="18" t="s">
        <v>664</v>
      </c>
      <c r="M16" s="18">
        <v>9678339791</v>
      </c>
      <c r="N16" s="18" t="s">
        <v>668</v>
      </c>
      <c r="O16" s="18">
        <v>8761943312</v>
      </c>
      <c r="P16" s="24">
        <v>43563</v>
      </c>
      <c r="Q16" s="18" t="s">
        <v>96</v>
      </c>
      <c r="R16" s="18"/>
      <c r="S16" s="116" t="s">
        <v>636</v>
      </c>
      <c r="T16" s="18"/>
    </row>
    <row r="17" spans="1:20">
      <c r="A17" s="4">
        <v>13</v>
      </c>
      <c r="B17" s="17" t="s">
        <v>69</v>
      </c>
      <c r="C17" s="51" t="s">
        <v>101</v>
      </c>
      <c r="D17" s="18" t="s">
        <v>29</v>
      </c>
      <c r="E17" s="59">
        <v>249</v>
      </c>
      <c r="F17" s="18"/>
      <c r="G17" s="19">
        <v>19</v>
      </c>
      <c r="H17" s="19">
        <v>25</v>
      </c>
      <c r="I17" s="17">
        <f t="shared" si="0"/>
        <v>44</v>
      </c>
      <c r="J17" s="18">
        <v>9085041123</v>
      </c>
      <c r="K17" s="18" t="s">
        <v>135</v>
      </c>
      <c r="L17" s="18" t="s">
        <v>136</v>
      </c>
      <c r="M17" s="18">
        <v>9678098547</v>
      </c>
      <c r="N17" s="18" t="s">
        <v>145</v>
      </c>
      <c r="O17" s="18">
        <v>7035826023</v>
      </c>
      <c r="P17" s="24">
        <v>43564</v>
      </c>
      <c r="Q17" s="18" t="s">
        <v>110</v>
      </c>
      <c r="R17" s="18"/>
      <c r="S17" s="116" t="s">
        <v>636</v>
      </c>
      <c r="T17" s="18"/>
    </row>
    <row r="18" spans="1:20">
      <c r="A18" s="4">
        <v>14</v>
      </c>
      <c r="B18" s="17" t="s">
        <v>69</v>
      </c>
      <c r="C18" s="18"/>
      <c r="D18" s="18" t="s">
        <v>27</v>
      </c>
      <c r="E18" s="19"/>
      <c r="F18" s="18"/>
      <c r="G18" s="19"/>
      <c r="H18" s="19"/>
      <c r="I18" s="17">
        <f t="shared" si="0"/>
        <v>0</v>
      </c>
      <c r="J18" s="18"/>
      <c r="K18" s="18" t="s">
        <v>135</v>
      </c>
      <c r="L18" s="18" t="s">
        <v>136</v>
      </c>
      <c r="M18" s="18">
        <v>9678098547</v>
      </c>
      <c r="N18" s="18" t="s">
        <v>145</v>
      </c>
      <c r="O18" s="18">
        <v>7035826023</v>
      </c>
      <c r="P18" s="24">
        <v>43564</v>
      </c>
      <c r="Q18" s="18" t="s">
        <v>110</v>
      </c>
      <c r="R18" s="18"/>
      <c r="S18" s="116" t="s">
        <v>636</v>
      </c>
      <c r="T18" s="18"/>
    </row>
    <row r="19" spans="1:20">
      <c r="A19" s="4">
        <v>15</v>
      </c>
      <c r="B19" s="17" t="s">
        <v>69</v>
      </c>
      <c r="C19" s="60" t="s">
        <v>102</v>
      </c>
      <c r="D19" s="18" t="s">
        <v>27</v>
      </c>
      <c r="E19" s="54" t="s">
        <v>103</v>
      </c>
      <c r="F19" s="18" t="s">
        <v>85</v>
      </c>
      <c r="G19" s="19">
        <v>30</v>
      </c>
      <c r="H19" s="19">
        <v>27</v>
      </c>
      <c r="I19" s="17">
        <f t="shared" si="0"/>
        <v>57</v>
      </c>
      <c r="J19" s="55">
        <v>9864362845</v>
      </c>
      <c r="K19" s="18" t="s">
        <v>104</v>
      </c>
      <c r="L19" s="18" t="s">
        <v>105</v>
      </c>
      <c r="M19" s="18">
        <v>9707939599</v>
      </c>
      <c r="N19" s="18" t="s">
        <v>106</v>
      </c>
      <c r="O19" s="18">
        <v>9508854219</v>
      </c>
      <c r="P19" s="24">
        <v>43565</v>
      </c>
      <c r="Q19" s="18" t="s">
        <v>100</v>
      </c>
      <c r="R19" s="18"/>
      <c r="S19" s="116" t="s">
        <v>636</v>
      </c>
      <c r="T19" s="18"/>
    </row>
    <row r="20" spans="1:20">
      <c r="A20" s="4">
        <v>16</v>
      </c>
      <c r="B20" s="17" t="s">
        <v>69</v>
      </c>
      <c r="C20" s="60" t="s">
        <v>107</v>
      </c>
      <c r="D20" s="18" t="s">
        <v>27</v>
      </c>
      <c r="E20" s="54" t="s">
        <v>108</v>
      </c>
      <c r="F20" s="18" t="s">
        <v>85</v>
      </c>
      <c r="G20" s="19">
        <v>28</v>
      </c>
      <c r="H20" s="19">
        <v>20</v>
      </c>
      <c r="I20" s="17">
        <f t="shared" si="0"/>
        <v>48</v>
      </c>
      <c r="J20" s="55">
        <v>7399661828</v>
      </c>
      <c r="K20" s="18" t="s">
        <v>104</v>
      </c>
      <c r="L20" s="18" t="s">
        <v>105</v>
      </c>
      <c r="M20" s="18">
        <v>9707939599</v>
      </c>
      <c r="N20" s="18" t="s">
        <v>109</v>
      </c>
      <c r="O20" s="18">
        <v>9508854213</v>
      </c>
      <c r="P20" s="24">
        <v>43566</v>
      </c>
      <c r="Q20" s="18" t="s">
        <v>88</v>
      </c>
      <c r="R20" s="18"/>
      <c r="S20" s="116" t="s">
        <v>636</v>
      </c>
      <c r="T20" s="18"/>
    </row>
    <row r="21" spans="1:20">
      <c r="A21" s="4">
        <v>17</v>
      </c>
      <c r="B21" s="17" t="s">
        <v>69</v>
      </c>
      <c r="C21" s="58" t="s">
        <v>111</v>
      </c>
      <c r="D21" s="18" t="s">
        <v>27</v>
      </c>
      <c r="E21" s="61" t="s">
        <v>112</v>
      </c>
      <c r="F21" s="18" t="s">
        <v>85</v>
      </c>
      <c r="G21" s="19">
        <v>23</v>
      </c>
      <c r="H21" s="19">
        <v>23</v>
      </c>
      <c r="I21" s="17">
        <f t="shared" si="0"/>
        <v>46</v>
      </c>
      <c r="J21" s="18"/>
      <c r="K21" s="18" t="s">
        <v>104</v>
      </c>
      <c r="L21" s="18" t="s">
        <v>105</v>
      </c>
      <c r="M21" s="18">
        <v>9707939599</v>
      </c>
      <c r="N21" s="18" t="s">
        <v>113</v>
      </c>
      <c r="O21" s="18">
        <v>9707419792</v>
      </c>
      <c r="P21" s="24">
        <v>43567</v>
      </c>
      <c r="Q21" s="18" t="s">
        <v>90</v>
      </c>
      <c r="R21" s="18"/>
      <c r="S21" s="116" t="s">
        <v>636</v>
      </c>
      <c r="T21" s="18"/>
    </row>
    <row r="22" spans="1:20">
      <c r="A22" s="4">
        <v>18</v>
      </c>
      <c r="B22" s="17" t="s">
        <v>69</v>
      </c>
      <c r="C22" s="60" t="s">
        <v>114</v>
      </c>
      <c r="D22" s="18" t="s">
        <v>27</v>
      </c>
      <c r="E22" s="54" t="s">
        <v>115</v>
      </c>
      <c r="F22" s="18" t="s">
        <v>85</v>
      </c>
      <c r="G22" s="19">
        <v>18</v>
      </c>
      <c r="H22" s="19">
        <v>6</v>
      </c>
      <c r="I22" s="17">
        <f t="shared" si="0"/>
        <v>24</v>
      </c>
      <c r="J22" s="55">
        <v>9864671245</v>
      </c>
      <c r="K22" s="18" t="s">
        <v>116</v>
      </c>
      <c r="L22" s="18" t="s">
        <v>117</v>
      </c>
      <c r="M22" s="18">
        <v>9864693597</v>
      </c>
      <c r="N22" s="18" t="s">
        <v>118</v>
      </c>
      <c r="O22" s="18">
        <v>9707606420</v>
      </c>
      <c r="P22" s="24">
        <v>43567</v>
      </c>
      <c r="Q22" s="18" t="s">
        <v>90</v>
      </c>
      <c r="R22" s="18"/>
      <c r="S22" s="116" t="s">
        <v>636</v>
      </c>
      <c r="T22" s="18"/>
    </row>
    <row r="23" spans="1:20">
      <c r="A23" s="4">
        <v>19</v>
      </c>
      <c r="B23" s="17" t="s">
        <v>69</v>
      </c>
      <c r="C23" s="51" t="s">
        <v>119</v>
      </c>
      <c r="D23" s="18" t="s">
        <v>29</v>
      </c>
      <c r="E23" s="19"/>
      <c r="F23" s="18"/>
      <c r="G23" s="19">
        <v>22</v>
      </c>
      <c r="H23" s="19">
        <v>10</v>
      </c>
      <c r="I23" s="17">
        <f t="shared" si="0"/>
        <v>32</v>
      </c>
      <c r="J23" s="18">
        <v>882290762</v>
      </c>
      <c r="K23" s="18" t="s">
        <v>116</v>
      </c>
      <c r="L23" s="18" t="s">
        <v>120</v>
      </c>
      <c r="M23" s="18">
        <v>9957746475</v>
      </c>
      <c r="N23" s="18" t="s">
        <v>118</v>
      </c>
      <c r="O23" s="18">
        <v>9707606420</v>
      </c>
      <c r="P23" s="24">
        <v>43568</v>
      </c>
      <c r="Q23" s="18" t="s">
        <v>93</v>
      </c>
      <c r="R23" s="18"/>
      <c r="S23" s="116" t="s">
        <v>636</v>
      </c>
      <c r="T23" s="18"/>
    </row>
    <row r="24" spans="1:20">
      <c r="A24" s="4">
        <v>20</v>
      </c>
      <c r="B24" s="17" t="s">
        <v>69</v>
      </c>
      <c r="C24" s="51" t="s">
        <v>121</v>
      </c>
      <c r="D24" s="18" t="s">
        <v>29</v>
      </c>
      <c r="E24" s="59">
        <v>273</v>
      </c>
      <c r="F24" s="18"/>
      <c r="G24" s="19">
        <v>17</v>
      </c>
      <c r="H24" s="19">
        <v>15</v>
      </c>
      <c r="I24" s="17">
        <f t="shared" si="0"/>
        <v>32</v>
      </c>
      <c r="J24" s="18">
        <v>9508040124</v>
      </c>
      <c r="K24" s="18" t="s">
        <v>116</v>
      </c>
      <c r="L24" s="18" t="s">
        <v>117</v>
      </c>
      <c r="M24" s="18">
        <v>9864693597</v>
      </c>
      <c r="N24" s="18" t="s">
        <v>118</v>
      </c>
      <c r="O24" s="18">
        <v>9707606420</v>
      </c>
      <c r="P24" s="24">
        <v>43572</v>
      </c>
      <c r="Q24" s="18" t="s">
        <v>100</v>
      </c>
      <c r="R24" s="18"/>
      <c r="S24" s="116" t="s">
        <v>636</v>
      </c>
      <c r="T24" s="18"/>
    </row>
    <row r="25" spans="1:20">
      <c r="A25" s="4">
        <v>21</v>
      </c>
      <c r="B25" s="17" t="s">
        <v>69</v>
      </c>
      <c r="C25" s="51" t="s">
        <v>122</v>
      </c>
      <c r="D25" s="18" t="s">
        <v>29</v>
      </c>
      <c r="E25" s="59">
        <v>18</v>
      </c>
      <c r="F25" s="18"/>
      <c r="G25" s="19">
        <v>30</v>
      </c>
      <c r="H25" s="19">
        <v>23</v>
      </c>
      <c r="I25" s="17">
        <f t="shared" si="0"/>
        <v>53</v>
      </c>
      <c r="J25" s="18">
        <v>9957929733</v>
      </c>
      <c r="K25" s="18" t="s">
        <v>97</v>
      </c>
      <c r="L25" s="18" t="s">
        <v>98</v>
      </c>
      <c r="M25" s="18">
        <v>8721997631</v>
      </c>
      <c r="N25" s="18" t="s">
        <v>123</v>
      </c>
      <c r="O25" s="18">
        <v>9859449059</v>
      </c>
      <c r="P25" s="24">
        <v>43575</v>
      </c>
      <c r="Q25" s="18" t="s">
        <v>93</v>
      </c>
      <c r="R25" s="18"/>
      <c r="S25" s="116" t="s">
        <v>636</v>
      </c>
      <c r="T25" s="18"/>
    </row>
    <row r="26" spans="1:20">
      <c r="A26" s="4">
        <v>22</v>
      </c>
      <c r="B26" s="17" t="s">
        <v>69</v>
      </c>
      <c r="C26" s="51" t="s">
        <v>124</v>
      </c>
      <c r="D26" s="18" t="s">
        <v>29</v>
      </c>
      <c r="E26" s="59">
        <v>155</v>
      </c>
      <c r="F26" s="18"/>
      <c r="G26" s="19">
        <v>7</v>
      </c>
      <c r="H26" s="19">
        <v>9</v>
      </c>
      <c r="I26" s="17">
        <f t="shared" si="0"/>
        <v>16</v>
      </c>
      <c r="J26" s="18">
        <v>9706465665</v>
      </c>
      <c r="K26" s="18" t="s">
        <v>97</v>
      </c>
      <c r="L26" s="18" t="s">
        <v>98</v>
      </c>
      <c r="M26" s="18">
        <v>8721997631</v>
      </c>
      <c r="N26" s="18" t="s">
        <v>125</v>
      </c>
      <c r="O26" s="18">
        <v>9707750600</v>
      </c>
      <c r="P26" s="24">
        <v>43577</v>
      </c>
      <c r="Q26" s="18" t="s">
        <v>96</v>
      </c>
      <c r="R26" s="18"/>
      <c r="S26" s="116" t="s">
        <v>636</v>
      </c>
      <c r="T26" s="18"/>
    </row>
    <row r="27" spans="1:20">
      <c r="A27" s="4">
        <v>23</v>
      </c>
      <c r="B27" s="17" t="s">
        <v>69</v>
      </c>
      <c r="C27" s="51" t="s">
        <v>126</v>
      </c>
      <c r="D27" s="18" t="s">
        <v>29</v>
      </c>
      <c r="E27" s="19"/>
      <c r="F27" s="18"/>
      <c r="G27" s="19">
        <v>31</v>
      </c>
      <c r="H27" s="19">
        <v>32</v>
      </c>
      <c r="I27" s="17">
        <f t="shared" si="0"/>
        <v>63</v>
      </c>
      <c r="J27" s="18">
        <v>9854950443</v>
      </c>
      <c r="K27" s="18" t="s">
        <v>127</v>
      </c>
      <c r="L27" s="18" t="s">
        <v>128</v>
      </c>
      <c r="M27" s="18">
        <v>8751975909</v>
      </c>
      <c r="N27" s="18" t="s">
        <v>129</v>
      </c>
      <c r="O27" s="18">
        <v>8749838366</v>
      </c>
      <c r="P27" s="24">
        <v>43577</v>
      </c>
      <c r="Q27" s="18" t="s">
        <v>96</v>
      </c>
      <c r="R27" s="18"/>
      <c r="S27" s="116" t="s">
        <v>636</v>
      </c>
      <c r="T27" s="18"/>
    </row>
    <row r="28" spans="1:20">
      <c r="A28" s="4">
        <v>24</v>
      </c>
      <c r="B28" s="17" t="s">
        <v>69</v>
      </c>
      <c r="C28" s="51" t="s">
        <v>130</v>
      </c>
      <c r="D28" s="18" t="s">
        <v>29</v>
      </c>
      <c r="E28" s="59">
        <v>49</v>
      </c>
      <c r="F28" s="18"/>
      <c r="G28" s="19">
        <v>22</v>
      </c>
      <c r="H28" s="19">
        <v>27</v>
      </c>
      <c r="I28" s="17">
        <f t="shared" si="0"/>
        <v>49</v>
      </c>
      <c r="J28" s="18">
        <v>9864883720</v>
      </c>
      <c r="K28" s="18" t="s">
        <v>131</v>
      </c>
      <c r="L28" s="18" t="s">
        <v>132</v>
      </c>
      <c r="M28" s="18">
        <v>8473856835</v>
      </c>
      <c r="N28" s="18" t="s">
        <v>133</v>
      </c>
      <c r="O28" s="18"/>
      <c r="P28" s="24">
        <v>43578</v>
      </c>
      <c r="Q28" s="18" t="s">
        <v>110</v>
      </c>
      <c r="R28" s="18"/>
      <c r="S28" s="116" t="s">
        <v>636</v>
      </c>
      <c r="T28" s="18"/>
    </row>
    <row r="29" spans="1:20">
      <c r="A29" s="4">
        <v>25</v>
      </c>
      <c r="B29" s="17" t="s">
        <v>69</v>
      </c>
      <c r="C29" s="51" t="s">
        <v>134</v>
      </c>
      <c r="D29" s="18" t="s">
        <v>29</v>
      </c>
      <c r="E29" s="59">
        <v>8</v>
      </c>
      <c r="F29" s="18"/>
      <c r="G29" s="19">
        <v>19</v>
      </c>
      <c r="H29" s="19">
        <v>20</v>
      </c>
      <c r="I29" s="17">
        <f t="shared" si="0"/>
        <v>39</v>
      </c>
      <c r="J29" s="18">
        <v>9707538700</v>
      </c>
      <c r="K29" s="18" t="s">
        <v>135</v>
      </c>
      <c r="L29" s="18" t="s">
        <v>136</v>
      </c>
      <c r="M29" s="18">
        <v>9678098547</v>
      </c>
      <c r="N29" s="18" t="s">
        <v>137</v>
      </c>
      <c r="O29" s="18">
        <v>9707671313</v>
      </c>
      <c r="P29" s="24">
        <v>43578</v>
      </c>
      <c r="Q29" s="18" t="s">
        <v>110</v>
      </c>
      <c r="R29" s="18"/>
      <c r="S29" s="116" t="s">
        <v>636</v>
      </c>
      <c r="T29" s="18"/>
    </row>
    <row r="30" spans="1:20">
      <c r="A30" s="4">
        <v>26</v>
      </c>
      <c r="B30" s="17" t="s">
        <v>69</v>
      </c>
      <c r="C30" s="51" t="s">
        <v>138</v>
      </c>
      <c r="D30" s="18" t="s">
        <v>29</v>
      </c>
      <c r="E30" s="59">
        <v>9</v>
      </c>
      <c r="F30" s="18"/>
      <c r="G30" s="19">
        <v>40</v>
      </c>
      <c r="H30" s="19">
        <v>32</v>
      </c>
      <c r="I30" s="17">
        <f t="shared" si="0"/>
        <v>72</v>
      </c>
      <c r="J30" s="18">
        <v>9678270578</v>
      </c>
      <c r="K30" s="18" t="s">
        <v>135</v>
      </c>
      <c r="L30" s="18" t="s">
        <v>136</v>
      </c>
      <c r="M30" s="18">
        <v>9678098547</v>
      </c>
      <c r="N30" s="18" t="s">
        <v>145</v>
      </c>
      <c r="O30" s="18">
        <v>7035826023</v>
      </c>
      <c r="P30" s="24">
        <v>43579</v>
      </c>
      <c r="Q30" s="18" t="s">
        <v>100</v>
      </c>
      <c r="R30" s="18"/>
      <c r="S30" s="116" t="s">
        <v>636</v>
      </c>
      <c r="T30" s="18"/>
    </row>
    <row r="31" spans="1:20">
      <c r="A31" s="4">
        <v>27</v>
      </c>
      <c r="B31" s="17" t="s">
        <v>69</v>
      </c>
      <c r="C31" s="51" t="s">
        <v>139</v>
      </c>
      <c r="D31" s="18" t="s">
        <v>29</v>
      </c>
      <c r="E31" s="59">
        <v>12</v>
      </c>
      <c r="F31" s="18"/>
      <c r="G31" s="19">
        <v>24</v>
      </c>
      <c r="H31" s="19">
        <v>25</v>
      </c>
      <c r="I31" s="17">
        <f t="shared" si="0"/>
        <v>49</v>
      </c>
      <c r="J31" s="18">
        <v>9508459895</v>
      </c>
      <c r="K31" s="18" t="s">
        <v>135</v>
      </c>
      <c r="L31" s="18" t="s">
        <v>136</v>
      </c>
      <c r="M31" s="18">
        <v>9678098547</v>
      </c>
      <c r="N31" s="18" t="s">
        <v>145</v>
      </c>
      <c r="O31" s="18">
        <v>7035826023</v>
      </c>
      <c r="P31" s="24">
        <v>43580</v>
      </c>
      <c r="Q31" s="18" t="s">
        <v>88</v>
      </c>
      <c r="R31" s="18"/>
      <c r="S31" s="116" t="s">
        <v>636</v>
      </c>
      <c r="T31" s="18"/>
    </row>
    <row r="32" spans="1:20">
      <c r="A32" s="4">
        <v>28</v>
      </c>
      <c r="B32" s="17" t="s">
        <v>69</v>
      </c>
      <c r="C32" s="51" t="s">
        <v>140</v>
      </c>
      <c r="D32" s="18" t="s">
        <v>29</v>
      </c>
      <c r="E32" s="59">
        <v>13</v>
      </c>
      <c r="F32" s="18"/>
      <c r="G32" s="19">
        <v>11</v>
      </c>
      <c r="H32" s="19">
        <v>15</v>
      </c>
      <c r="I32" s="17">
        <f t="shared" si="0"/>
        <v>26</v>
      </c>
      <c r="J32" s="18">
        <v>9613976329</v>
      </c>
      <c r="K32" s="18" t="s">
        <v>141</v>
      </c>
      <c r="L32" s="18" t="s">
        <v>142</v>
      </c>
      <c r="M32" s="18">
        <v>9864330410</v>
      </c>
      <c r="N32" s="18" t="s">
        <v>143</v>
      </c>
      <c r="O32" s="18">
        <v>9859978329</v>
      </c>
      <c r="P32" s="24">
        <v>43580</v>
      </c>
      <c r="Q32" s="18" t="s">
        <v>88</v>
      </c>
      <c r="R32" s="18"/>
      <c r="S32" s="116" t="s">
        <v>636</v>
      </c>
      <c r="T32" s="18"/>
    </row>
    <row r="33" spans="1:20">
      <c r="A33" s="4">
        <v>29</v>
      </c>
      <c r="B33" s="17" t="s">
        <v>69</v>
      </c>
      <c r="C33" s="51" t="s">
        <v>144</v>
      </c>
      <c r="D33" s="18" t="s">
        <v>29</v>
      </c>
      <c r="E33" s="59">
        <v>245</v>
      </c>
      <c r="F33" s="18"/>
      <c r="G33" s="19">
        <v>26</v>
      </c>
      <c r="H33" s="19">
        <v>34</v>
      </c>
      <c r="I33" s="17">
        <f t="shared" si="0"/>
        <v>60</v>
      </c>
      <c r="J33" s="18">
        <v>8822377566</v>
      </c>
      <c r="K33" s="18" t="s">
        <v>135</v>
      </c>
      <c r="L33" s="18" t="s">
        <v>136</v>
      </c>
      <c r="M33" s="18">
        <v>9678098547</v>
      </c>
      <c r="N33" s="18" t="s">
        <v>145</v>
      </c>
      <c r="O33" s="18">
        <v>7035826023</v>
      </c>
      <c r="P33" s="24">
        <v>43581</v>
      </c>
      <c r="Q33" s="18" t="s">
        <v>90</v>
      </c>
      <c r="R33" s="18"/>
      <c r="S33" s="116" t="s">
        <v>636</v>
      </c>
      <c r="T33" s="18"/>
    </row>
    <row r="34" spans="1:20">
      <c r="A34" s="4">
        <v>30</v>
      </c>
      <c r="B34" s="17" t="s">
        <v>69</v>
      </c>
      <c r="C34" s="51" t="s">
        <v>146</v>
      </c>
      <c r="D34" s="18" t="s">
        <v>29</v>
      </c>
      <c r="E34" s="59">
        <v>246</v>
      </c>
      <c r="F34" s="18"/>
      <c r="G34" s="19">
        <v>13</v>
      </c>
      <c r="H34" s="19">
        <v>6</v>
      </c>
      <c r="I34" s="17">
        <f t="shared" si="0"/>
        <v>19</v>
      </c>
      <c r="J34" s="18">
        <v>9577190434</v>
      </c>
      <c r="K34" s="18" t="s">
        <v>141</v>
      </c>
      <c r="L34" s="18" t="s">
        <v>142</v>
      </c>
      <c r="M34" s="18">
        <v>9864330410</v>
      </c>
      <c r="N34" s="18" t="s">
        <v>143</v>
      </c>
      <c r="O34" s="18">
        <v>9859978329</v>
      </c>
      <c r="P34" s="24">
        <v>43581</v>
      </c>
      <c r="Q34" s="18" t="s">
        <v>90</v>
      </c>
      <c r="R34" s="18"/>
      <c r="S34" s="116" t="s">
        <v>636</v>
      </c>
      <c r="T34" s="18"/>
    </row>
    <row r="35" spans="1:20">
      <c r="A35" s="4">
        <v>31</v>
      </c>
      <c r="B35" s="17" t="s">
        <v>69</v>
      </c>
      <c r="C35" s="62" t="s">
        <v>147</v>
      </c>
      <c r="D35" s="18" t="s">
        <v>29</v>
      </c>
      <c r="E35" s="59">
        <v>145</v>
      </c>
      <c r="F35" s="18"/>
      <c r="G35" s="19">
        <v>28</v>
      </c>
      <c r="H35" s="19">
        <v>15</v>
      </c>
      <c r="I35" s="17">
        <f t="shared" si="0"/>
        <v>43</v>
      </c>
      <c r="J35" s="18">
        <v>8011341766</v>
      </c>
      <c r="K35" s="18" t="s">
        <v>148</v>
      </c>
      <c r="L35" s="18" t="s">
        <v>149</v>
      </c>
      <c r="M35" s="18">
        <v>7399549521</v>
      </c>
      <c r="N35" s="18" t="s">
        <v>150</v>
      </c>
      <c r="O35" s="18">
        <v>9577641541</v>
      </c>
      <c r="P35" s="24">
        <v>43582</v>
      </c>
      <c r="Q35" s="18" t="s">
        <v>93</v>
      </c>
      <c r="R35" s="18"/>
      <c r="S35" s="116" t="s">
        <v>636</v>
      </c>
      <c r="T35" s="18"/>
    </row>
    <row r="36" spans="1:20">
      <c r="A36" s="4">
        <v>32</v>
      </c>
      <c r="B36" s="17" t="s">
        <v>69</v>
      </c>
      <c r="C36" s="62" t="s">
        <v>151</v>
      </c>
      <c r="D36" s="18" t="s">
        <v>29</v>
      </c>
      <c r="E36" s="59">
        <v>194</v>
      </c>
      <c r="F36" s="18"/>
      <c r="G36" s="19">
        <v>24</v>
      </c>
      <c r="H36" s="19">
        <v>26</v>
      </c>
      <c r="I36" s="17">
        <f t="shared" si="0"/>
        <v>50</v>
      </c>
      <c r="J36" s="18">
        <v>9859801141</v>
      </c>
      <c r="K36" s="18" t="s">
        <v>148</v>
      </c>
      <c r="L36" s="18" t="s">
        <v>149</v>
      </c>
      <c r="M36" s="18">
        <v>7399549521</v>
      </c>
      <c r="N36" s="18" t="s">
        <v>152</v>
      </c>
      <c r="O36" s="18">
        <v>9859984672</v>
      </c>
      <c r="P36" s="24">
        <v>43584</v>
      </c>
      <c r="Q36" s="18" t="s">
        <v>96</v>
      </c>
      <c r="R36" s="18"/>
      <c r="S36" s="116" t="s">
        <v>636</v>
      </c>
      <c r="T36" s="18"/>
    </row>
    <row r="37" spans="1:20">
      <c r="A37" s="4">
        <v>33</v>
      </c>
      <c r="B37" s="17" t="s">
        <v>69</v>
      </c>
      <c r="C37" s="62" t="s">
        <v>153</v>
      </c>
      <c r="D37" s="18" t="s">
        <v>29</v>
      </c>
      <c r="E37" s="63">
        <v>464</v>
      </c>
      <c r="F37" s="18"/>
      <c r="G37" s="19">
        <v>24</v>
      </c>
      <c r="H37" s="19">
        <v>15</v>
      </c>
      <c r="I37" s="17">
        <f t="shared" si="0"/>
        <v>39</v>
      </c>
      <c r="J37" s="18">
        <v>9508583887</v>
      </c>
      <c r="K37" s="18" t="s">
        <v>148</v>
      </c>
      <c r="L37" s="18" t="s">
        <v>154</v>
      </c>
      <c r="M37" s="18">
        <v>9707613431</v>
      </c>
      <c r="N37" s="18" t="s">
        <v>155</v>
      </c>
      <c r="O37" s="18">
        <v>8011112462</v>
      </c>
      <c r="P37" s="24">
        <v>43584</v>
      </c>
      <c r="Q37" s="18" t="s">
        <v>96</v>
      </c>
      <c r="R37" s="18"/>
      <c r="S37" s="116" t="s">
        <v>636</v>
      </c>
      <c r="T37" s="18"/>
    </row>
    <row r="38" spans="1:20">
      <c r="A38" s="4">
        <v>34</v>
      </c>
      <c r="B38" s="17" t="s">
        <v>69</v>
      </c>
      <c r="C38" s="62" t="s">
        <v>153</v>
      </c>
      <c r="D38" s="18" t="s">
        <v>29</v>
      </c>
      <c r="E38" s="64"/>
      <c r="F38" s="18"/>
      <c r="G38" s="19">
        <v>20</v>
      </c>
      <c r="H38" s="19">
        <v>15</v>
      </c>
      <c r="I38" s="17">
        <f t="shared" si="0"/>
        <v>35</v>
      </c>
      <c r="J38" s="18">
        <v>9707814707</v>
      </c>
      <c r="K38" s="18" t="s">
        <v>148</v>
      </c>
      <c r="L38" s="18" t="s">
        <v>154</v>
      </c>
      <c r="M38" s="18">
        <v>9707613431</v>
      </c>
      <c r="N38" s="18" t="s">
        <v>155</v>
      </c>
      <c r="O38" s="18">
        <v>8011112462</v>
      </c>
      <c r="P38" s="24">
        <v>43556</v>
      </c>
      <c r="Q38" s="18" t="s">
        <v>96</v>
      </c>
      <c r="R38" s="18"/>
      <c r="S38" s="116" t="s">
        <v>636</v>
      </c>
      <c r="T38" s="18"/>
    </row>
    <row r="39" spans="1:20">
      <c r="A39" s="4">
        <v>35</v>
      </c>
      <c r="B39" s="17" t="s">
        <v>69</v>
      </c>
      <c r="C39" s="60" t="s">
        <v>156</v>
      </c>
      <c r="D39" s="18" t="s">
        <v>27</v>
      </c>
      <c r="E39" s="54" t="s">
        <v>157</v>
      </c>
      <c r="F39" s="18" t="s">
        <v>85</v>
      </c>
      <c r="G39" s="19">
        <v>20</v>
      </c>
      <c r="H39" s="19">
        <v>11</v>
      </c>
      <c r="I39" s="17">
        <f t="shared" si="0"/>
        <v>31</v>
      </c>
      <c r="J39" s="55">
        <v>8486550527</v>
      </c>
      <c r="K39" s="18" t="s">
        <v>116</v>
      </c>
      <c r="L39" s="18" t="s">
        <v>120</v>
      </c>
      <c r="M39" s="18">
        <v>9957776475</v>
      </c>
      <c r="N39" s="18" t="s">
        <v>158</v>
      </c>
      <c r="O39" s="18">
        <v>9707437656</v>
      </c>
      <c r="P39" s="24">
        <v>43556</v>
      </c>
      <c r="Q39" s="18" t="s">
        <v>96</v>
      </c>
      <c r="R39" s="18"/>
      <c r="S39" s="116" t="s">
        <v>636</v>
      </c>
      <c r="T39" s="18"/>
    </row>
    <row r="40" spans="1:20">
      <c r="A40" s="4">
        <v>36</v>
      </c>
      <c r="B40" s="17" t="s">
        <v>69</v>
      </c>
      <c r="C40" s="60" t="s">
        <v>159</v>
      </c>
      <c r="D40" s="18" t="s">
        <v>27</v>
      </c>
      <c r="E40" s="54" t="s">
        <v>160</v>
      </c>
      <c r="F40" s="18" t="s">
        <v>85</v>
      </c>
      <c r="G40" s="19">
        <v>11</v>
      </c>
      <c r="H40" s="19">
        <v>10</v>
      </c>
      <c r="I40" s="17">
        <f t="shared" si="0"/>
        <v>21</v>
      </c>
      <c r="J40" s="55">
        <v>9707858007</v>
      </c>
      <c r="K40" s="18" t="s">
        <v>116</v>
      </c>
      <c r="L40" s="18" t="s">
        <v>117</v>
      </c>
      <c r="M40" s="18">
        <v>9864693597</v>
      </c>
      <c r="N40" s="18" t="s">
        <v>161</v>
      </c>
      <c r="O40" s="18">
        <v>8822293542</v>
      </c>
      <c r="P40" s="24">
        <v>43557</v>
      </c>
      <c r="Q40" s="18" t="s">
        <v>110</v>
      </c>
      <c r="R40" s="18"/>
      <c r="S40" s="116" t="s">
        <v>636</v>
      </c>
      <c r="T40" s="18"/>
    </row>
    <row r="41" spans="1:20">
      <c r="A41" s="4">
        <v>37</v>
      </c>
      <c r="B41" s="17" t="s">
        <v>69</v>
      </c>
      <c r="C41" s="60" t="s">
        <v>162</v>
      </c>
      <c r="D41" s="18" t="s">
        <v>27</v>
      </c>
      <c r="E41" s="54" t="s">
        <v>163</v>
      </c>
      <c r="F41" s="18" t="s">
        <v>85</v>
      </c>
      <c r="G41" s="19">
        <v>76</v>
      </c>
      <c r="H41" s="19">
        <v>43</v>
      </c>
      <c r="I41" s="17">
        <f t="shared" si="0"/>
        <v>119</v>
      </c>
      <c r="J41" s="55">
        <v>9854553092</v>
      </c>
      <c r="K41" s="18" t="s">
        <v>104</v>
      </c>
      <c r="L41" s="18" t="s">
        <v>105</v>
      </c>
      <c r="M41" s="18">
        <v>9707939599</v>
      </c>
      <c r="N41" s="18" t="s">
        <v>113</v>
      </c>
      <c r="O41" s="18">
        <v>9707419792</v>
      </c>
      <c r="P41" s="24">
        <v>43557</v>
      </c>
      <c r="Q41" s="18" t="s">
        <v>110</v>
      </c>
      <c r="R41" s="18"/>
      <c r="S41" s="116" t="s">
        <v>636</v>
      </c>
      <c r="T41" s="18"/>
    </row>
    <row r="42" spans="1:20">
      <c r="A42" s="4">
        <v>38</v>
      </c>
      <c r="B42" s="17" t="s">
        <v>69</v>
      </c>
      <c r="C42" s="58" t="s">
        <v>164</v>
      </c>
      <c r="D42" s="18" t="s">
        <v>27</v>
      </c>
      <c r="E42" s="54" t="s">
        <v>165</v>
      </c>
      <c r="F42" s="18" t="s">
        <v>85</v>
      </c>
      <c r="G42" s="19">
        <v>29</v>
      </c>
      <c r="H42" s="19">
        <v>32</v>
      </c>
      <c r="I42" s="17">
        <f t="shared" si="0"/>
        <v>61</v>
      </c>
      <c r="J42" s="55">
        <v>8822022266</v>
      </c>
      <c r="K42" s="18" t="s">
        <v>116</v>
      </c>
      <c r="L42" s="18" t="s">
        <v>117</v>
      </c>
      <c r="M42" s="18">
        <v>9864693597</v>
      </c>
      <c r="N42" s="18" t="s">
        <v>161</v>
      </c>
      <c r="O42" s="18">
        <v>8822293542</v>
      </c>
      <c r="P42" s="24">
        <v>43558</v>
      </c>
      <c r="Q42" s="18" t="s">
        <v>100</v>
      </c>
      <c r="R42" s="18"/>
      <c r="S42" s="116" t="s">
        <v>636</v>
      </c>
      <c r="T42" s="18"/>
    </row>
    <row r="43" spans="1:20">
      <c r="A43" s="4">
        <v>39</v>
      </c>
      <c r="B43" s="17" t="s">
        <v>69</v>
      </c>
      <c r="C43" s="58" t="s">
        <v>166</v>
      </c>
      <c r="D43" s="18" t="s">
        <v>27</v>
      </c>
      <c r="E43" s="54" t="s">
        <v>167</v>
      </c>
      <c r="F43" s="18" t="s">
        <v>85</v>
      </c>
      <c r="G43" s="19">
        <v>26</v>
      </c>
      <c r="H43" s="19">
        <v>13</v>
      </c>
      <c r="I43" s="17">
        <f t="shared" si="0"/>
        <v>39</v>
      </c>
      <c r="J43" s="55">
        <v>9854552773</v>
      </c>
      <c r="K43" s="18" t="s">
        <v>168</v>
      </c>
      <c r="L43" s="18" t="s">
        <v>169</v>
      </c>
      <c r="M43" s="18">
        <v>9854210033</v>
      </c>
      <c r="N43" s="18" t="s">
        <v>170</v>
      </c>
      <c r="O43" s="18">
        <v>7399613642</v>
      </c>
      <c r="P43" s="24">
        <v>43558</v>
      </c>
      <c r="Q43" s="18" t="s">
        <v>100</v>
      </c>
      <c r="R43" s="18"/>
      <c r="S43" s="116" t="s">
        <v>636</v>
      </c>
      <c r="T43" s="18"/>
    </row>
    <row r="44" spans="1:20">
      <c r="A44" s="4">
        <v>40</v>
      </c>
      <c r="B44" s="17" t="s">
        <v>69</v>
      </c>
      <c r="C44" s="58" t="s">
        <v>623</v>
      </c>
      <c r="D44" s="18" t="s">
        <v>27</v>
      </c>
      <c r="E44" s="54" t="s">
        <v>171</v>
      </c>
      <c r="F44" s="18" t="s">
        <v>85</v>
      </c>
      <c r="G44" s="19">
        <v>26</v>
      </c>
      <c r="H44" s="19">
        <v>31</v>
      </c>
      <c r="I44" s="17">
        <f t="shared" si="0"/>
        <v>57</v>
      </c>
      <c r="J44" s="55">
        <v>8822121578</v>
      </c>
      <c r="K44" s="18" t="s">
        <v>168</v>
      </c>
      <c r="L44" s="18" t="s">
        <v>169</v>
      </c>
      <c r="M44" s="18">
        <v>9854210033</v>
      </c>
      <c r="N44" s="18" t="s">
        <v>172</v>
      </c>
      <c r="O44" s="18">
        <v>9957582761</v>
      </c>
      <c r="P44" s="24">
        <v>43559</v>
      </c>
      <c r="Q44" s="18" t="s">
        <v>88</v>
      </c>
      <c r="R44" s="18"/>
      <c r="S44" s="116" t="s">
        <v>636</v>
      </c>
      <c r="T44" s="18"/>
    </row>
    <row r="45" spans="1:20">
      <c r="A45" s="4">
        <v>41</v>
      </c>
      <c r="B45" s="17" t="s">
        <v>69</v>
      </c>
      <c r="C45" s="58" t="s">
        <v>173</v>
      </c>
      <c r="D45" s="18" t="s">
        <v>27</v>
      </c>
      <c r="E45" s="54" t="s">
        <v>174</v>
      </c>
      <c r="F45" s="18" t="s">
        <v>85</v>
      </c>
      <c r="G45" s="19">
        <v>38</v>
      </c>
      <c r="H45" s="19">
        <v>36</v>
      </c>
      <c r="I45" s="17">
        <f t="shared" si="0"/>
        <v>74</v>
      </c>
      <c r="J45" s="55">
        <v>9854182556</v>
      </c>
      <c r="K45" s="18" t="s">
        <v>168</v>
      </c>
      <c r="L45" s="18" t="s">
        <v>169</v>
      </c>
      <c r="M45" s="18">
        <v>9854210033</v>
      </c>
      <c r="N45" s="18" t="s">
        <v>175</v>
      </c>
      <c r="O45" s="18">
        <v>9577866588</v>
      </c>
      <c r="P45" s="24">
        <v>43559</v>
      </c>
      <c r="Q45" s="18" t="s">
        <v>88</v>
      </c>
      <c r="R45" s="18"/>
      <c r="S45" s="116" t="s">
        <v>636</v>
      </c>
      <c r="T45" s="18"/>
    </row>
    <row r="46" spans="1:20">
      <c r="A46" s="4">
        <v>42</v>
      </c>
      <c r="B46" s="17" t="s">
        <v>69</v>
      </c>
      <c r="C46" s="62" t="s">
        <v>176</v>
      </c>
      <c r="D46" s="18" t="s">
        <v>27</v>
      </c>
      <c r="E46" s="65" t="s">
        <v>177</v>
      </c>
      <c r="F46" s="18" t="s">
        <v>85</v>
      </c>
      <c r="G46" s="19">
        <v>16</v>
      </c>
      <c r="H46" s="19">
        <v>23</v>
      </c>
      <c r="I46" s="17">
        <f t="shared" si="0"/>
        <v>39</v>
      </c>
      <c r="J46" s="18">
        <v>8876798783</v>
      </c>
      <c r="K46" s="18" t="s">
        <v>178</v>
      </c>
      <c r="L46" s="18" t="s">
        <v>179</v>
      </c>
      <c r="M46" s="18">
        <v>9859093382</v>
      </c>
      <c r="N46" s="18" t="s">
        <v>180</v>
      </c>
      <c r="O46" s="18">
        <v>9613376361</v>
      </c>
      <c r="P46" s="24" t="s">
        <v>660</v>
      </c>
      <c r="Q46" s="18" t="s">
        <v>90</v>
      </c>
      <c r="R46" s="18"/>
      <c r="S46" s="116" t="s">
        <v>636</v>
      </c>
      <c r="T46" s="18"/>
    </row>
    <row r="47" spans="1:20">
      <c r="A47" s="4">
        <v>43</v>
      </c>
      <c r="B47" s="17" t="s">
        <v>69</v>
      </c>
      <c r="C47" s="62" t="s">
        <v>181</v>
      </c>
      <c r="D47" s="18" t="s">
        <v>27</v>
      </c>
      <c r="E47" s="65" t="s">
        <v>182</v>
      </c>
      <c r="F47" s="18" t="s">
        <v>85</v>
      </c>
      <c r="G47" s="19">
        <v>17</v>
      </c>
      <c r="H47" s="19">
        <v>25</v>
      </c>
      <c r="I47" s="17">
        <f t="shared" si="0"/>
        <v>42</v>
      </c>
      <c r="J47" s="18">
        <v>9577008163</v>
      </c>
      <c r="K47" s="18" t="s">
        <v>178</v>
      </c>
      <c r="L47" s="18" t="s">
        <v>179</v>
      </c>
      <c r="M47" s="18">
        <v>9859093382</v>
      </c>
      <c r="N47" s="18" t="s">
        <v>183</v>
      </c>
      <c r="O47" s="18">
        <v>7035825764</v>
      </c>
      <c r="P47" s="24" t="s">
        <v>660</v>
      </c>
      <c r="Q47" s="18" t="s">
        <v>90</v>
      </c>
      <c r="R47" s="18"/>
      <c r="S47" s="116" t="s">
        <v>636</v>
      </c>
      <c r="T47" s="18"/>
    </row>
    <row r="48" spans="1:20">
      <c r="A48" s="4">
        <v>44</v>
      </c>
      <c r="B48" s="17" t="s">
        <v>70</v>
      </c>
      <c r="C48" s="51" t="s">
        <v>184</v>
      </c>
      <c r="D48" s="18" t="s">
        <v>27</v>
      </c>
      <c r="E48" s="52" t="s">
        <v>185</v>
      </c>
      <c r="F48" s="18" t="s">
        <v>186</v>
      </c>
      <c r="G48" s="19">
        <v>49</v>
      </c>
      <c r="H48" s="19">
        <v>39</v>
      </c>
      <c r="I48" s="17">
        <f t="shared" si="0"/>
        <v>88</v>
      </c>
      <c r="J48" s="18">
        <v>9854744925</v>
      </c>
      <c r="K48" s="18" t="s">
        <v>86</v>
      </c>
      <c r="L48" s="18" t="s">
        <v>87</v>
      </c>
      <c r="M48" s="18">
        <v>8811824070</v>
      </c>
      <c r="N48" s="18" t="s">
        <v>92</v>
      </c>
      <c r="O48" s="18">
        <v>8011106491</v>
      </c>
      <c r="P48" s="24">
        <v>43561</v>
      </c>
      <c r="Q48" s="18" t="s">
        <v>93</v>
      </c>
      <c r="R48" s="18"/>
      <c r="S48" s="116" t="s">
        <v>636</v>
      </c>
      <c r="T48" s="18"/>
    </row>
    <row r="49" spans="1:20">
      <c r="A49" s="4">
        <v>45</v>
      </c>
      <c r="B49" s="17" t="s">
        <v>70</v>
      </c>
      <c r="C49" s="51" t="s">
        <v>187</v>
      </c>
      <c r="D49" s="18" t="s">
        <v>27</v>
      </c>
      <c r="E49" s="52" t="s">
        <v>188</v>
      </c>
      <c r="F49" s="18" t="s">
        <v>85</v>
      </c>
      <c r="G49" s="19">
        <v>29</v>
      </c>
      <c r="H49" s="19">
        <v>30</v>
      </c>
      <c r="I49" s="17">
        <f t="shared" si="0"/>
        <v>59</v>
      </c>
      <c r="J49" s="18">
        <v>7035835898</v>
      </c>
      <c r="K49" s="18" t="s">
        <v>86</v>
      </c>
      <c r="L49" s="18" t="s">
        <v>87</v>
      </c>
      <c r="M49" s="18">
        <v>8811824070</v>
      </c>
      <c r="N49" s="18" t="s">
        <v>189</v>
      </c>
      <c r="O49" s="18">
        <v>3799570422</v>
      </c>
      <c r="P49" s="24">
        <v>43563</v>
      </c>
      <c r="Q49" s="18" t="s">
        <v>96</v>
      </c>
      <c r="R49" s="18"/>
      <c r="S49" s="116" t="s">
        <v>636</v>
      </c>
      <c r="T49" s="18"/>
    </row>
    <row r="50" spans="1:20">
      <c r="A50" s="4">
        <v>46</v>
      </c>
      <c r="B50" s="17" t="s">
        <v>70</v>
      </c>
      <c r="C50" s="51" t="s">
        <v>190</v>
      </c>
      <c r="D50" s="18" t="s">
        <v>27</v>
      </c>
      <c r="E50" s="52" t="s">
        <v>191</v>
      </c>
      <c r="F50" s="18" t="s">
        <v>91</v>
      </c>
      <c r="G50" s="19">
        <v>0</v>
      </c>
      <c r="H50" s="19">
        <v>30</v>
      </c>
      <c r="I50" s="17">
        <f t="shared" si="0"/>
        <v>30</v>
      </c>
      <c r="J50" s="18">
        <v>8011879182</v>
      </c>
      <c r="K50" s="18" t="s">
        <v>86</v>
      </c>
      <c r="L50" s="18" t="s">
        <v>87</v>
      </c>
      <c r="M50" s="18">
        <v>8811824070</v>
      </c>
      <c r="N50" s="18" t="s">
        <v>189</v>
      </c>
      <c r="O50" s="18">
        <v>3799570422</v>
      </c>
      <c r="P50" s="24">
        <v>43563</v>
      </c>
      <c r="Q50" s="18" t="s">
        <v>96</v>
      </c>
      <c r="R50" s="18"/>
      <c r="S50" s="116" t="s">
        <v>636</v>
      </c>
      <c r="T50" s="18"/>
    </row>
    <row r="51" spans="1:20" ht="33">
      <c r="A51" s="4">
        <v>47</v>
      </c>
      <c r="B51" s="17" t="s">
        <v>70</v>
      </c>
      <c r="C51" s="53" t="s">
        <v>192</v>
      </c>
      <c r="D51" s="18" t="s">
        <v>27</v>
      </c>
      <c r="E51" s="54" t="s">
        <v>193</v>
      </c>
      <c r="F51" s="18" t="s">
        <v>85</v>
      </c>
      <c r="G51" s="19">
        <v>51</v>
      </c>
      <c r="H51" s="19">
        <v>50</v>
      </c>
      <c r="I51" s="17">
        <f t="shared" si="0"/>
        <v>101</v>
      </c>
      <c r="J51" s="55">
        <v>9859393983</v>
      </c>
      <c r="K51" s="18" t="s">
        <v>94</v>
      </c>
      <c r="L51" s="18" t="s">
        <v>95</v>
      </c>
      <c r="M51" s="18">
        <v>9854209927</v>
      </c>
      <c r="N51" s="18" t="s">
        <v>194</v>
      </c>
      <c r="O51" s="18">
        <v>8472925178</v>
      </c>
      <c r="P51" s="24">
        <v>43564</v>
      </c>
      <c r="Q51" s="18" t="s">
        <v>110</v>
      </c>
      <c r="R51" s="18"/>
      <c r="S51" s="116" t="s">
        <v>636</v>
      </c>
      <c r="T51" s="18"/>
    </row>
    <row r="52" spans="1:20">
      <c r="A52" s="4">
        <v>48</v>
      </c>
      <c r="B52" s="17" t="s">
        <v>70</v>
      </c>
      <c r="C52" s="56" t="s">
        <v>195</v>
      </c>
      <c r="D52" s="18" t="s">
        <v>27</v>
      </c>
      <c r="E52" s="54" t="s">
        <v>196</v>
      </c>
      <c r="F52" s="18" t="s">
        <v>85</v>
      </c>
      <c r="G52" s="19">
        <v>201</v>
      </c>
      <c r="H52" s="19">
        <v>176</v>
      </c>
      <c r="I52" s="17">
        <f t="shared" si="0"/>
        <v>377</v>
      </c>
      <c r="J52" s="57">
        <v>9864799960</v>
      </c>
      <c r="K52" s="18" t="s">
        <v>97</v>
      </c>
      <c r="L52" s="18" t="s">
        <v>98</v>
      </c>
      <c r="M52" s="18">
        <v>8721997621</v>
      </c>
      <c r="N52" s="18" t="s">
        <v>99</v>
      </c>
      <c r="O52" s="18">
        <v>9678421550</v>
      </c>
      <c r="P52" s="24">
        <v>43564</v>
      </c>
      <c r="Q52" s="18" t="s">
        <v>110</v>
      </c>
      <c r="R52" s="18"/>
      <c r="S52" s="116" t="s">
        <v>636</v>
      </c>
      <c r="T52" s="18"/>
    </row>
    <row r="53" spans="1:20">
      <c r="A53" s="4">
        <v>49</v>
      </c>
      <c r="B53" s="17" t="s">
        <v>70</v>
      </c>
      <c r="C53" s="56" t="s">
        <v>195</v>
      </c>
      <c r="D53" s="18" t="s">
        <v>27</v>
      </c>
      <c r="E53" s="54" t="s">
        <v>196</v>
      </c>
      <c r="F53" s="18" t="s">
        <v>85</v>
      </c>
      <c r="G53" s="19">
        <v>0</v>
      </c>
      <c r="H53" s="19">
        <v>0</v>
      </c>
      <c r="I53" s="17">
        <f t="shared" si="0"/>
        <v>0</v>
      </c>
      <c r="J53" s="57">
        <v>9864799960</v>
      </c>
      <c r="K53" s="18" t="s">
        <v>97</v>
      </c>
      <c r="L53" s="18" t="s">
        <v>98</v>
      </c>
      <c r="M53" s="18">
        <v>8721997621</v>
      </c>
      <c r="N53" s="18" t="s">
        <v>99</v>
      </c>
      <c r="O53" s="18">
        <v>9678421550</v>
      </c>
      <c r="P53" s="24">
        <v>43565</v>
      </c>
      <c r="Q53" s="18" t="s">
        <v>100</v>
      </c>
      <c r="R53" s="18"/>
      <c r="S53" s="116" t="s">
        <v>636</v>
      </c>
      <c r="T53" s="18"/>
    </row>
    <row r="54" spans="1:20">
      <c r="A54" s="4">
        <v>50</v>
      </c>
      <c r="B54" s="17" t="s">
        <v>70</v>
      </c>
      <c r="C54" s="56" t="s">
        <v>195</v>
      </c>
      <c r="D54" s="18" t="s">
        <v>27</v>
      </c>
      <c r="E54" s="54" t="s">
        <v>196</v>
      </c>
      <c r="F54" s="18" t="s">
        <v>85</v>
      </c>
      <c r="G54" s="19">
        <v>0</v>
      </c>
      <c r="H54" s="19">
        <v>0</v>
      </c>
      <c r="I54" s="17">
        <f t="shared" si="0"/>
        <v>0</v>
      </c>
      <c r="J54" s="57">
        <v>9864799960</v>
      </c>
      <c r="K54" s="18" t="s">
        <v>97</v>
      </c>
      <c r="L54" s="18" t="s">
        <v>98</v>
      </c>
      <c r="M54" s="18">
        <v>8721997621</v>
      </c>
      <c r="N54" s="18" t="s">
        <v>99</v>
      </c>
      <c r="O54" s="18">
        <v>9678421550</v>
      </c>
      <c r="P54" s="24">
        <v>43566</v>
      </c>
      <c r="Q54" s="18" t="s">
        <v>88</v>
      </c>
      <c r="R54" s="18"/>
      <c r="S54" s="116" t="s">
        <v>636</v>
      </c>
      <c r="T54" s="18"/>
    </row>
    <row r="55" spans="1:20">
      <c r="A55" s="4">
        <v>51</v>
      </c>
      <c r="B55" s="17" t="s">
        <v>70</v>
      </c>
      <c r="C55" s="58" t="s">
        <v>197</v>
      </c>
      <c r="D55" s="18" t="s">
        <v>27</v>
      </c>
      <c r="E55" s="54" t="s">
        <v>198</v>
      </c>
      <c r="F55" s="18" t="s">
        <v>85</v>
      </c>
      <c r="G55" s="19">
        <v>24</v>
      </c>
      <c r="H55" s="19">
        <v>7</v>
      </c>
      <c r="I55" s="17">
        <f t="shared" si="0"/>
        <v>31</v>
      </c>
      <c r="J55" s="55">
        <v>954123401</v>
      </c>
      <c r="K55" s="18" t="s">
        <v>597</v>
      </c>
      <c r="L55" s="18" t="s">
        <v>598</v>
      </c>
      <c r="M55" s="18">
        <v>9577017877</v>
      </c>
      <c r="N55" s="18" t="s">
        <v>599</v>
      </c>
      <c r="O55" s="18">
        <v>7663050448</v>
      </c>
      <c r="P55" s="24">
        <v>43567</v>
      </c>
      <c r="Q55" s="18" t="s">
        <v>90</v>
      </c>
      <c r="R55" s="18"/>
      <c r="S55" s="116" t="s">
        <v>636</v>
      </c>
      <c r="T55" s="18"/>
    </row>
    <row r="56" spans="1:20">
      <c r="A56" s="4">
        <v>52</v>
      </c>
      <c r="B56" s="17" t="s">
        <v>70</v>
      </c>
      <c r="C56" s="58" t="s">
        <v>199</v>
      </c>
      <c r="D56" s="18" t="s">
        <v>27</v>
      </c>
      <c r="E56" s="54" t="s">
        <v>200</v>
      </c>
      <c r="F56" s="18" t="s">
        <v>85</v>
      </c>
      <c r="G56" s="19">
        <v>25</v>
      </c>
      <c r="H56" s="19">
        <v>23</v>
      </c>
      <c r="I56" s="17">
        <f t="shared" si="0"/>
        <v>48</v>
      </c>
      <c r="J56" s="55">
        <v>9859055919</v>
      </c>
      <c r="K56" s="18" t="s">
        <v>201</v>
      </c>
      <c r="L56" s="18" t="s">
        <v>202</v>
      </c>
      <c r="M56" s="18">
        <v>9859975628</v>
      </c>
      <c r="N56" s="18" t="s">
        <v>203</v>
      </c>
      <c r="O56" s="18">
        <v>9954722230</v>
      </c>
      <c r="P56" s="24">
        <v>43567</v>
      </c>
      <c r="Q56" s="18" t="s">
        <v>90</v>
      </c>
      <c r="R56" s="18"/>
      <c r="S56" s="116" t="s">
        <v>636</v>
      </c>
      <c r="T56" s="18"/>
    </row>
    <row r="57" spans="1:20">
      <c r="A57" s="4">
        <v>53</v>
      </c>
      <c r="B57" s="17" t="s">
        <v>70</v>
      </c>
      <c r="C57" s="58" t="s">
        <v>204</v>
      </c>
      <c r="D57" s="18" t="s">
        <v>27</v>
      </c>
      <c r="E57" s="54" t="s">
        <v>205</v>
      </c>
      <c r="F57" s="18" t="s">
        <v>85</v>
      </c>
      <c r="G57" s="19">
        <v>25</v>
      </c>
      <c r="H57" s="19">
        <v>32</v>
      </c>
      <c r="I57" s="17">
        <f t="shared" si="0"/>
        <v>57</v>
      </c>
      <c r="J57" s="55">
        <v>9854137194</v>
      </c>
      <c r="K57" s="18" t="s">
        <v>104</v>
      </c>
      <c r="L57" s="18" t="s">
        <v>105</v>
      </c>
      <c r="M57" s="18">
        <v>9707939599</v>
      </c>
      <c r="N57" s="18" t="s">
        <v>109</v>
      </c>
      <c r="O57" s="18">
        <v>9508854213</v>
      </c>
      <c r="P57" s="24">
        <v>43568</v>
      </c>
      <c r="Q57" s="18" t="s">
        <v>93</v>
      </c>
      <c r="R57" s="18"/>
      <c r="S57" s="116" t="s">
        <v>636</v>
      </c>
      <c r="T57" s="18"/>
    </row>
    <row r="58" spans="1:20">
      <c r="A58" s="4">
        <v>54</v>
      </c>
      <c r="B58" s="17" t="s">
        <v>70</v>
      </c>
      <c r="C58" s="60" t="s">
        <v>206</v>
      </c>
      <c r="D58" s="18" t="s">
        <v>27</v>
      </c>
      <c r="E58" s="61" t="s">
        <v>207</v>
      </c>
      <c r="F58" s="18" t="s">
        <v>85</v>
      </c>
      <c r="G58" s="19">
        <v>26</v>
      </c>
      <c r="H58" s="19">
        <v>22</v>
      </c>
      <c r="I58" s="17">
        <f t="shared" si="0"/>
        <v>48</v>
      </c>
      <c r="J58" s="18"/>
      <c r="K58" s="18" t="s">
        <v>104</v>
      </c>
      <c r="L58" s="18" t="s">
        <v>105</v>
      </c>
      <c r="M58" s="18">
        <v>9707939599</v>
      </c>
      <c r="N58" s="18" t="s">
        <v>109</v>
      </c>
      <c r="O58" s="18">
        <v>9508854213</v>
      </c>
      <c r="P58" s="24">
        <v>43572</v>
      </c>
      <c r="Q58" s="18" t="s">
        <v>100</v>
      </c>
      <c r="R58" s="18"/>
      <c r="S58" s="116" t="s">
        <v>636</v>
      </c>
      <c r="T58" s="18"/>
    </row>
    <row r="59" spans="1:20">
      <c r="A59" s="4">
        <v>55</v>
      </c>
      <c r="B59" s="17" t="s">
        <v>70</v>
      </c>
      <c r="C59" s="60" t="s">
        <v>208</v>
      </c>
      <c r="D59" s="18" t="s">
        <v>27</v>
      </c>
      <c r="E59" s="54" t="s">
        <v>209</v>
      </c>
      <c r="F59" s="18" t="s">
        <v>85</v>
      </c>
      <c r="G59" s="19">
        <v>69</v>
      </c>
      <c r="H59" s="19">
        <v>49</v>
      </c>
      <c r="I59" s="17">
        <f t="shared" si="0"/>
        <v>118</v>
      </c>
      <c r="J59" s="55">
        <v>9707859010</v>
      </c>
      <c r="K59" s="18" t="s">
        <v>116</v>
      </c>
      <c r="L59" s="18" t="s">
        <v>117</v>
      </c>
      <c r="M59" s="18">
        <v>9864693597</v>
      </c>
      <c r="N59" s="18" t="s">
        <v>161</v>
      </c>
      <c r="O59" s="18">
        <v>8822293542</v>
      </c>
      <c r="P59" s="24">
        <v>43575</v>
      </c>
      <c r="Q59" s="18" t="s">
        <v>93</v>
      </c>
      <c r="R59" s="18"/>
      <c r="S59" s="116" t="s">
        <v>636</v>
      </c>
      <c r="T59" s="18"/>
    </row>
    <row r="60" spans="1:20" ht="27">
      <c r="A60" s="4">
        <v>56</v>
      </c>
      <c r="B60" s="17" t="s">
        <v>70</v>
      </c>
      <c r="C60" s="60" t="s">
        <v>210</v>
      </c>
      <c r="D60" s="18" t="s">
        <v>27</v>
      </c>
      <c r="E60" s="54" t="s">
        <v>211</v>
      </c>
      <c r="F60" s="18" t="s">
        <v>85</v>
      </c>
      <c r="G60" s="19">
        <v>18</v>
      </c>
      <c r="H60" s="19">
        <v>20</v>
      </c>
      <c r="I60" s="17">
        <f t="shared" si="0"/>
        <v>38</v>
      </c>
      <c r="J60" s="55">
        <v>9864330096</v>
      </c>
      <c r="K60" s="18" t="s">
        <v>116</v>
      </c>
      <c r="L60" s="18" t="s">
        <v>117</v>
      </c>
      <c r="M60" s="18">
        <v>9864693597</v>
      </c>
      <c r="N60" s="18" t="s">
        <v>212</v>
      </c>
      <c r="O60" s="18">
        <v>9508546502</v>
      </c>
      <c r="P60" s="24">
        <v>43577</v>
      </c>
      <c r="Q60" s="18" t="s">
        <v>96</v>
      </c>
      <c r="R60" s="18"/>
      <c r="S60" s="116" t="s">
        <v>636</v>
      </c>
      <c r="T60" s="18"/>
    </row>
    <row r="61" spans="1:20" ht="27">
      <c r="A61" s="4">
        <v>57</v>
      </c>
      <c r="B61" s="17" t="s">
        <v>70</v>
      </c>
      <c r="C61" s="60" t="s">
        <v>213</v>
      </c>
      <c r="D61" s="18" t="s">
        <v>27</v>
      </c>
      <c r="E61" s="54" t="s">
        <v>214</v>
      </c>
      <c r="F61" s="18" t="s">
        <v>85</v>
      </c>
      <c r="G61" s="19">
        <v>30</v>
      </c>
      <c r="H61" s="19">
        <v>35</v>
      </c>
      <c r="I61" s="17">
        <f t="shared" si="0"/>
        <v>65</v>
      </c>
      <c r="J61" s="55">
        <v>9707465135</v>
      </c>
      <c r="K61" s="18" t="s">
        <v>104</v>
      </c>
      <c r="L61" s="18" t="s">
        <v>105</v>
      </c>
      <c r="M61" s="18">
        <v>9707939599</v>
      </c>
      <c r="N61" s="18" t="s">
        <v>109</v>
      </c>
      <c r="O61" s="18">
        <v>9508854213</v>
      </c>
      <c r="P61" s="24">
        <v>43577</v>
      </c>
      <c r="Q61" s="18" t="s">
        <v>96</v>
      </c>
      <c r="R61" s="18"/>
      <c r="S61" s="116" t="s">
        <v>636</v>
      </c>
      <c r="T61" s="18"/>
    </row>
    <row r="62" spans="1:20">
      <c r="A62" s="4">
        <v>58</v>
      </c>
      <c r="B62" s="17" t="s">
        <v>70</v>
      </c>
      <c r="C62" s="60" t="s">
        <v>215</v>
      </c>
      <c r="D62" s="18" t="s">
        <v>27</v>
      </c>
      <c r="E62" s="54" t="s">
        <v>216</v>
      </c>
      <c r="F62" s="18" t="s">
        <v>85</v>
      </c>
      <c r="G62" s="19">
        <v>43</v>
      </c>
      <c r="H62" s="19">
        <v>33</v>
      </c>
      <c r="I62" s="17">
        <f t="shared" si="0"/>
        <v>76</v>
      </c>
      <c r="J62" s="55">
        <v>9707745075</v>
      </c>
      <c r="K62" s="18" t="s">
        <v>116</v>
      </c>
      <c r="L62" s="18" t="s">
        <v>117</v>
      </c>
      <c r="M62" s="18">
        <v>9864693597</v>
      </c>
      <c r="N62" s="18" t="s">
        <v>118</v>
      </c>
      <c r="O62" s="18">
        <v>9707606420</v>
      </c>
      <c r="P62" s="24">
        <v>43578</v>
      </c>
      <c r="Q62" s="18" t="s">
        <v>110</v>
      </c>
      <c r="R62" s="18"/>
      <c r="S62" s="116" t="s">
        <v>636</v>
      </c>
      <c r="T62" s="18"/>
    </row>
    <row r="63" spans="1:20">
      <c r="A63" s="4">
        <v>59</v>
      </c>
      <c r="B63" s="17" t="s">
        <v>70</v>
      </c>
      <c r="C63" s="51" t="s">
        <v>227</v>
      </c>
      <c r="D63" s="18" t="s">
        <v>29</v>
      </c>
      <c r="E63" s="59">
        <v>252</v>
      </c>
      <c r="F63" s="18"/>
      <c r="G63" s="19">
        <v>20</v>
      </c>
      <c r="H63" s="19">
        <v>17</v>
      </c>
      <c r="I63" s="17">
        <f t="shared" si="0"/>
        <v>37</v>
      </c>
      <c r="J63" s="18">
        <v>8253864959</v>
      </c>
      <c r="K63" s="18" t="s">
        <v>135</v>
      </c>
      <c r="L63" s="18" t="s">
        <v>136</v>
      </c>
      <c r="M63" s="18">
        <v>9678098547</v>
      </c>
      <c r="N63" s="18" t="s">
        <v>145</v>
      </c>
      <c r="O63" s="18">
        <v>7035826023</v>
      </c>
      <c r="P63" s="24">
        <v>43578</v>
      </c>
      <c r="Q63" s="18" t="s">
        <v>110</v>
      </c>
      <c r="R63" s="18"/>
      <c r="S63" s="116" t="s">
        <v>636</v>
      </c>
      <c r="T63" s="18"/>
    </row>
    <row r="64" spans="1:20">
      <c r="A64" s="4">
        <v>60</v>
      </c>
      <c r="B64" s="17" t="s">
        <v>70</v>
      </c>
      <c r="C64" s="66" t="s">
        <v>228</v>
      </c>
      <c r="D64" s="18" t="s">
        <v>29</v>
      </c>
      <c r="E64" s="67">
        <v>250</v>
      </c>
      <c r="F64" s="18" t="s">
        <v>229</v>
      </c>
      <c r="G64" s="19">
        <v>23</v>
      </c>
      <c r="H64" s="19">
        <v>22</v>
      </c>
      <c r="I64" s="17">
        <f t="shared" si="0"/>
        <v>45</v>
      </c>
      <c r="J64" s="18">
        <v>8822590789</v>
      </c>
      <c r="K64" s="18" t="s">
        <v>230</v>
      </c>
      <c r="L64" s="18" t="s">
        <v>136</v>
      </c>
      <c r="M64" s="18">
        <v>9678098547</v>
      </c>
      <c r="N64" s="18" t="s">
        <v>231</v>
      </c>
      <c r="O64" s="18">
        <v>7035826023</v>
      </c>
      <c r="P64" s="24">
        <v>43579</v>
      </c>
      <c r="Q64" s="18" t="s">
        <v>100</v>
      </c>
      <c r="R64" s="18"/>
      <c r="S64" s="116" t="s">
        <v>636</v>
      </c>
      <c r="T64" s="18"/>
    </row>
    <row r="65" spans="1:20">
      <c r="A65" s="4">
        <v>61</v>
      </c>
      <c r="B65" s="17" t="s">
        <v>70</v>
      </c>
      <c r="C65" s="51" t="s">
        <v>232</v>
      </c>
      <c r="D65" s="18" t="s">
        <v>29</v>
      </c>
      <c r="E65" s="67">
        <v>274</v>
      </c>
      <c r="F65" s="18"/>
      <c r="G65" s="19">
        <v>24</v>
      </c>
      <c r="H65" s="19">
        <v>29</v>
      </c>
      <c r="I65" s="17">
        <f t="shared" si="0"/>
        <v>53</v>
      </c>
      <c r="J65" s="18">
        <v>8822658618</v>
      </c>
      <c r="K65" s="18" t="s">
        <v>116</v>
      </c>
      <c r="L65" s="18" t="s">
        <v>117</v>
      </c>
      <c r="M65" s="18">
        <v>9864693597</v>
      </c>
      <c r="N65" s="18" t="s">
        <v>118</v>
      </c>
      <c r="O65" s="18">
        <v>9707606420</v>
      </c>
      <c r="P65" s="24">
        <v>43579</v>
      </c>
      <c r="Q65" s="18" t="s">
        <v>100</v>
      </c>
      <c r="R65" s="18"/>
      <c r="S65" s="116" t="s">
        <v>636</v>
      </c>
      <c r="T65" s="18"/>
    </row>
    <row r="66" spans="1:20">
      <c r="A66" s="4">
        <v>62</v>
      </c>
      <c r="B66" s="17" t="s">
        <v>70</v>
      </c>
      <c r="C66" s="51" t="s">
        <v>233</v>
      </c>
      <c r="D66" s="18" t="s">
        <v>29</v>
      </c>
      <c r="E66" s="19"/>
      <c r="F66" s="18"/>
      <c r="G66" s="19">
        <v>29</v>
      </c>
      <c r="H66" s="19">
        <v>29</v>
      </c>
      <c r="I66" s="17">
        <f t="shared" si="0"/>
        <v>58</v>
      </c>
      <c r="J66" s="18">
        <v>9707448618</v>
      </c>
      <c r="K66" s="18" t="s">
        <v>104</v>
      </c>
      <c r="L66" s="18" t="s">
        <v>105</v>
      </c>
      <c r="M66" s="18">
        <v>9707939599</v>
      </c>
      <c r="N66" s="18" t="s">
        <v>109</v>
      </c>
      <c r="O66" s="18">
        <v>9508854213</v>
      </c>
      <c r="P66" s="24">
        <v>43580</v>
      </c>
      <c r="Q66" s="18" t="s">
        <v>88</v>
      </c>
      <c r="R66" s="18"/>
      <c r="S66" s="116" t="s">
        <v>636</v>
      </c>
      <c r="T66" s="18"/>
    </row>
    <row r="67" spans="1:20">
      <c r="A67" s="4">
        <v>63</v>
      </c>
      <c r="B67" s="17" t="s">
        <v>70</v>
      </c>
      <c r="C67" s="51" t="s">
        <v>234</v>
      </c>
      <c r="D67" s="18" t="s">
        <v>29</v>
      </c>
      <c r="E67" s="59">
        <v>199</v>
      </c>
      <c r="F67" s="18"/>
      <c r="G67" s="19">
        <v>25</v>
      </c>
      <c r="H67" s="19">
        <v>22</v>
      </c>
      <c r="I67" s="17">
        <f t="shared" si="0"/>
        <v>47</v>
      </c>
      <c r="J67" s="18">
        <v>7399814460</v>
      </c>
      <c r="K67" s="18" t="s">
        <v>97</v>
      </c>
      <c r="L67" s="18" t="s">
        <v>98</v>
      </c>
      <c r="M67" s="18">
        <v>8721997631</v>
      </c>
      <c r="N67" s="18" t="s">
        <v>123</v>
      </c>
      <c r="O67" s="18">
        <v>9859449059</v>
      </c>
      <c r="P67" s="24">
        <v>43580</v>
      </c>
      <c r="Q67" s="18" t="s">
        <v>88</v>
      </c>
      <c r="R67" s="18"/>
      <c r="S67" s="116" t="s">
        <v>636</v>
      </c>
      <c r="T67" s="18"/>
    </row>
    <row r="68" spans="1:20">
      <c r="A68" s="4">
        <v>64</v>
      </c>
      <c r="B68" s="17" t="s">
        <v>70</v>
      </c>
      <c r="C68" s="51" t="s">
        <v>235</v>
      </c>
      <c r="D68" s="18" t="s">
        <v>29</v>
      </c>
      <c r="E68" s="59">
        <v>205</v>
      </c>
      <c r="F68" s="18"/>
      <c r="G68" s="19">
        <v>19</v>
      </c>
      <c r="H68" s="19">
        <v>9</v>
      </c>
      <c r="I68" s="17">
        <f t="shared" si="0"/>
        <v>28</v>
      </c>
      <c r="J68" s="18">
        <v>9854490133</v>
      </c>
      <c r="K68" s="18" t="s">
        <v>97</v>
      </c>
      <c r="L68" s="18" t="s">
        <v>98</v>
      </c>
      <c r="M68" s="18">
        <v>8721997631</v>
      </c>
      <c r="N68" s="18" t="s">
        <v>125</v>
      </c>
      <c r="O68" s="18">
        <v>9707750600</v>
      </c>
      <c r="P68" s="24">
        <v>43581</v>
      </c>
      <c r="Q68" s="18" t="s">
        <v>90</v>
      </c>
      <c r="R68" s="18"/>
      <c r="S68" s="116" t="s">
        <v>636</v>
      </c>
      <c r="T68" s="18"/>
    </row>
    <row r="69" spans="1:20">
      <c r="A69" s="4">
        <v>65</v>
      </c>
      <c r="B69" s="17" t="s">
        <v>70</v>
      </c>
      <c r="C69" s="51" t="s">
        <v>236</v>
      </c>
      <c r="D69" s="18" t="s">
        <v>29</v>
      </c>
      <c r="E69" s="59">
        <v>50</v>
      </c>
      <c r="F69" s="18"/>
      <c r="G69" s="19">
        <v>25</v>
      </c>
      <c r="H69" s="19">
        <v>25</v>
      </c>
      <c r="I69" s="17">
        <f t="shared" si="0"/>
        <v>50</v>
      </c>
      <c r="J69" s="18">
        <v>7399686197</v>
      </c>
      <c r="K69" s="18" t="s">
        <v>131</v>
      </c>
      <c r="L69" s="18" t="s">
        <v>132</v>
      </c>
      <c r="M69" s="18">
        <v>8473856835</v>
      </c>
      <c r="N69" s="18" t="s">
        <v>133</v>
      </c>
      <c r="O69" s="18"/>
      <c r="P69" s="24">
        <v>43581</v>
      </c>
      <c r="Q69" s="18" t="s">
        <v>90</v>
      </c>
      <c r="R69" s="18"/>
      <c r="S69" s="116" t="s">
        <v>636</v>
      </c>
      <c r="T69" s="18"/>
    </row>
    <row r="70" spans="1:20">
      <c r="A70" s="4">
        <v>66</v>
      </c>
      <c r="B70" s="17" t="s">
        <v>70</v>
      </c>
      <c r="C70" s="51" t="s">
        <v>237</v>
      </c>
      <c r="D70" s="18" t="s">
        <v>29</v>
      </c>
      <c r="E70" s="67">
        <v>235</v>
      </c>
      <c r="F70" s="18"/>
      <c r="G70" s="19">
        <v>6</v>
      </c>
      <c r="H70" s="19">
        <v>15</v>
      </c>
      <c r="I70" s="17">
        <f t="shared" si="0"/>
        <v>21</v>
      </c>
      <c r="J70" s="18">
        <v>9854153650</v>
      </c>
      <c r="K70" s="18" t="s">
        <v>141</v>
      </c>
      <c r="L70" s="18" t="s">
        <v>142</v>
      </c>
      <c r="M70" s="18">
        <v>9864330410</v>
      </c>
      <c r="N70" s="18" t="s">
        <v>238</v>
      </c>
      <c r="O70" s="18">
        <v>7399743384</v>
      </c>
      <c r="P70" s="24">
        <v>43582</v>
      </c>
      <c r="Q70" s="18" t="s">
        <v>93</v>
      </c>
      <c r="R70" s="18"/>
      <c r="S70" s="116" t="s">
        <v>636</v>
      </c>
      <c r="T70" s="18"/>
    </row>
    <row r="71" spans="1:20">
      <c r="A71" s="4">
        <v>67</v>
      </c>
      <c r="B71" s="17" t="s">
        <v>70</v>
      </c>
      <c r="C71" s="51" t="s">
        <v>239</v>
      </c>
      <c r="D71" s="18" t="s">
        <v>29</v>
      </c>
      <c r="E71" s="59">
        <v>10</v>
      </c>
      <c r="F71" s="18"/>
      <c r="G71" s="19">
        <v>31</v>
      </c>
      <c r="H71" s="19">
        <v>24</v>
      </c>
      <c r="I71" s="17">
        <f t="shared" ref="I71:I73" si="1">+G71+H71</f>
        <v>55</v>
      </c>
      <c r="J71" s="18">
        <v>8256053181</v>
      </c>
      <c r="K71" s="18" t="s">
        <v>135</v>
      </c>
      <c r="L71" s="18" t="s">
        <v>136</v>
      </c>
      <c r="M71" s="18">
        <v>9678098547</v>
      </c>
      <c r="N71" s="18" t="s">
        <v>145</v>
      </c>
      <c r="O71" s="18">
        <v>7035826023</v>
      </c>
      <c r="P71" s="24">
        <v>43582</v>
      </c>
      <c r="Q71" s="18" t="s">
        <v>93</v>
      </c>
      <c r="R71" s="18"/>
      <c r="S71" s="116" t="s">
        <v>636</v>
      </c>
      <c r="T71" s="18"/>
    </row>
    <row r="72" spans="1:20">
      <c r="A72" s="4">
        <v>68</v>
      </c>
      <c r="B72" s="17" t="s">
        <v>70</v>
      </c>
      <c r="C72" s="51" t="s">
        <v>240</v>
      </c>
      <c r="D72" s="18" t="s">
        <v>29</v>
      </c>
      <c r="E72" s="59">
        <v>11</v>
      </c>
      <c r="F72" s="18"/>
      <c r="G72" s="19">
        <v>34</v>
      </c>
      <c r="H72" s="19">
        <v>33</v>
      </c>
      <c r="I72" s="17">
        <f t="shared" si="1"/>
        <v>67</v>
      </c>
      <c r="J72" s="18">
        <v>8752865538</v>
      </c>
      <c r="K72" s="18" t="s">
        <v>135</v>
      </c>
      <c r="L72" s="18" t="s">
        <v>241</v>
      </c>
      <c r="M72" s="18">
        <v>9864981238</v>
      </c>
      <c r="N72" s="18" t="s">
        <v>242</v>
      </c>
      <c r="O72" s="18">
        <v>9707665746</v>
      </c>
      <c r="P72" s="24">
        <v>43584</v>
      </c>
      <c r="Q72" s="18" t="s">
        <v>96</v>
      </c>
      <c r="R72" s="18"/>
      <c r="S72" s="116" t="s">
        <v>636</v>
      </c>
      <c r="T72" s="18"/>
    </row>
    <row r="73" spans="1:20">
      <c r="A73" s="4">
        <v>69</v>
      </c>
      <c r="B73" s="17" t="s">
        <v>70</v>
      </c>
      <c r="C73" s="51" t="s">
        <v>243</v>
      </c>
      <c r="D73" s="18" t="s">
        <v>29</v>
      </c>
      <c r="E73" s="59">
        <v>151</v>
      </c>
      <c r="F73" s="18"/>
      <c r="G73" s="19">
        <v>10</v>
      </c>
      <c r="H73" s="19">
        <v>10</v>
      </c>
      <c r="I73" s="17">
        <f t="shared" si="1"/>
        <v>20</v>
      </c>
      <c r="J73" s="18">
        <v>7399870149</v>
      </c>
      <c r="K73" s="18" t="s">
        <v>135</v>
      </c>
      <c r="L73" s="18" t="s">
        <v>136</v>
      </c>
      <c r="M73" s="18">
        <v>9678098547</v>
      </c>
      <c r="N73" s="18" t="s">
        <v>145</v>
      </c>
      <c r="O73" s="18">
        <v>7035826023</v>
      </c>
      <c r="P73" s="24">
        <v>43584</v>
      </c>
      <c r="Q73" s="18" t="s">
        <v>96</v>
      </c>
      <c r="R73" s="18"/>
      <c r="S73" s="116" t="s">
        <v>636</v>
      </c>
      <c r="T73" s="18"/>
    </row>
    <row r="74" spans="1:20">
      <c r="A74" s="4">
        <v>70</v>
      </c>
      <c r="B74" s="17"/>
      <c r="C74" s="18"/>
      <c r="D74" s="18"/>
      <c r="E74" s="19"/>
      <c r="F74" s="18"/>
      <c r="G74" s="19"/>
      <c r="H74" s="19"/>
      <c r="I74" s="17">
        <f t="shared" ref="I70:I133" si="2">+G74+H74</f>
        <v>0</v>
      </c>
      <c r="J74" s="18"/>
      <c r="K74" s="18"/>
      <c r="L74" s="18"/>
      <c r="M74" s="18"/>
      <c r="N74" s="18"/>
      <c r="O74" s="18"/>
      <c r="P74" s="24"/>
      <c r="Q74" s="18"/>
      <c r="R74" s="18"/>
      <c r="S74" s="18"/>
      <c r="T74" s="18"/>
    </row>
    <row r="75" spans="1:20">
      <c r="A75" s="4">
        <v>71</v>
      </c>
      <c r="B75" s="17"/>
      <c r="C75" s="18"/>
      <c r="D75" s="18"/>
      <c r="E75" s="19"/>
      <c r="F75" s="18"/>
      <c r="G75" s="19"/>
      <c r="H75" s="19"/>
      <c r="I75" s="17">
        <f t="shared" si="2"/>
        <v>0</v>
      </c>
      <c r="J75" s="18"/>
      <c r="K75" s="18"/>
      <c r="L75" s="18"/>
      <c r="M75" s="18"/>
      <c r="N75" s="18"/>
      <c r="O75" s="18"/>
      <c r="P75" s="24"/>
      <c r="Q75" s="18"/>
      <c r="R75" s="18"/>
      <c r="S75" s="18"/>
      <c r="T75" s="18"/>
    </row>
    <row r="76" spans="1:20">
      <c r="A76" s="4">
        <v>72</v>
      </c>
      <c r="B76" s="17"/>
      <c r="C76" s="18"/>
      <c r="D76" s="18"/>
      <c r="E76" s="19"/>
      <c r="F76" s="18"/>
      <c r="G76" s="19"/>
      <c r="H76" s="19"/>
      <c r="I76" s="17">
        <f t="shared" si="2"/>
        <v>0</v>
      </c>
      <c r="J76" s="18"/>
      <c r="K76" s="18"/>
      <c r="L76" s="18"/>
      <c r="M76" s="18"/>
      <c r="N76" s="18"/>
      <c r="O76" s="18"/>
      <c r="P76" s="24"/>
      <c r="Q76" s="18"/>
      <c r="R76" s="18"/>
      <c r="S76" s="18"/>
      <c r="T76" s="18"/>
    </row>
    <row r="77" spans="1:20">
      <c r="A77" s="4">
        <v>73</v>
      </c>
      <c r="B77" s="17"/>
      <c r="C77" s="18"/>
      <c r="D77" s="18"/>
      <c r="E77" s="19"/>
      <c r="F77" s="18"/>
      <c r="G77" s="19"/>
      <c r="H77" s="19"/>
      <c r="I77" s="17">
        <f t="shared" si="2"/>
        <v>0</v>
      </c>
      <c r="J77" s="18"/>
      <c r="K77" s="18"/>
      <c r="L77" s="18"/>
      <c r="M77" s="18"/>
      <c r="N77" s="18"/>
      <c r="O77" s="18"/>
      <c r="P77" s="24"/>
      <c r="Q77" s="18"/>
      <c r="R77" s="18"/>
      <c r="S77" s="18"/>
      <c r="T77" s="18"/>
    </row>
    <row r="78" spans="1:20">
      <c r="A78" s="4">
        <v>74</v>
      </c>
      <c r="B78" s="17"/>
      <c r="C78" s="18"/>
      <c r="D78" s="18"/>
      <c r="E78" s="19"/>
      <c r="F78" s="18"/>
      <c r="G78" s="19"/>
      <c r="H78" s="19"/>
      <c r="I78" s="17">
        <f t="shared" si="2"/>
        <v>0</v>
      </c>
      <c r="J78" s="18"/>
      <c r="K78" s="18"/>
      <c r="L78" s="18"/>
      <c r="M78" s="18"/>
      <c r="N78" s="18"/>
      <c r="O78" s="18"/>
      <c r="P78" s="24"/>
      <c r="Q78" s="18"/>
      <c r="R78" s="18"/>
      <c r="S78" s="18"/>
      <c r="T78" s="18"/>
    </row>
    <row r="79" spans="1:20">
      <c r="A79" s="4">
        <v>75</v>
      </c>
      <c r="B79" s="17"/>
      <c r="C79" s="18"/>
      <c r="D79" s="18"/>
      <c r="E79" s="19"/>
      <c r="F79" s="18"/>
      <c r="G79" s="19"/>
      <c r="H79" s="19"/>
      <c r="I79" s="17">
        <f t="shared" si="2"/>
        <v>0</v>
      </c>
      <c r="J79" s="18"/>
      <c r="K79" s="18"/>
      <c r="L79" s="18"/>
      <c r="M79" s="18"/>
      <c r="N79" s="18"/>
      <c r="O79" s="18"/>
      <c r="P79" s="24"/>
      <c r="Q79" s="18"/>
      <c r="R79" s="18"/>
      <c r="S79" s="18"/>
      <c r="T79" s="18"/>
    </row>
    <row r="80" spans="1:20">
      <c r="A80" s="4">
        <v>76</v>
      </c>
      <c r="B80" s="17"/>
      <c r="C80" s="18"/>
      <c r="D80" s="18"/>
      <c r="E80" s="19"/>
      <c r="F80" s="18"/>
      <c r="G80" s="19"/>
      <c r="H80" s="19"/>
      <c r="I80" s="17">
        <f t="shared" si="2"/>
        <v>0</v>
      </c>
      <c r="J80" s="18"/>
      <c r="K80" s="18"/>
      <c r="L80" s="18"/>
      <c r="M80" s="18"/>
      <c r="N80" s="18"/>
      <c r="O80" s="18"/>
      <c r="P80" s="24"/>
      <c r="Q80" s="18"/>
      <c r="R80" s="18"/>
      <c r="S80" s="18"/>
      <c r="T80" s="18"/>
    </row>
    <row r="81" spans="1:20">
      <c r="A81" s="4">
        <v>77</v>
      </c>
      <c r="B81" s="17"/>
      <c r="C81" s="18"/>
      <c r="D81" s="18"/>
      <c r="E81" s="19"/>
      <c r="F81" s="18"/>
      <c r="G81" s="19"/>
      <c r="H81" s="19"/>
      <c r="I81" s="17">
        <f t="shared" si="2"/>
        <v>0</v>
      </c>
      <c r="J81" s="18"/>
      <c r="K81" s="18"/>
      <c r="L81" s="18"/>
      <c r="M81" s="18"/>
      <c r="N81" s="18"/>
      <c r="O81" s="18"/>
      <c r="P81" s="24"/>
      <c r="Q81" s="18"/>
      <c r="R81" s="18"/>
      <c r="S81" s="18"/>
      <c r="T81" s="18"/>
    </row>
    <row r="82" spans="1:20">
      <c r="A82" s="4">
        <v>78</v>
      </c>
      <c r="B82" s="17"/>
      <c r="C82" s="18"/>
      <c r="D82" s="18"/>
      <c r="E82" s="19"/>
      <c r="F82" s="18"/>
      <c r="G82" s="19"/>
      <c r="H82" s="19"/>
      <c r="I82" s="17">
        <f t="shared" si="2"/>
        <v>0</v>
      </c>
      <c r="J82" s="18"/>
      <c r="K82" s="18"/>
      <c r="L82" s="18"/>
      <c r="M82" s="18"/>
      <c r="N82" s="18"/>
      <c r="O82" s="18"/>
      <c r="P82" s="24"/>
      <c r="Q82" s="18"/>
      <c r="R82" s="18"/>
      <c r="S82" s="18"/>
      <c r="T82" s="18"/>
    </row>
    <row r="83" spans="1:20">
      <c r="A83" s="4">
        <v>79</v>
      </c>
      <c r="B83" s="17"/>
      <c r="C83" s="18"/>
      <c r="D83" s="18"/>
      <c r="E83" s="19"/>
      <c r="F83" s="18"/>
      <c r="G83" s="19"/>
      <c r="H83" s="19"/>
      <c r="I83" s="17">
        <f t="shared" si="2"/>
        <v>0</v>
      </c>
      <c r="J83" s="18"/>
      <c r="K83" s="18"/>
      <c r="L83" s="18"/>
      <c r="M83" s="18"/>
      <c r="N83" s="18"/>
      <c r="O83" s="18"/>
      <c r="P83" s="24"/>
      <c r="Q83" s="18"/>
      <c r="R83" s="18"/>
      <c r="S83" s="18"/>
      <c r="T83" s="18"/>
    </row>
    <row r="84" spans="1:20">
      <c r="A84" s="4">
        <v>80</v>
      </c>
      <c r="B84" s="17"/>
      <c r="C84" s="18"/>
      <c r="D84" s="18"/>
      <c r="E84" s="19"/>
      <c r="F84" s="18"/>
      <c r="G84" s="19"/>
      <c r="H84" s="19"/>
      <c r="I84" s="17">
        <f t="shared" si="2"/>
        <v>0</v>
      </c>
      <c r="J84" s="18"/>
      <c r="K84" s="18"/>
      <c r="L84" s="18"/>
      <c r="M84" s="18"/>
      <c r="N84" s="18"/>
      <c r="O84" s="18"/>
      <c r="P84" s="24"/>
      <c r="Q84" s="18"/>
      <c r="R84" s="18"/>
      <c r="S84" s="18"/>
      <c r="T84" s="18"/>
    </row>
    <row r="85" spans="1:20">
      <c r="A85" s="4">
        <v>81</v>
      </c>
      <c r="B85" s="17"/>
      <c r="C85" s="18"/>
      <c r="D85" s="18"/>
      <c r="E85" s="19"/>
      <c r="F85" s="18"/>
      <c r="G85" s="19"/>
      <c r="H85" s="19"/>
      <c r="I85" s="17">
        <f t="shared" si="2"/>
        <v>0</v>
      </c>
      <c r="J85" s="18"/>
      <c r="K85" s="18"/>
      <c r="L85" s="18"/>
      <c r="M85" s="18"/>
      <c r="N85" s="18"/>
      <c r="O85" s="18"/>
      <c r="P85" s="24"/>
      <c r="Q85" s="18"/>
      <c r="R85" s="18"/>
      <c r="S85" s="18"/>
      <c r="T85" s="18"/>
    </row>
    <row r="86" spans="1:20">
      <c r="A86" s="4">
        <v>82</v>
      </c>
      <c r="B86" s="17"/>
      <c r="C86" s="18"/>
      <c r="D86" s="18"/>
      <c r="E86" s="19"/>
      <c r="F86" s="18"/>
      <c r="G86" s="19"/>
      <c r="H86" s="19"/>
      <c r="I86" s="17">
        <f t="shared" si="2"/>
        <v>0</v>
      </c>
      <c r="J86" s="18"/>
      <c r="K86" s="18"/>
      <c r="L86" s="18"/>
      <c r="M86" s="18"/>
      <c r="N86" s="18"/>
      <c r="O86" s="18"/>
      <c r="P86" s="24"/>
      <c r="Q86" s="18"/>
      <c r="R86" s="18"/>
      <c r="S86" s="18"/>
      <c r="T86" s="18"/>
    </row>
    <row r="87" spans="1:20">
      <c r="A87" s="4">
        <v>83</v>
      </c>
      <c r="B87" s="17"/>
      <c r="C87" s="18"/>
      <c r="D87" s="18"/>
      <c r="E87" s="19"/>
      <c r="F87" s="18"/>
      <c r="G87" s="19"/>
      <c r="H87" s="19"/>
      <c r="I87" s="17">
        <f t="shared" si="2"/>
        <v>0</v>
      </c>
      <c r="J87" s="18"/>
      <c r="K87" s="18"/>
      <c r="L87" s="18"/>
      <c r="M87" s="18"/>
      <c r="N87" s="18"/>
      <c r="O87" s="18"/>
      <c r="P87" s="24"/>
      <c r="Q87" s="18"/>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1"/>
      <c r="C165" s="3">
        <f>COUNTIFS(C5:C164,"*")</f>
        <v>68</v>
      </c>
      <c r="D165" s="3"/>
      <c r="E165" s="13"/>
      <c r="F165" s="3"/>
      <c r="G165" s="13">
        <f>SUM(G5:G164)</f>
        <v>2018</v>
      </c>
      <c r="H165" s="13">
        <f>SUM(H5:H164)</f>
        <v>1832</v>
      </c>
      <c r="I165" s="13">
        <f>SUM(I5:I164)</f>
        <v>3850</v>
      </c>
      <c r="J165" s="3"/>
      <c r="K165" s="7"/>
      <c r="L165" s="21"/>
      <c r="M165" s="21"/>
      <c r="N165" s="7"/>
      <c r="O165" s="7"/>
      <c r="P165" s="14"/>
      <c r="Q165" s="3"/>
      <c r="R165" s="3"/>
      <c r="S165" s="3"/>
      <c r="T165" s="12"/>
    </row>
    <row r="166" spans="1:20">
      <c r="A166" s="46" t="s">
        <v>69</v>
      </c>
      <c r="B166" s="10">
        <f>COUNTIF(B$5:B$164,"Team 1")</f>
        <v>43</v>
      </c>
      <c r="C166" s="46" t="s">
        <v>29</v>
      </c>
      <c r="D166" s="10">
        <f>COUNTIF(D5:D164,"Anganwadi")</f>
        <v>28</v>
      </c>
    </row>
    <row r="167" spans="1:20">
      <c r="A167" s="46" t="s">
        <v>70</v>
      </c>
      <c r="B167" s="10">
        <f>COUNTIF(B$6:B$164,"Team 2")</f>
        <v>26</v>
      </c>
      <c r="C167" s="46" t="s">
        <v>27</v>
      </c>
      <c r="D167" s="10">
        <f>COUNTIF(D5:D164,"School")</f>
        <v>41</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55118110236220474" header="0.31496062992125984" footer="0.19685039370078741"/>
  <pageSetup paperSize="5" scale="5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tabSelected="1" view="pageBreakPreview" zoomScale="80" zoomScaleNormal="90" zoomScaleSheetLayoutView="80" workbookViewId="0">
      <pane xSplit="3" ySplit="4" topLeftCell="F5" activePane="bottomRight" state="frozen"/>
      <selection pane="topRight" activeCell="C1" sqref="C1"/>
      <selection pane="bottomLeft" activeCell="A5" sqref="A5"/>
      <selection pane="bottomRight" activeCell="S5" sqref="S5:S4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626</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ht="30">
      <c r="A5" s="4">
        <v>1</v>
      </c>
      <c r="B5" s="17" t="s">
        <v>69</v>
      </c>
      <c r="C5" s="18" t="s">
        <v>224</v>
      </c>
      <c r="D5" s="18" t="s">
        <v>27</v>
      </c>
      <c r="E5" s="19">
        <v>18080100704</v>
      </c>
      <c r="F5" s="18" t="s">
        <v>573</v>
      </c>
      <c r="G5" s="19">
        <v>103</v>
      </c>
      <c r="H5" s="19">
        <v>105</v>
      </c>
      <c r="I5" s="17">
        <f>+G5+H5</f>
        <v>208</v>
      </c>
      <c r="J5" s="18">
        <v>9508414743</v>
      </c>
      <c r="K5" s="79" t="s">
        <v>354</v>
      </c>
      <c r="L5" s="79" t="s">
        <v>241</v>
      </c>
      <c r="M5" s="79">
        <v>9854314814</v>
      </c>
      <c r="N5" s="79" t="s">
        <v>357</v>
      </c>
      <c r="O5" s="79">
        <v>9508072935</v>
      </c>
      <c r="P5" s="24">
        <v>43587</v>
      </c>
      <c r="Q5" s="18" t="s">
        <v>576</v>
      </c>
      <c r="R5" s="18"/>
      <c r="S5" s="116" t="s">
        <v>636</v>
      </c>
      <c r="T5" s="18"/>
    </row>
    <row r="6" spans="1:20" ht="30">
      <c r="A6" s="4">
        <v>2</v>
      </c>
      <c r="B6" s="17" t="s">
        <v>69</v>
      </c>
      <c r="C6" s="18" t="s">
        <v>473</v>
      </c>
      <c r="D6" s="18" t="s">
        <v>27</v>
      </c>
      <c r="E6" s="19">
        <v>18080100801</v>
      </c>
      <c r="F6" s="18" t="s">
        <v>573</v>
      </c>
      <c r="G6" s="19">
        <v>29</v>
      </c>
      <c r="H6" s="19">
        <v>30</v>
      </c>
      <c r="I6" s="17">
        <f>+G6+H6</f>
        <v>59</v>
      </c>
      <c r="J6" s="18">
        <v>9854347749</v>
      </c>
      <c r="K6" s="79" t="s">
        <v>354</v>
      </c>
      <c r="L6" s="79" t="s">
        <v>241</v>
      </c>
      <c r="M6" s="79">
        <v>9854314814</v>
      </c>
      <c r="N6" s="79" t="s">
        <v>357</v>
      </c>
      <c r="O6" s="79">
        <v>9508072935</v>
      </c>
      <c r="P6" s="24">
        <v>43588</v>
      </c>
      <c r="Q6" s="18" t="s">
        <v>90</v>
      </c>
      <c r="R6" s="18"/>
      <c r="S6" s="116" t="s">
        <v>636</v>
      </c>
      <c r="T6" s="18"/>
    </row>
    <row r="7" spans="1:20" ht="30">
      <c r="A7" s="4">
        <v>3</v>
      </c>
      <c r="B7" s="17" t="s">
        <v>69</v>
      </c>
      <c r="C7" s="18" t="s">
        <v>575</v>
      </c>
      <c r="D7" s="18" t="s">
        <v>27</v>
      </c>
      <c r="E7" s="19">
        <v>18080100402</v>
      </c>
      <c r="F7" s="18" t="s">
        <v>573</v>
      </c>
      <c r="G7" s="19">
        <v>38</v>
      </c>
      <c r="H7" s="19">
        <v>41</v>
      </c>
      <c r="I7" s="17">
        <f t="shared" ref="I7:I58" si="0">+G7+H7</f>
        <v>79</v>
      </c>
      <c r="J7" s="18">
        <v>9706539249</v>
      </c>
      <c r="K7" s="79" t="s">
        <v>341</v>
      </c>
      <c r="L7" s="79" t="s">
        <v>392</v>
      </c>
      <c r="M7" s="79">
        <v>9859527051</v>
      </c>
      <c r="N7" s="79" t="s">
        <v>393</v>
      </c>
      <c r="O7" s="79">
        <v>9854117333</v>
      </c>
      <c r="P7" s="24">
        <v>43589</v>
      </c>
      <c r="Q7" s="18" t="s">
        <v>93</v>
      </c>
      <c r="R7" s="18"/>
      <c r="S7" s="116" t="s">
        <v>636</v>
      </c>
      <c r="T7" s="18"/>
    </row>
    <row r="8" spans="1:20">
      <c r="A8" s="4">
        <v>4</v>
      </c>
      <c r="B8" s="17" t="s">
        <v>69</v>
      </c>
      <c r="C8" s="18" t="s">
        <v>577</v>
      </c>
      <c r="D8" s="18" t="s">
        <v>27</v>
      </c>
      <c r="E8" s="19">
        <v>18080102801</v>
      </c>
      <c r="F8" s="18" t="s">
        <v>573</v>
      </c>
      <c r="G8" s="19">
        <v>33</v>
      </c>
      <c r="H8" s="19">
        <v>30</v>
      </c>
      <c r="I8" s="17">
        <f t="shared" si="0"/>
        <v>63</v>
      </c>
      <c r="J8" s="17">
        <v>8472002280</v>
      </c>
      <c r="K8" s="18" t="s">
        <v>597</v>
      </c>
      <c r="L8" s="18" t="s">
        <v>598</v>
      </c>
      <c r="M8" s="18">
        <v>9577017877</v>
      </c>
      <c r="N8" s="18" t="s">
        <v>599</v>
      </c>
      <c r="O8" s="18">
        <v>7663050448</v>
      </c>
      <c r="P8" s="24">
        <v>43591</v>
      </c>
      <c r="Q8" s="18" t="s">
        <v>96</v>
      </c>
      <c r="R8" s="18"/>
      <c r="S8" s="116" t="s">
        <v>636</v>
      </c>
      <c r="T8" s="18"/>
    </row>
    <row r="9" spans="1:20">
      <c r="A9" s="4">
        <v>5</v>
      </c>
      <c r="B9" s="17" t="s">
        <v>69</v>
      </c>
      <c r="C9" s="18" t="s">
        <v>578</v>
      </c>
      <c r="D9" s="18" t="s">
        <v>27</v>
      </c>
      <c r="E9" s="19">
        <v>18080101301</v>
      </c>
      <c r="F9" s="18" t="s">
        <v>573</v>
      </c>
      <c r="G9" s="19">
        <v>40</v>
      </c>
      <c r="H9" s="19">
        <v>42</v>
      </c>
      <c r="I9" s="17">
        <f t="shared" si="0"/>
        <v>82</v>
      </c>
      <c r="J9" s="18">
        <v>9577964086</v>
      </c>
      <c r="K9" s="18" t="s">
        <v>597</v>
      </c>
      <c r="L9" s="18" t="s">
        <v>598</v>
      </c>
      <c r="M9" s="18">
        <v>9577017877</v>
      </c>
      <c r="N9" s="18" t="s">
        <v>599</v>
      </c>
      <c r="O9" s="18">
        <v>7663050448</v>
      </c>
      <c r="P9" s="24">
        <v>43592</v>
      </c>
      <c r="Q9" s="18" t="s">
        <v>110</v>
      </c>
      <c r="R9" s="18"/>
      <c r="S9" s="116" t="s">
        <v>636</v>
      </c>
      <c r="T9" s="18"/>
    </row>
    <row r="10" spans="1:20">
      <c r="A10" s="4">
        <v>6</v>
      </c>
      <c r="B10" s="17" t="s">
        <v>69</v>
      </c>
      <c r="C10" s="18" t="s">
        <v>581</v>
      </c>
      <c r="D10" s="18" t="s">
        <v>27</v>
      </c>
      <c r="E10" s="19">
        <v>18080102601</v>
      </c>
      <c r="F10" s="18" t="s">
        <v>573</v>
      </c>
      <c r="G10" s="19">
        <v>13</v>
      </c>
      <c r="H10" s="19">
        <v>15</v>
      </c>
      <c r="I10" s="17">
        <f t="shared" si="0"/>
        <v>28</v>
      </c>
      <c r="J10" s="18">
        <v>9707538096</v>
      </c>
      <c r="K10" s="18" t="s">
        <v>597</v>
      </c>
      <c r="L10" s="18" t="s">
        <v>598</v>
      </c>
      <c r="M10" s="18">
        <v>9577017877</v>
      </c>
      <c r="N10" s="18" t="s">
        <v>599</v>
      </c>
      <c r="O10" s="18">
        <v>7663050448</v>
      </c>
      <c r="P10" s="24">
        <v>43593</v>
      </c>
      <c r="Q10" s="18" t="s">
        <v>100</v>
      </c>
      <c r="R10" s="18"/>
      <c r="S10" s="116" t="s">
        <v>636</v>
      </c>
      <c r="T10" s="18"/>
    </row>
    <row r="11" spans="1:20">
      <c r="A11" s="4">
        <v>7</v>
      </c>
      <c r="B11" s="17" t="s">
        <v>69</v>
      </c>
      <c r="C11" s="18" t="s">
        <v>582</v>
      </c>
      <c r="D11" s="18" t="s">
        <v>27</v>
      </c>
      <c r="E11" s="19">
        <v>18080110302</v>
      </c>
      <c r="F11" s="18" t="s">
        <v>573</v>
      </c>
      <c r="G11" s="19">
        <v>32</v>
      </c>
      <c r="H11" s="19">
        <v>38</v>
      </c>
      <c r="I11" s="17">
        <f t="shared" si="0"/>
        <v>70</v>
      </c>
      <c r="J11" s="18">
        <v>9854165191</v>
      </c>
      <c r="K11" s="18" t="s">
        <v>597</v>
      </c>
      <c r="L11" s="18" t="s">
        <v>598</v>
      </c>
      <c r="M11" s="18">
        <v>9577017877</v>
      </c>
      <c r="N11" s="18" t="s">
        <v>599</v>
      </c>
      <c r="O11" s="18">
        <v>7663050448</v>
      </c>
      <c r="P11" s="24">
        <v>43594</v>
      </c>
      <c r="Q11" s="18" t="s">
        <v>576</v>
      </c>
      <c r="R11" s="18"/>
      <c r="S11" s="116" t="s">
        <v>636</v>
      </c>
      <c r="T11" s="18"/>
    </row>
    <row r="12" spans="1:20" ht="33">
      <c r="A12" s="4">
        <v>8</v>
      </c>
      <c r="B12" s="17" t="s">
        <v>69</v>
      </c>
      <c r="C12" s="18" t="s">
        <v>583</v>
      </c>
      <c r="D12" s="18" t="s">
        <v>27</v>
      </c>
      <c r="E12" s="19">
        <v>18080101901</v>
      </c>
      <c r="F12" s="18" t="s">
        <v>573</v>
      </c>
      <c r="G12" s="19">
        <v>21</v>
      </c>
      <c r="H12" s="19">
        <v>16</v>
      </c>
      <c r="I12" s="17">
        <f t="shared" si="0"/>
        <v>37</v>
      </c>
      <c r="J12" s="18">
        <v>9613249171</v>
      </c>
      <c r="K12" s="18" t="s">
        <v>597</v>
      </c>
      <c r="L12" s="18" t="s">
        <v>598</v>
      </c>
      <c r="M12" s="18">
        <v>9577017877</v>
      </c>
      <c r="N12" s="18" t="s">
        <v>599</v>
      </c>
      <c r="O12" s="18">
        <v>7663050448</v>
      </c>
      <c r="P12" s="24">
        <v>43595</v>
      </c>
      <c r="Q12" s="18" t="s">
        <v>90</v>
      </c>
      <c r="R12" s="18"/>
      <c r="S12" s="116" t="s">
        <v>636</v>
      </c>
      <c r="T12" s="18"/>
    </row>
    <row r="13" spans="1:20">
      <c r="A13" s="4">
        <v>9</v>
      </c>
      <c r="B13" s="17" t="s">
        <v>69</v>
      </c>
      <c r="C13" s="18" t="s">
        <v>584</v>
      </c>
      <c r="D13" s="18" t="s">
        <v>27</v>
      </c>
      <c r="E13" s="19">
        <v>18080111803</v>
      </c>
      <c r="F13" s="18" t="s">
        <v>573</v>
      </c>
      <c r="G13" s="19">
        <v>11</v>
      </c>
      <c r="H13" s="19">
        <v>13</v>
      </c>
      <c r="I13" s="17">
        <f t="shared" si="0"/>
        <v>24</v>
      </c>
      <c r="J13" s="18">
        <v>9854115692</v>
      </c>
      <c r="K13" s="18" t="s">
        <v>148</v>
      </c>
      <c r="L13" s="18" t="s">
        <v>149</v>
      </c>
      <c r="M13" s="18">
        <v>7399549521</v>
      </c>
      <c r="N13" s="18" t="s">
        <v>150</v>
      </c>
      <c r="O13" s="18">
        <v>9577641541</v>
      </c>
      <c r="P13" s="24">
        <v>43596</v>
      </c>
      <c r="Q13" s="18" t="s">
        <v>93</v>
      </c>
      <c r="R13" s="18"/>
      <c r="S13" s="116" t="s">
        <v>636</v>
      </c>
      <c r="T13" s="18"/>
    </row>
    <row r="14" spans="1:20" ht="30">
      <c r="A14" s="4">
        <v>10</v>
      </c>
      <c r="B14" s="17" t="s">
        <v>69</v>
      </c>
      <c r="C14" s="18" t="s">
        <v>585</v>
      </c>
      <c r="D14" s="18" t="s">
        <v>27</v>
      </c>
      <c r="E14" s="19">
        <v>18080108502</v>
      </c>
      <c r="F14" s="18" t="s">
        <v>573</v>
      </c>
      <c r="G14" s="19">
        <v>43</v>
      </c>
      <c r="H14" s="19">
        <v>51</v>
      </c>
      <c r="I14" s="17">
        <f t="shared" si="0"/>
        <v>94</v>
      </c>
      <c r="J14" s="18">
        <v>9707730536</v>
      </c>
      <c r="K14" s="79" t="s">
        <v>354</v>
      </c>
      <c r="L14" s="79" t="s">
        <v>241</v>
      </c>
      <c r="M14" s="79">
        <v>9854314814</v>
      </c>
      <c r="N14" s="79" t="s">
        <v>357</v>
      </c>
      <c r="O14" s="79">
        <v>9508072935</v>
      </c>
      <c r="P14" s="24">
        <v>43598</v>
      </c>
      <c r="Q14" s="18" t="s">
        <v>96</v>
      </c>
      <c r="R14" s="18"/>
      <c r="S14" s="116" t="s">
        <v>636</v>
      </c>
      <c r="T14" s="18"/>
    </row>
    <row r="15" spans="1:20" ht="30">
      <c r="A15" s="4">
        <v>11</v>
      </c>
      <c r="B15" s="17" t="s">
        <v>69</v>
      </c>
      <c r="C15" s="18" t="s">
        <v>586</v>
      </c>
      <c r="D15" s="18" t="s">
        <v>27</v>
      </c>
      <c r="E15" s="19">
        <v>18080108901</v>
      </c>
      <c r="F15" s="18" t="s">
        <v>573</v>
      </c>
      <c r="G15" s="19">
        <v>31</v>
      </c>
      <c r="H15" s="19">
        <v>33</v>
      </c>
      <c r="I15" s="17">
        <f t="shared" si="0"/>
        <v>64</v>
      </c>
      <c r="J15" s="18">
        <v>9854650613</v>
      </c>
      <c r="K15" s="79" t="s">
        <v>341</v>
      </c>
      <c r="L15" s="79" t="s">
        <v>392</v>
      </c>
      <c r="M15" s="79">
        <v>9859527051</v>
      </c>
      <c r="N15" s="79" t="s">
        <v>393</v>
      </c>
      <c r="O15" s="79">
        <v>9854117333</v>
      </c>
      <c r="P15" s="24">
        <v>43599</v>
      </c>
      <c r="Q15" s="18" t="s">
        <v>110</v>
      </c>
      <c r="R15" s="18"/>
      <c r="S15" s="116" t="s">
        <v>636</v>
      </c>
      <c r="T15" s="18"/>
    </row>
    <row r="16" spans="1:20">
      <c r="A16" s="4">
        <v>12</v>
      </c>
      <c r="B16" s="17" t="s">
        <v>69</v>
      </c>
      <c r="C16" s="18" t="s">
        <v>587</v>
      </c>
      <c r="D16" s="18" t="s">
        <v>27</v>
      </c>
      <c r="E16" s="19">
        <v>18080101401</v>
      </c>
      <c r="F16" s="18" t="s">
        <v>573</v>
      </c>
      <c r="G16" s="19">
        <v>16</v>
      </c>
      <c r="H16" s="19">
        <v>15</v>
      </c>
      <c r="I16" s="17">
        <f t="shared" si="0"/>
        <v>31</v>
      </c>
      <c r="J16" s="18">
        <v>9854400880</v>
      </c>
      <c r="K16" s="18" t="s">
        <v>597</v>
      </c>
      <c r="L16" s="18" t="s">
        <v>598</v>
      </c>
      <c r="M16" s="18">
        <v>9577017877</v>
      </c>
      <c r="N16" s="18" t="s">
        <v>599</v>
      </c>
      <c r="O16" s="18">
        <v>7663050448</v>
      </c>
      <c r="P16" s="24">
        <v>43600</v>
      </c>
      <c r="Q16" s="18" t="s">
        <v>100</v>
      </c>
      <c r="R16" s="18"/>
      <c r="S16" s="116" t="s">
        <v>636</v>
      </c>
      <c r="T16" s="18"/>
    </row>
    <row r="17" spans="1:20">
      <c r="A17" s="4">
        <v>13</v>
      </c>
      <c r="B17" s="17" t="s">
        <v>69</v>
      </c>
      <c r="C17" s="18" t="s">
        <v>588</v>
      </c>
      <c r="D17" s="18" t="s">
        <v>27</v>
      </c>
      <c r="E17" s="19">
        <v>18080102604</v>
      </c>
      <c r="F17" s="18" t="s">
        <v>573</v>
      </c>
      <c r="G17" s="19">
        <v>16</v>
      </c>
      <c r="H17" s="19">
        <v>14</v>
      </c>
      <c r="I17" s="17">
        <f t="shared" si="0"/>
        <v>30</v>
      </c>
      <c r="J17" s="18">
        <v>9508744509</v>
      </c>
      <c r="K17" s="18" t="s">
        <v>597</v>
      </c>
      <c r="L17" s="18" t="s">
        <v>598</v>
      </c>
      <c r="M17" s="18">
        <v>9577017877</v>
      </c>
      <c r="N17" s="18" t="s">
        <v>599</v>
      </c>
      <c r="O17" s="18">
        <v>7663050448</v>
      </c>
      <c r="P17" s="24">
        <v>43601</v>
      </c>
      <c r="Q17" s="18" t="s">
        <v>576</v>
      </c>
      <c r="R17" s="18"/>
      <c r="S17" s="116" t="s">
        <v>636</v>
      </c>
      <c r="T17" s="18"/>
    </row>
    <row r="18" spans="1:20" ht="33">
      <c r="A18" s="4">
        <v>14</v>
      </c>
      <c r="B18" s="17" t="s">
        <v>69</v>
      </c>
      <c r="C18" s="18" t="s">
        <v>579</v>
      </c>
      <c r="D18" s="18" t="s">
        <v>27</v>
      </c>
      <c r="E18" s="54" t="s">
        <v>589</v>
      </c>
      <c r="F18" s="18" t="s">
        <v>85</v>
      </c>
      <c r="G18" s="19">
        <v>13</v>
      </c>
      <c r="H18" s="19">
        <v>20</v>
      </c>
      <c r="I18" s="17">
        <f t="shared" si="0"/>
        <v>33</v>
      </c>
      <c r="J18" s="18">
        <v>9859001506</v>
      </c>
      <c r="K18" s="18" t="s">
        <v>219</v>
      </c>
      <c r="L18" s="18" t="s">
        <v>220</v>
      </c>
      <c r="M18" s="18">
        <v>9859883307</v>
      </c>
      <c r="N18" s="18" t="s">
        <v>590</v>
      </c>
      <c r="O18" s="18">
        <v>9859244140</v>
      </c>
      <c r="P18" s="24">
        <v>43602</v>
      </c>
      <c r="Q18" s="18" t="s">
        <v>90</v>
      </c>
      <c r="R18" s="18"/>
      <c r="S18" s="116" t="s">
        <v>636</v>
      </c>
      <c r="T18" s="18"/>
    </row>
    <row r="19" spans="1:20">
      <c r="A19" s="4">
        <v>15</v>
      </c>
      <c r="B19" s="17" t="s">
        <v>69</v>
      </c>
      <c r="C19" s="18" t="s">
        <v>591</v>
      </c>
      <c r="D19" s="18" t="s">
        <v>27</v>
      </c>
      <c r="E19" s="54" t="s">
        <v>592</v>
      </c>
      <c r="F19" s="18" t="s">
        <v>85</v>
      </c>
      <c r="G19" s="19">
        <v>17</v>
      </c>
      <c r="H19" s="19">
        <v>20</v>
      </c>
      <c r="I19" s="17">
        <f t="shared" si="0"/>
        <v>37</v>
      </c>
      <c r="J19" s="18">
        <v>9859479914</v>
      </c>
      <c r="K19" s="18" t="s">
        <v>593</v>
      </c>
      <c r="L19" s="18" t="s">
        <v>527</v>
      </c>
      <c r="M19" s="18">
        <v>9577883709</v>
      </c>
      <c r="N19" s="18" t="s">
        <v>594</v>
      </c>
      <c r="O19" s="18">
        <v>9707964806</v>
      </c>
      <c r="P19" s="24">
        <v>43605</v>
      </c>
      <c r="Q19" s="18" t="s">
        <v>96</v>
      </c>
      <c r="R19" s="18"/>
      <c r="S19" s="116" t="s">
        <v>636</v>
      </c>
      <c r="T19" s="18"/>
    </row>
    <row r="20" spans="1:20">
      <c r="A20" s="4">
        <v>16</v>
      </c>
      <c r="B20" s="17" t="s">
        <v>69</v>
      </c>
      <c r="C20" s="18" t="s">
        <v>595</v>
      </c>
      <c r="D20" s="18" t="s">
        <v>27</v>
      </c>
      <c r="E20" s="52" t="s">
        <v>596</v>
      </c>
      <c r="F20" s="18" t="s">
        <v>85</v>
      </c>
      <c r="G20" s="19">
        <v>35</v>
      </c>
      <c r="H20" s="19">
        <v>42</v>
      </c>
      <c r="I20" s="17">
        <f t="shared" si="0"/>
        <v>77</v>
      </c>
      <c r="J20" s="18">
        <v>9854456980</v>
      </c>
      <c r="K20" s="18" t="s">
        <v>597</v>
      </c>
      <c r="L20" s="18" t="s">
        <v>598</v>
      </c>
      <c r="M20" s="18">
        <v>9577017877</v>
      </c>
      <c r="N20" s="18" t="s">
        <v>599</v>
      </c>
      <c r="O20" s="18">
        <v>7663050448</v>
      </c>
      <c r="P20" s="24">
        <v>43606</v>
      </c>
      <c r="Q20" s="18" t="s">
        <v>110</v>
      </c>
      <c r="R20" s="18"/>
      <c r="S20" s="116" t="s">
        <v>636</v>
      </c>
      <c r="T20" s="18"/>
    </row>
    <row r="21" spans="1:20" ht="33">
      <c r="A21" s="4">
        <v>17</v>
      </c>
      <c r="B21" s="17" t="s">
        <v>69</v>
      </c>
      <c r="C21" s="18" t="s">
        <v>600</v>
      </c>
      <c r="D21" s="18" t="s">
        <v>27</v>
      </c>
      <c r="E21" s="54" t="s">
        <v>601</v>
      </c>
      <c r="F21" s="18" t="s">
        <v>89</v>
      </c>
      <c r="G21" s="19">
        <v>0</v>
      </c>
      <c r="H21" s="19">
        <v>180</v>
      </c>
      <c r="I21" s="17">
        <v>180</v>
      </c>
      <c r="J21" s="18">
        <v>9707916388</v>
      </c>
      <c r="K21" s="18" t="s">
        <v>479</v>
      </c>
      <c r="L21" s="99" t="s">
        <v>480</v>
      </c>
      <c r="M21" s="99">
        <v>9854157558</v>
      </c>
      <c r="N21" s="99" t="s">
        <v>602</v>
      </c>
      <c r="O21" s="99">
        <v>9707432548</v>
      </c>
      <c r="P21" s="24">
        <v>43607</v>
      </c>
      <c r="Q21" s="18" t="s">
        <v>100</v>
      </c>
      <c r="R21" s="18"/>
      <c r="S21" s="116" t="s">
        <v>636</v>
      </c>
      <c r="T21" s="18"/>
    </row>
    <row r="22" spans="1:20">
      <c r="A22" s="4">
        <v>18</v>
      </c>
      <c r="B22" s="17" t="s">
        <v>69</v>
      </c>
      <c r="C22" s="18" t="s">
        <v>603</v>
      </c>
      <c r="D22" s="18" t="s">
        <v>27</v>
      </c>
      <c r="E22" s="54" t="s">
        <v>604</v>
      </c>
      <c r="F22" s="18" t="s">
        <v>89</v>
      </c>
      <c r="G22" s="19">
        <v>60</v>
      </c>
      <c r="H22" s="19">
        <v>59</v>
      </c>
      <c r="I22" s="17">
        <f t="shared" si="0"/>
        <v>119</v>
      </c>
      <c r="J22" s="18">
        <v>9435648939</v>
      </c>
      <c r="K22" s="18" t="s">
        <v>597</v>
      </c>
      <c r="L22" s="18" t="s">
        <v>598</v>
      </c>
      <c r="M22" s="18">
        <v>9577017877</v>
      </c>
      <c r="N22" s="18" t="s">
        <v>599</v>
      </c>
      <c r="O22" s="18">
        <v>7663050448</v>
      </c>
      <c r="P22" s="24">
        <v>43608</v>
      </c>
      <c r="Q22" s="18" t="s">
        <v>576</v>
      </c>
      <c r="R22" s="18"/>
      <c r="S22" s="116" t="s">
        <v>636</v>
      </c>
      <c r="T22" s="18"/>
    </row>
    <row r="23" spans="1:20" ht="33">
      <c r="A23" s="4">
        <v>19</v>
      </c>
      <c r="B23" s="17" t="s">
        <v>69</v>
      </c>
      <c r="C23" s="18" t="s">
        <v>470</v>
      </c>
      <c r="D23" s="18" t="s">
        <v>27</v>
      </c>
      <c r="E23" s="54" t="s">
        <v>471</v>
      </c>
      <c r="F23" s="18" t="s">
        <v>89</v>
      </c>
      <c r="G23" s="19">
        <v>74</v>
      </c>
      <c r="H23" s="19">
        <v>54</v>
      </c>
      <c r="I23" s="17">
        <v>128</v>
      </c>
      <c r="J23" s="18">
        <v>9508109164</v>
      </c>
      <c r="K23" s="18" t="s">
        <v>104</v>
      </c>
      <c r="L23" s="18" t="s">
        <v>221</v>
      </c>
      <c r="M23" s="18">
        <v>9707939599</v>
      </c>
      <c r="N23" s="18" t="s">
        <v>472</v>
      </c>
      <c r="O23" s="18">
        <v>9707419792</v>
      </c>
      <c r="P23" s="24">
        <v>43609</v>
      </c>
      <c r="Q23" s="18" t="s">
        <v>90</v>
      </c>
      <c r="R23" s="18"/>
      <c r="S23" s="116" t="s">
        <v>636</v>
      </c>
      <c r="T23" s="18"/>
    </row>
    <row r="24" spans="1:20">
      <c r="A24" s="4">
        <v>20</v>
      </c>
      <c r="B24" s="17" t="s">
        <v>69</v>
      </c>
      <c r="C24" s="18" t="s">
        <v>476</v>
      </c>
      <c r="D24" s="18" t="s">
        <v>27</v>
      </c>
      <c r="E24" s="54" t="s">
        <v>477</v>
      </c>
      <c r="F24" s="18" t="s">
        <v>89</v>
      </c>
      <c r="G24" s="19">
        <v>154</v>
      </c>
      <c r="H24" s="19">
        <v>136</v>
      </c>
      <c r="I24" s="17">
        <v>290</v>
      </c>
      <c r="J24" s="18">
        <v>9854401958</v>
      </c>
      <c r="K24" s="18" t="s">
        <v>479</v>
      </c>
      <c r="L24" s="99" t="s">
        <v>480</v>
      </c>
      <c r="M24" s="99">
        <v>9854157558</v>
      </c>
      <c r="N24" s="99" t="s">
        <v>481</v>
      </c>
      <c r="O24" s="99">
        <v>9707511198</v>
      </c>
      <c r="P24" s="24">
        <v>43610</v>
      </c>
      <c r="Q24" s="18" t="s">
        <v>93</v>
      </c>
      <c r="R24" s="18"/>
      <c r="S24" s="116" t="s">
        <v>636</v>
      </c>
      <c r="T24" s="18"/>
    </row>
    <row r="25" spans="1:20">
      <c r="A25" s="4">
        <v>21</v>
      </c>
      <c r="B25" s="17" t="s">
        <v>69</v>
      </c>
      <c r="C25" s="18" t="s">
        <v>476</v>
      </c>
      <c r="D25" s="18" t="s">
        <v>27</v>
      </c>
      <c r="E25" s="54" t="s">
        <v>477</v>
      </c>
      <c r="F25" s="18" t="s">
        <v>89</v>
      </c>
      <c r="G25" s="19">
        <v>0</v>
      </c>
      <c r="H25" s="19">
        <v>0</v>
      </c>
      <c r="I25" s="17">
        <v>0</v>
      </c>
      <c r="J25" s="18">
        <v>9854401958</v>
      </c>
      <c r="K25" s="18" t="s">
        <v>479</v>
      </c>
      <c r="L25" s="99" t="s">
        <v>480</v>
      </c>
      <c r="M25" s="99">
        <v>9854157558</v>
      </c>
      <c r="N25" s="99" t="s">
        <v>481</v>
      </c>
      <c r="O25" s="99">
        <v>9707511198</v>
      </c>
      <c r="P25" s="24">
        <v>43612</v>
      </c>
      <c r="Q25" s="18" t="s">
        <v>96</v>
      </c>
      <c r="R25" s="18"/>
      <c r="S25" s="116" t="s">
        <v>636</v>
      </c>
      <c r="T25" s="18"/>
    </row>
    <row r="26" spans="1:20">
      <c r="A26" s="4">
        <v>22</v>
      </c>
      <c r="B26" s="17" t="s">
        <v>70</v>
      </c>
      <c r="C26" s="18" t="s">
        <v>476</v>
      </c>
      <c r="D26" s="18" t="s">
        <v>27</v>
      </c>
      <c r="E26" s="54" t="s">
        <v>477</v>
      </c>
      <c r="F26" s="18" t="s">
        <v>89</v>
      </c>
      <c r="G26" s="19">
        <v>0</v>
      </c>
      <c r="H26" s="19">
        <v>0</v>
      </c>
      <c r="I26" s="17">
        <v>0</v>
      </c>
      <c r="J26" s="18">
        <v>9854401958</v>
      </c>
      <c r="K26" s="18" t="s">
        <v>479</v>
      </c>
      <c r="L26" s="99" t="s">
        <v>480</v>
      </c>
      <c r="M26" s="99">
        <v>9854157558</v>
      </c>
      <c r="N26" s="99" t="s">
        <v>481</v>
      </c>
      <c r="O26" s="99">
        <v>9707511198</v>
      </c>
      <c r="P26" s="24">
        <v>43613</v>
      </c>
      <c r="Q26" s="18" t="s">
        <v>110</v>
      </c>
      <c r="R26" s="18"/>
      <c r="S26" s="116" t="s">
        <v>636</v>
      </c>
      <c r="T26" s="18"/>
    </row>
    <row r="27" spans="1:20">
      <c r="A27" s="4">
        <v>23</v>
      </c>
      <c r="B27" s="17" t="s">
        <v>70</v>
      </c>
      <c r="C27" s="18" t="s">
        <v>574</v>
      </c>
      <c r="D27" s="18" t="s">
        <v>27</v>
      </c>
      <c r="E27" s="54" t="s">
        <v>545</v>
      </c>
      <c r="F27" s="18" t="s">
        <v>85</v>
      </c>
      <c r="G27" s="19">
        <v>30</v>
      </c>
      <c r="H27" s="19">
        <v>31</v>
      </c>
      <c r="I27" s="17">
        <f t="shared" si="0"/>
        <v>61</v>
      </c>
      <c r="J27" s="18">
        <v>9859966061</v>
      </c>
      <c r="K27" s="18" t="s">
        <v>127</v>
      </c>
      <c r="L27" s="18" t="s">
        <v>546</v>
      </c>
      <c r="M27" s="18">
        <v>8751975909</v>
      </c>
      <c r="N27" s="18" t="s">
        <v>129</v>
      </c>
      <c r="O27" s="18">
        <v>8749838366</v>
      </c>
      <c r="P27" s="24">
        <v>43614</v>
      </c>
      <c r="Q27" s="18" t="s">
        <v>100</v>
      </c>
      <c r="R27" s="18"/>
      <c r="S27" s="116" t="s">
        <v>636</v>
      </c>
      <c r="T27" s="18"/>
    </row>
    <row r="28" spans="1:20">
      <c r="A28" s="4">
        <v>24</v>
      </c>
      <c r="B28" s="17" t="s">
        <v>70</v>
      </c>
      <c r="C28" s="18" t="s">
        <v>580</v>
      </c>
      <c r="D28" s="18" t="s">
        <v>27</v>
      </c>
      <c r="E28" s="54" t="s">
        <v>605</v>
      </c>
      <c r="F28" s="18" t="s">
        <v>85</v>
      </c>
      <c r="G28" s="19">
        <v>43</v>
      </c>
      <c r="H28" s="19">
        <v>35</v>
      </c>
      <c r="I28" s="17">
        <v>78</v>
      </c>
      <c r="J28" s="18">
        <v>9435512592</v>
      </c>
      <c r="K28" s="18" t="s">
        <v>593</v>
      </c>
      <c r="L28" s="18" t="s">
        <v>527</v>
      </c>
      <c r="M28" s="18">
        <v>9577883790</v>
      </c>
      <c r="N28" s="18" t="s">
        <v>528</v>
      </c>
      <c r="O28" s="18">
        <v>9706764178</v>
      </c>
      <c r="P28" s="24">
        <v>43615</v>
      </c>
      <c r="Q28" s="18" t="s">
        <v>576</v>
      </c>
      <c r="R28" s="18"/>
      <c r="S28" s="116" t="s">
        <v>636</v>
      </c>
      <c r="T28" s="18"/>
    </row>
    <row r="29" spans="1:20">
      <c r="A29" s="4">
        <v>25</v>
      </c>
      <c r="B29" s="17" t="s">
        <v>70</v>
      </c>
      <c r="C29" s="62" t="s">
        <v>427</v>
      </c>
      <c r="D29" s="18" t="s">
        <v>27</v>
      </c>
      <c r="E29" s="65" t="s">
        <v>428</v>
      </c>
      <c r="F29" s="18" t="s">
        <v>85</v>
      </c>
      <c r="G29" s="19">
        <v>71</v>
      </c>
      <c r="H29" s="19">
        <v>80</v>
      </c>
      <c r="I29" s="17">
        <f t="shared" ref="I29" si="1">+G29+H29</f>
        <v>151</v>
      </c>
      <c r="J29" s="18">
        <v>9854972017</v>
      </c>
      <c r="K29" s="18" t="s">
        <v>429</v>
      </c>
      <c r="L29" s="18" t="s">
        <v>430</v>
      </c>
      <c r="M29" s="18">
        <v>8749979430</v>
      </c>
      <c r="N29" s="18" t="s">
        <v>431</v>
      </c>
      <c r="O29" s="18">
        <v>9577352048</v>
      </c>
      <c r="P29" s="24">
        <v>43616</v>
      </c>
      <c r="Q29" s="18" t="s">
        <v>90</v>
      </c>
      <c r="R29" s="18"/>
      <c r="S29" s="116" t="s">
        <v>636</v>
      </c>
      <c r="T29" s="18"/>
    </row>
    <row r="30" spans="1:20" ht="30">
      <c r="A30" s="4">
        <v>26</v>
      </c>
      <c r="B30" s="17" t="s">
        <v>70</v>
      </c>
      <c r="C30" s="18" t="s">
        <v>606</v>
      </c>
      <c r="D30" s="18" t="s">
        <v>27</v>
      </c>
      <c r="E30" s="19">
        <v>18080101202</v>
      </c>
      <c r="F30" s="18" t="s">
        <v>85</v>
      </c>
      <c r="G30" s="19">
        <v>16</v>
      </c>
      <c r="H30" s="19">
        <v>11</v>
      </c>
      <c r="I30" s="17">
        <f t="shared" si="0"/>
        <v>27</v>
      </c>
      <c r="J30" s="18">
        <v>8486345612</v>
      </c>
      <c r="K30" s="79" t="s">
        <v>341</v>
      </c>
      <c r="L30" s="79" t="s">
        <v>392</v>
      </c>
      <c r="M30" s="79">
        <v>9859527051</v>
      </c>
      <c r="N30" s="79" t="s">
        <v>393</v>
      </c>
      <c r="O30" s="79">
        <v>9854117333</v>
      </c>
      <c r="P30" s="24">
        <v>43587</v>
      </c>
      <c r="Q30" s="18" t="s">
        <v>576</v>
      </c>
      <c r="R30" s="18"/>
      <c r="S30" s="116" t="s">
        <v>636</v>
      </c>
      <c r="T30" s="18"/>
    </row>
    <row r="31" spans="1:20" ht="33">
      <c r="A31" s="4">
        <v>27</v>
      </c>
      <c r="B31" s="17" t="s">
        <v>70</v>
      </c>
      <c r="C31" s="18" t="s">
        <v>607</v>
      </c>
      <c r="D31" s="18" t="s">
        <v>27</v>
      </c>
      <c r="E31" s="19">
        <v>18080100102</v>
      </c>
      <c r="F31" s="18" t="s">
        <v>85</v>
      </c>
      <c r="G31" s="19">
        <v>6</v>
      </c>
      <c r="H31" s="19">
        <v>5</v>
      </c>
      <c r="I31" s="17">
        <f t="shared" si="0"/>
        <v>11</v>
      </c>
      <c r="J31" s="18">
        <v>9854447549</v>
      </c>
      <c r="K31" s="79" t="s">
        <v>341</v>
      </c>
      <c r="L31" s="79" t="s">
        <v>392</v>
      </c>
      <c r="M31" s="79">
        <v>9859527051</v>
      </c>
      <c r="N31" s="79" t="s">
        <v>393</v>
      </c>
      <c r="O31" s="79">
        <v>9854117333</v>
      </c>
      <c r="P31" s="24">
        <v>43588</v>
      </c>
      <c r="Q31" s="18" t="s">
        <v>90</v>
      </c>
      <c r="R31" s="18"/>
      <c r="S31" s="116" t="s">
        <v>636</v>
      </c>
      <c r="T31" s="18"/>
    </row>
    <row r="32" spans="1:20" ht="30">
      <c r="A32" s="4">
        <v>28</v>
      </c>
      <c r="B32" s="17" t="s">
        <v>70</v>
      </c>
      <c r="C32" s="18" t="s">
        <v>218</v>
      </c>
      <c r="D32" s="18" t="s">
        <v>27</v>
      </c>
      <c r="E32" s="19">
        <v>18080110404</v>
      </c>
      <c r="F32" s="18" t="s">
        <v>434</v>
      </c>
      <c r="G32" s="19">
        <v>47</v>
      </c>
      <c r="H32" s="19">
        <v>31</v>
      </c>
      <c r="I32" s="17">
        <f t="shared" si="0"/>
        <v>78</v>
      </c>
      <c r="J32" s="18">
        <v>9954080898</v>
      </c>
      <c r="K32" s="79" t="s">
        <v>341</v>
      </c>
      <c r="L32" s="79" t="s">
        <v>392</v>
      </c>
      <c r="M32" s="79">
        <v>9859527051</v>
      </c>
      <c r="N32" s="79" t="s">
        <v>393</v>
      </c>
      <c r="O32" s="79">
        <v>9854117333</v>
      </c>
      <c r="P32" s="24">
        <v>43589</v>
      </c>
      <c r="Q32" s="18" t="s">
        <v>93</v>
      </c>
      <c r="R32" s="18"/>
      <c r="S32" s="116" t="s">
        <v>636</v>
      </c>
      <c r="T32" s="18"/>
    </row>
    <row r="33" spans="1:20" ht="30">
      <c r="A33" s="4">
        <v>29</v>
      </c>
      <c r="B33" s="17" t="s">
        <v>70</v>
      </c>
      <c r="C33" s="18" t="s">
        <v>608</v>
      </c>
      <c r="D33" s="18" t="s">
        <v>27</v>
      </c>
      <c r="E33" s="19">
        <v>1808012202</v>
      </c>
      <c r="F33" s="18" t="s">
        <v>85</v>
      </c>
      <c r="G33" s="19">
        <v>10</v>
      </c>
      <c r="H33" s="19">
        <v>13</v>
      </c>
      <c r="I33" s="17">
        <f t="shared" si="0"/>
        <v>23</v>
      </c>
      <c r="J33" s="18">
        <v>9854314931</v>
      </c>
      <c r="K33" s="79" t="s">
        <v>341</v>
      </c>
      <c r="L33" s="79" t="s">
        <v>392</v>
      </c>
      <c r="M33" s="79">
        <v>9859527051</v>
      </c>
      <c r="N33" s="79" t="s">
        <v>393</v>
      </c>
      <c r="O33" s="79">
        <v>9854117333</v>
      </c>
      <c r="P33" s="24">
        <v>43591</v>
      </c>
      <c r="Q33" s="18" t="s">
        <v>96</v>
      </c>
      <c r="R33" s="18"/>
      <c r="S33" s="116" t="s">
        <v>636</v>
      </c>
      <c r="T33" s="18"/>
    </row>
    <row r="34" spans="1:20" ht="30">
      <c r="A34" s="4">
        <v>30</v>
      </c>
      <c r="B34" s="17" t="s">
        <v>70</v>
      </c>
      <c r="C34" s="18" t="s">
        <v>225</v>
      </c>
      <c r="D34" s="18" t="s">
        <v>27</v>
      </c>
      <c r="E34" s="19">
        <v>18080100803</v>
      </c>
      <c r="F34" s="18" t="s">
        <v>434</v>
      </c>
      <c r="G34" s="19">
        <v>81</v>
      </c>
      <c r="H34" s="19">
        <v>91</v>
      </c>
      <c r="I34" s="17">
        <f t="shared" si="0"/>
        <v>172</v>
      </c>
      <c r="J34" s="18">
        <v>9207323959</v>
      </c>
      <c r="K34" s="79" t="s">
        <v>341</v>
      </c>
      <c r="L34" s="79" t="s">
        <v>392</v>
      </c>
      <c r="M34" s="79">
        <v>9859527051</v>
      </c>
      <c r="N34" s="79" t="s">
        <v>393</v>
      </c>
      <c r="O34" s="79">
        <v>9854117333</v>
      </c>
      <c r="P34" s="24">
        <v>43592</v>
      </c>
      <c r="Q34" s="18" t="s">
        <v>110</v>
      </c>
      <c r="R34" s="18"/>
      <c r="S34" s="116" t="s">
        <v>636</v>
      </c>
      <c r="T34" s="18"/>
    </row>
    <row r="35" spans="1:20" ht="30">
      <c r="A35" s="4">
        <v>31</v>
      </c>
      <c r="B35" s="17" t="s">
        <v>70</v>
      </c>
      <c r="C35" s="18" t="s">
        <v>609</v>
      </c>
      <c r="D35" s="18" t="s">
        <v>27</v>
      </c>
      <c r="E35" s="19">
        <v>18080110201</v>
      </c>
      <c r="F35" s="18" t="s">
        <v>85</v>
      </c>
      <c r="G35" s="19">
        <v>33</v>
      </c>
      <c r="H35" s="19">
        <v>18</v>
      </c>
      <c r="I35" s="17">
        <f t="shared" si="0"/>
        <v>51</v>
      </c>
      <c r="J35" s="18">
        <v>8822022206</v>
      </c>
      <c r="K35" s="79" t="s">
        <v>354</v>
      </c>
      <c r="L35" s="79" t="s">
        <v>241</v>
      </c>
      <c r="M35" s="79">
        <v>9854314814</v>
      </c>
      <c r="N35" s="79" t="s">
        <v>357</v>
      </c>
      <c r="O35" s="79">
        <v>9508072935</v>
      </c>
      <c r="P35" s="24">
        <v>43593</v>
      </c>
      <c r="Q35" s="18" t="s">
        <v>100</v>
      </c>
      <c r="R35" s="18"/>
      <c r="S35" s="116" t="s">
        <v>636</v>
      </c>
      <c r="T35" s="18"/>
    </row>
    <row r="36" spans="1:20" ht="30">
      <c r="A36" s="4">
        <v>32</v>
      </c>
      <c r="B36" s="17" t="s">
        <v>70</v>
      </c>
      <c r="C36" s="18" t="s">
        <v>610</v>
      </c>
      <c r="D36" s="18" t="s">
        <v>27</v>
      </c>
      <c r="E36" s="19">
        <v>18080110321</v>
      </c>
      <c r="F36" s="18" t="s">
        <v>85</v>
      </c>
      <c r="G36" s="19">
        <v>23</v>
      </c>
      <c r="H36" s="19">
        <v>22</v>
      </c>
      <c r="I36" s="17">
        <f t="shared" si="0"/>
        <v>45</v>
      </c>
      <c r="J36" s="18">
        <v>9864930463</v>
      </c>
      <c r="K36" s="79" t="s">
        <v>354</v>
      </c>
      <c r="L36" s="79" t="s">
        <v>241</v>
      </c>
      <c r="M36" s="79">
        <v>9854314814</v>
      </c>
      <c r="N36" s="79" t="s">
        <v>357</v>
      </c>
      <c r="O36" s="79">
        <v>9508072935</v>
      </c>
      <c r="P36" s="24">
        <v>43594</v>
      </c>
      <c r="Q36" s="18" t="s">
        <v>576</v>
      </c>
      <c r="R36" s="18"/>
      <c r="S36" s="116" t="s">
        <v>636</v>
      </c>
      <c r="T36" s="18"/>
    </row>
    <row r="37" spans="1:20" ht="33">
      <c r="A37" s="4">
        <v>33</v>
      </c>
      <c r="B37" s="17" t="s">
        <v>70</v>
      </c>
      <c r="C37" s="18" t="s">
        <v>611</v>
      </c>
      <c r="D37" s="18" t="s">
        <v>27</v>
      </c>
      <c r="E37" s="19">
        <v>18080101502</v>
      </c>
      <c r="F37" s="18" t="s">
        <v>85</v>
      </c>
      <c r="G37" s="19">
        <v>44</v>
      </c>
      <c r="H37" s="19">
        <v>51</v>
      </c>
      <c r="I37" s="17">
        <f t="shared" si="0"/>
        <v>95</v>
      </c>
      <c r="J37" s="18">
        <v>9401058070</v>
      </c>
      <c r="K37" s="79" t="s">
        <v>354</v>
      </c>
      <c r="L37" s="79" t="s">
        <v>241</v>
      </c>
      <c r="M37" s="79">
        <v>9854314814</v>
      </c>
      <c r="N37" s="79" t="s">
        <v>357</v>
      </c>
      <c r="O37" s="79">
        <v>9508072935</v>
      </c>
      <c r="P37" s="24">
        <v>43595</v>
      </c>
      <c r="Q37" s="18" t="s">
        <v>90</v>
      </c>
      <c r="R37" s="18"/>
      <c r="S37" s="116" t="s">
        <v>636</v>
      </c>
      <c r="T37" s="18"/>
    </row>
    <row r="38" spans="1:20" ht="30">
      <c r="A38" s="4">
        <v>34</v>
      </c>
      <c r="B38" s="17" t="s">
        <v>70</v>
      </c>
      <c r="C38" s="18" t="s">
        <v>612</v>
      </c>
      <c r="D38" s="18" t="s">
        <v>27</v>
      </c>
      <c r="E38" s="19">
        <v>1808013002</v>
      </c>
      <c r="F38" s="18" t="s">
        <v>85</v>
      </c>
      <c r="G38" s="19">
        <v>24</v>
      </c>
      <c r="H38" s="19">
        <v>43</v>
      </c>
      <c r="I38" s="17">
        <f t="shared" si="0"/>
        <v>67</v>
      </c>
      <c r="J38" s="18">
        <v>7399661828</v>
      </c>
      <c r="K38" s="79" t="s">
        <v>354</v>
      </c>
      <c r="L38" s="79" t="s">
        <v>241</v>
      </c>
      <c r="M38" s="79">
        <v>9854314814</v>
      </c>
      <c r="N38" s="79" t="s">
        <v>357</v>
      </c>
      <c r="O38" s="79">
        <v>9508072935</v>
      </c>
      <c r="P38" s="24">
        <v>43596</v>
      </c>
      <c r="Q38" s="18" t="s">
        <v>93</v>
      </c>
      <c r="R38" s="18"/>
      <c r="S38" s="116" t="s">
        <v>636</v>
      </c>
      <c r="T38" s="18"/>
    </row>
    <row r="39" spans="1:20" ht="30">
      <c r="A39" s="4">
        <v>35</v>
      </c>
      <c r="B39" s="17" t="s">
        <v>70</v>
      </c>
      <c r="C39" s="18" t="s">
        <v>613</v>
      </c>
      <c r="D39" s="18" t="s">
        <v>27</v>
      </c>
      <c r="E39" s="19">
        <v>18080101204</v>
      </c>
      <c r="F39" s="18" t="s">
        <v>434</v>
      </c>
      <c r="G39" s="19">
        <v>27</v>
      </c>
      <c r="H39" s="19">
        <v>29</v>
      </c>
      <c r="I39" s="17">
        <f t="shared" si="0"/>
        <v>56</v>
      </c>
      <c r="J39" s="18">
        <v>9854448330</v>
      </c>
      <c r="K39" s="79" t="s">
        <v>341</v>
      </c>
      <c r="L39" s="79" t="s">
        <v>392</v>
      </c>
      <c r="M39" s="79">
        <v>9859527051</v>
      </c>
      <c r="N39" s="79" t="s">
        <v>393</v>
      </c>
      <c r="O39" s="79">
        <v>9854117333</v>
      </c>
      <c r="P39" s="24">
        <v>43598</v>
      </c>
      <c r="Q39" s="18" t="s">
        <v>96</v>
      </c>
      <c r="R39" s="18"/>
      <c r="S39" s="116" t="s">
        <v>636</v>
      </c>
      <c r="T39" s="18"/>
    </row>
    <row r="40" spans="1:20" ht="30">
      <c r="A40" s="4">
        <v>36</v>
      </c>
      <c r="B40" s="17" t="s">
        <v>70</v>
      </c>
      <c r="C40" s="18" t="s">
        <v>614</v>
      </c>
      <c r="D40" s="18" t="s">
        <v>27</v>
      </c>
      <c r="E40" s="19">
        <v>18080102602</v>
      </c>
      <c r="F40" s="18" t="s">
        <v>434</v>
      </c>
      <c r="G40" s="19">
        <v>6</v>
      </c>
      <c r="H40" s="19">
        <v>15</v>
      </c>
      <c r="I40" s="17">
        <f t="shared" si="0"/>
        <v>21</v>
      </c>
      <c r="J40" s="18">
        <v>8254833013</v>
      </c>
      <c r="K40" s="79" t="s">
        <v>341</v>
      </c>
      <c r="L40" s="79" t="s">
        <v>392</v>
      </c>
      <c r="M40" s="79">
        <v>9859527051</v>
      </c>
      <c r="N40" s="79" t="s">
        <v>393</v>
      </c>
      <c r="O40" s="79">
        <v>9854117333</v>
      </c>
      <c r="P40" s="24">
        <v>43599</v>
      </c>
      <c r="Q40" s="18" t="s">
        <v>110</v>
      </c>
      <c r="R40" s="18"/>
      <c r="S40" s="116" t="s">
        <v>636</v>
      </c>
      <c r="T40" s="18"/>
    </row>
    <row r="41" spans="1:20">
      <c r="A41" s="4">
        <v>37</v>
      </c>
      <c r="B41" s="17" t="s">
        <v>70</v>
      </c>
      <c r="C41" s="18" t="s">
        <v>615</v>
      </c>
      <c r="D41" s="18" t="s">
        <v>27</v>
      </c>
      <c r="E41" s="19">
        <v>18080102603</v>
      </c>
      <c r="F41" s="18" t="s">
        <v>85</v>
      </c>
      <c r="G41" s="19">
        <v>10</v>
      </c>
      <c r="H41" s="19">
        <v>15</v>
      </c>
      <c r="I41" s="17">
        <f t="shared" si="0"/>
        <v>25</v>
      </c>
      <c r="J41" s="18">
        <v>9707767337</v>
      </c>
      <c r="K41" s="18" t="s">
        <v>597</v>
      </c>
      <c r="L41" s="18" t="s">
        <v>598</v>
      </c>
      <c r="M41" s="18">
        <v>9577017877</v>
      </c>
      <c r="N41" s="18" t="s">
        <v>599</v>
      </c>
      <c r="O41" s="18">
        <v>7663050448</v>
      </c>
      <c r="P41" s="24">
        <v>43600</v>
      </c>
      <c r="Q41" s="18" t="s">
        <v>100</v>
      </c>
      <c r="R41" s="18"/>
      <c r="S41" s="116" t="s">
        <v>636</v>
      </c>
      <c r="T41" s="18"/>
    </row>
    <row r="42" spans="1:20" ht="30">
      <c r="A42" s="4">
        <v>38</v>
      </c>
      <c r="B42" s="17" t="s">
        <v>70</v>
      </c>
      <c r="C42" s="18" t="s">
        <v>616</v>
      </c>
      <c r="D42" s="18" t="s">
        <v>27</v>
      </c>
      <c r="E42" s="19"/>
      <c r="F42" s="18" t="s">
        <v>85</v>
      </c>
      <c r="G42" s="19">
        <v>73</v>
      </c>
      <c r="H42" s="19">
        <v>66</v>
      </c>
      <c r="I42" s="17">
        <f t="shared" si="0"/>
        <v>139</v>
      </c>
      <c r="J42" s="18"/>
      <c r="K42" s="79" t="s">
        <v>341</v>
      </c>
      <c r="L42" s="79" t="s">
        <v>392</v>
      </c>
      <c r="M42" s="79">
        <v>9859527051</v>
      </c>
      <c r="N42" s="79" t="s">
        <v>393</v>
      </c>
      <c r="O42" s="79">
        <v>9854117333</v>
      </c>
      <c r="P42" s="24">
        <v>43601</v>
      </c>
      <c r="Q42" s="18" t="s">
        <v>576</v>
      </c>
      <c r="R42" s="18"/>
      <c r="S42" s="116" t="s">
        <v>636</v>
      </c>
      <c r="T42" s="18"/>
    </row>
    <row r="43" spans="1:20" ht="30">
      <c r="A43" s="4">
        <v>39</v>
      </c>
      <c r="B43" s="17" t="s">
        <v>70</v>
      </c>
      <c r="C43" s="18" t="s">
        <v>617</v>
      </c>
      <c r="D43" s="18" t="s">
        <v>27</v>
      </c>
      <c r="E43" s="19"/>
      <c r="F43" s="18" t="s">
        <v>85</v>
      </c>
      <c r="G43" s="19">
        <v>58</v>
      </c>
      <c r="H43" s="19">
        <v>51</v>
      </c>
      <c r="I43" s="17">
        <f t="shared" si="0"/>
        <v>109</v>
      </c>
      <c r="J43" s="18"/>
      <c r="K43" s="79" t="s">
        <v>341</v>
      </c>
      <c r="L43" s="79" t="s">
        <v>392</v>
      </c>
      <c r="M43" s="79">
        <v>9859527051</v>
      </c>
      <c r="N43" s="79" t="s">
        <v>393</v>
      </c>
      <c r="O43" s="79">
        <v>9854117333</v>
      </c>
      <c r="P43" s="24">
        <v>43602</v>
      </c>
      <c r="Q43" s="18" t="s">
        <v>90</v>
      </c>
      <c r="R43" s="18"/>
      <c r="S43" s="116" t="s">
        <v>636</v>
      </c>
      <c r="T43" s="18"/>
    </row>
    <row r="44" spans="1:20" ht="30">
      <c r="A44" s="4">
        <v>40</v>
      </c>
      <c r="B44" s="17" t="s">
        <v>70</v>
      </c>
      <c r="C44" s="18" t="s">
        <v>618</v>
      </c>
      <c r="D44" s="18" t="s">
        <v>27</v>
      </c>
      <c r="E44" s="19"/>
      <c r="F44" s="18" t="s">
        <v>85</v>
      </c>
      <c r="G44" s="19">
        <v>40</v>
      </c>
      <c r="H44" s="19">
        <v>52</v>
      </c>
      <c r="I44" s="17">
        <f t="shared" si="0"/>
        <v>92</v>
      </c>
      <c r="J44" s="18"/>
      <c r="K44" s="79" t="s">
        <v>341</v>
      </c>
      <c r="L44" s="79" t="s">
        <v>392</v>
      </c>
      <c r="M44" s="79">
        <v>9859527051</v>
      </c>
      <c r="N44" s="79" t="s">
        <v>393</v>
      </c>
      <c r="O44" s="79">
        <v>9854117333</v>
      </c>
      <c r="P44" s="24">
        <v>43605</v>
      </c>
      <c r="Q44" s="18" t="s">
        <v>96</v>
      </c>
      <c r="R44" s="18"/>
      <c r="S44" s="116" t="s">
        <v>636</v>
      </c>
      <c r="T44" s="18"/>
    </row>
    <row r="45" spans="1:20" ht="30">
      <c r="A45" s="4">
        <v>41</v>
      </c>
      <c r="B45" s="17" t="s">
        <v>70</v>
      </c>
      <c r="C45" s="18" t="s">
        <v>619</v>
      </c>
      <c r="D45" s="18" t="s">
        <v>27</v>
      </c>
      <c r="E45" s="19"/>
      <c r="F45" s="18" t="s">
        <v>85</v>
      </c>
      <c r="G45" s="19">
        <v>85</v>
      </c>
      <c r="H45" s="19">
        <v>93</v>
      </c>
      <c r="I45" s="17">
        <f t="shared" si="0"/>
        <v>178</v>
      </c>
      <c r="J45" s="18"/>
      <c r="K45" s="79" t="s">
        <v>341</v>
      </c>
      <c r="L45" s="79" t="s">
        <v>392</v>
      </c>
      <c r="M45" s="79">
        <v>9859527051</v>
      </c>
      <c r="N45" s="79" t="s">
        <v>393</v>
      </c>
      <c r="O45" s="79">
        <v>9854117333</v>
      </c>
      <c r="P45" s="24">
        <v>43606</v>
      </c>
      <c r="Q45" s="18" t="s">
        <v>110</v>
      </c>
      <c r="R45" s="18"/>
      <c r="S45" s="116" t="s">
        <v>636</v>
      </c>
      <c r="T45" s="18"/>
    </row>
    <row r="46" spans="1:20" ht="30">
      <c r="A46" s="4">
        <v>42</v>
      </c>
      <c r="B46" s="17" t="s">
        <v>70</v>
      </c>
      <c r="C46" s="18" t="s">
        <v>620</v>
      </c>
      <c r="D46" s="18" t="s">
        <v>27</v>
      </c>
      <c r="E46" s="19"/>
      <c r="F46" s="18" t="s">
        <v>85</v>
      </c>
      <c r="G46" s="19">
        <v>68</v>
      </c>
      <c r="H46" s="19">
        <v>58</v>
      </c>
      <c r="I46" s="17">
        <f t="shared" si="0"/>
        <v>126</v>
      </c>
      <c r="J46" s="18"/>
      <c r="K46" s="79" t="s">
        <v>341</v>
      </c>
      <c r="L46" s="79" t="s">
        <v>392</v>
      </c>
      <c r="M46" s="79">
        <v>9859527051</v>
      </c>
      <c r="N46" s="79" t="s">
        <v>393</v>
      </c>
      <c r="O46" s="79">
        <v>9854117333</v>
      </c>
      <c r="P46" s="24">
        <v>43607</v>
      </c>
      <c r="Q46" s="18" t="s">
        <v>100</v>
      </c>
      <c r="R46" s="18"/>
      <c r="S46" s="116" t="s">
        <v>636</v>
      </c>
      <c r="T46" s="18"/>
    </row>
    <row r="47" spans="1:20">
      <c r="A47" s="4">
        <v>43</v>
      </c>
      <c r="B47" s="17" t="s">
        <v>70</v>
      </c>
      <c r="C47" s="62" t="s">
        <v>639</v>
      </c>
      <c r="D47" s="18" t="s">
        <v>29</v>
      </c>
      <c r="E47" s="59">
        <v>197</v>
      </c>
      <c r="F47" s="18"/>
      <c r="G47" s="19">
        <v>21</v>
      </c>
      <c r="H47" s="19">
        <v>26</v>
      </c>
      <c r="I47" s="17">
        <f t="shared" si="0"/>
        <v>47</v>
      </c>
      <c r="J47" s="18">
        <v>9577952631</v>
      </c>
      <c r="K47" s="18" t="s">
        <v>148</v>
      </c>
      <c r="L47" s="18" t="s">
        <v>149</v>
      </c>
      <c r="M47" s="18">
        <v>7399549521</v>
      </c>
      <c r="N47" s="18" t="s">
        <v>152</v>
      </c>
      <c r="O47" s="18">
        <v>9859984672</v>
      </c>
      <c r="P47" s="24">
        <v>43608</v>
      </c>
      <c r="Q47" s="18" t="s">
        <v>576</v>
      </c>
      <c r="R47" s="18"/>
      <c r="S47" s="116"/>
      <c r="T47" s="18"/>
    </row>
    <row r="48" spans="1:20">
      <c r="A48" s="4">
        <v>44</v>
      </c>
      <c r="B48" s="17" t="s">
        <v>70</v>
      </c>
      <c r="C48" s="62" t="s">
        <v>640</v>
      </c>
      <c r="D48" s="18" t="s">
        <v>29</v>
      </c>
      <c r="E48" s="59">
        <v>198</v>
      </c>
      <c r="F48" s="18"/>
      <c r="G48" s="19">
        <v>36</v>
      </c>
      <c r="H48" s="19">
        <v>12</v>
      </c>
      <c r="I48" s="17">
        <f t="shared" si="0"/>
        <v>48</v>
      </c>
      <c r="J48" s="18">
        <v>9613983347</v>
      </c>
      <c r="K48" s="18" t="s">
        <v>148</v>
      </c>
      <c r="L48" s="18" t="s">
        <v>149</v>
      </c>
      <c r="M48" s="18">
        <v>7399549521</v>
      </c>
      <c r="N48" s="18" t="s">
        <v>150</v>
      </c>
      <c r="O48" s="18">
        <v>9577641541</v>
      </c>
      <c r="P48" s="24">
        <v>43608</v>
      </c>
      <c r="Q48" s="18" t="s">
        <v>576</v>
      </c>
      <c r="R48" s="18"/>
      <c r="S48" s="116"/>
      <c r="T48" s="18"/>
    </row>
    <row r="49" spans="1:20">
      <c r="A49" s="4">
        <v>45</v>
      </c>
      <c r="B49" s="17" t="s">
        <v>70</v>
      </c>
      <c r="C49" s="62" t="s">
        <v>641</v>
      </c>
      <c r="D49" s="18" t="s">
        <v>29</v>
      </c>
      <c r="E49" s="63">
        <v>210</v>
      </c>
      <c r="F49" s="18"/>
      <c r="G49" s="19">
        <v>13</v>
      </c>
      <c r="H49" s="19">
        <v>16</v>
      </c>
      <c r="I49" s="17">
        <f t="shared" si="0"/>
        <v>29</v>
      </c>
      <c r="J49" s="18">
        <v>9954139709</v>
      </c>
      <c r="K49" s="18" t="s">
        <v>341</v>
      </c>
      <c r="L49" s="18" t="s">
        <v>342</v>
      </c>
      <c r="M49" s="18">
        <v>9854963451</v>
      </c>
      <c r="N49" s="18" t="s">
        <v>343</v>
      </c>
      <c r="O49" s="18">
        <v>9854667597</v>
      </c>
      <c r="P49" s="24">
        <v>43609</v>
      </c>
      <c r="Q49" s="18" t="s">
        <v>90</v>
      </c>
      <c r="R49" s="18"/>
      <c r="S49" s="116"/>
      <c r="T49" s="18"/>
    </row>
    <row r="50" spans="1:20">
      <c r="A50" s="4">
        <v>46</v>
      </c>
      <c r="B50" s="17" t="s">
        <v>70</v>
      </c>
      <c r="C50" s="62" t="s">
        <v>344</v>
      </c>
      <c r="D50" s="18" t="s">
        <v>29</v>
      </c>
      <c r="E50" s="63">
        <v>109</v>
      </c>
      <c r="F50" s="18"/>
      <c r="G50" s="19">
        <v>28</v>
      </c>
      <c r="H50" s="19">
        <v>16</v>
      </c>
      <c r="I50" s="17">
        <f t="shared" si="0"/>
        <v>44</v>
      </c>
      <c r="J50" s="18">
        <v>7399423117</v>
      </c>
      <c r="K50" s="18" t="s">
        <v>341</v>
      </c>
      <c r="L50" s="18" t="s">
        <v>342</v>
      </c>
      <c r="M50" s="18">
        <v>9854963451</v>
      </c>
      <c r="N50" s="18" t="s">
        <v>343</v>
      </c>
      <c r="O50" s="18">
        <v>9854667597</v>
      </c>
      <c r="P50" s="24">
        <v>43609</v>
      </c>
      <c r="Q50" s="18" t="s">
        <v>90</v>
      </c>
      <c r="R50" s="18"/>
      <c r="S50" s="116"/>
      <c r="T50" s="18"/>
    </row>
    <row r="51" spans="1:20">
      <c r="A51" s="4">
        <v>47</v>
      </c>
      <c r="B51" s="17" t="s">
        <v>70</v>
      </c>
      <c r="C51" s="62" t="s">
        <v>345</v>
      </c>
      <c r="D51" s="18" t="s">
        <v>29</v>
      </c>
      <c r="E51" s="59">
        <v>16</v>
      </c>
      <c r="F51" s="18"/>
      <c r="G51" s="19">
        <v>20</v>
      </c>
      <c r="H51" s="19">
        <v>14</v>
      </c>
      <c r="I51" s="17">
        <f t="shared" si="0"/>
        <v>34</v>
      </c>
      <c r="J51" s="18">
        <v>9859064507</v>
      </c>
      <c r="K51" s="18" t="s">
        <v>135</v>
      </c>
      <c r="L51" s="18" t="s">
        <v>136</v>
      </c>
      <c r="M51" s="18">
        <v>9678098547</v>
      </c>
      <c r="N51" s="18" t="s">
        <v>145</v>
      </c>
      <c r="O51" s="18">
        <v>7035826023</v>
      </c>
      <c r="P51" s="24">
        <v>43610</v>
      </c>
      <c r="Q51" s="18" t="s">
        <v>93</v>
      </c>
      <c r="R51" s="18"/>
      <c r="S51" s="116"/>
      <c r="T51" s="18"/>
    </row>
    <row r="52" spans="1:20">
      <c r="A52" s="4">
        <v>48</v>
      </c>
      <c r="B52" s="17" t="s">
        <v>70</v>
      </c>
      <c r="C52" s="62" t="s">
        <v>346</v>
      </c>
      <c r="D52" s="18" t="s">
        <v>29</v>
      </c>
      <c r="E52" s="59">
        <v>17</v>
      </c>
      <c r="F52" s="18"/>
      <c r="G52" s="19">
        <v>12</v>
      </c>
      <c r="H52" s="19">
        <v>21</v>
      </c>
      <c r="I52" s="17">
        <f t="shared" si="0"/>
        <v>33</v>
      </c>
      <c r="J52" s="18">
        <v>9577025178</v>
      </c>
      <c r="K52" s="18" t="s">
        <v>135</v>
      </c>
      <c r="L52" s="18" t="s">
        <v>136</v>
      </c>
      <c r="M52" s="18">
        <v>9678098547</v>
      </c>
      <c r="N52" s="18" t="s">
        <v>145</v>
      </c>
      <c r="O52" s="18">
        <v>7035826023</v>
      </c>
      <c r="P52" s="24">
        <v>43610</v>
      </c>
      <c r="Q52" s="18" t="s">
        <v>93</v>
      </c>
      <c r="R52" s="18"/>
      <c r="S52" s="116"/>
      <c r="T52" s="18"/>
    </row>
    <row r="53" spans="1:20">
      <c r="A53" s="4">
        <v>49</v>
      </c>
      <c r="B53" s="17" t="s">
        <v>70</v>
      </c>
      <c r="C53" s="62" t="s">
        <v>347</v>
      </c>
      <c r="D53" s="18" t="s">
        <v>29</v>
      </c>
      <c r="E53" s="59">
        <v>124</v>
      </c>
      <c r="F53" s="18"/>
      <c r="G53" s="19">
        <v>23</v>
      </c>
      <c r="H53" s="19">
        <v>37</v>
      </c>
      <c r="I53" s="17">
        <f t="shared" si="0"/>
        <v>60</v>
      </c>
      <c r="J53" s="18"/>
      <c r="K53" s="18" t="s">
        <v>135</v>
      </c>
      <c r="L53" s="18" t="s">
        <v>136</v>
      </c>
      <c r="M53" s="18">
        <v>9678098547</v>
      </c>
      <c r="N53" s="18" t="s">
        <v>145</v>
      </c>
      <c r="O53" s="18">
        <v>7035826023</v>
      </c>
      <c r="P53" s="24">
        <v>43612</v>
      </c>
      <c r="Q53" s="18" t="s">
        <v>96</v>
      </c>
      <c r="R53" s="18"/>
      <c r="S53" s="18"/>
      <c r="T53" s="18"/>
    </row>
    <row r="54" spans="1:20">
      <c r="A54" s="4">
        <v>50</v>
      </c>
      <c r="B54" s="17" t="s">
        <v>70</v>
      </c>
      <c r="C54" s="62" t="s">
        <v>348</v>
      </c>
      <c r="D54" s="18" t="s">
        <v>29</v>
      </c>
      <c r="E54" s="59">
        <v>125</v>
      </c>
      <c r="F54" s="18"/>
      <c r="G54" s="19">
        <v>15</v>
      </c>
      <c r="H54" s="19">
        <v>15</v>
      </c>
      <c r="I54" s="17">
        <f t="shared" si="0"/>
        <v>30</v>
      </c>
      <c r="J54" s="18">
        <v>9707741822</v>
      </c>
      <c r="K54" s="18" t="s">
        <v>315</v>
      </c>
      <c r="L54" s="18" t="s">
        <v>117</v>
      </c>
      <c r="M54" s="18">
        <v>9864693597</v>
      </c>
      <c r="N54" s="18" t="s">
        <v>161</v>
      </c>
      <c r="O54" s="18">
        <v>8822293542</v>
      </c>
      <c r="P54" s="24">
        <v>43613</v>
      </c>
      <c r="Q54" s="18" t="s">
        <v>110</v>
      </c>
      <c r="R54" s="18"/>
      <c r="S54" s="18"/>
      <c r="T54" s="18"/>
    </row>
    <row r="55" spans="1:20">
      <c r="A55" s="4">
        <v>51</v>
      </c>
      <c r="B55" s="17" t="s">
        <v>70</v>
      </c>
      <c r="C55" s="62" t="s">
        <v>349</v>
      </c>
      <c r="D55" s="18" t="s">
        <v>29</v>
      </c>
      <c r="E55" s="59">
        <v>272</v>
      </c>
      <c r="F55" s="18"/>
      <c r="G55" s="19">
        <v>21</v>
      </c>
      <c r="H55" s="19">
        <v>17</v>
      </c>
      <c r="I55" s="17">
        <f t="shared" si="0"/>
        <v>38</v>
      </c>
      <c r="J55" s="18">
        <v>9707914851</v>
      </c>
      <c r="K55" s="18" t="s">
        <v>315</v>
      </c>
      <c r="L55" s="18" t="s">
        <v>120</v>
      </c>
      <c r="M55" s="18">
        <v>9957776497</v>
      </c>
      <c r="N55" s="18" t="s">
        <v>212</v>
      </c>
      <c r="O55" s="18">
        <v>9508546502</v>
      </c>
      <c r="P55" s="24">
        <v>43613</v>
      </c>
      <c r="Q55" s="18" t="s">
        <v>110</v>
      </c>
      <c r="R55" s="18"/>
      <c r="S55" s="18"/>
      <c r="T55" s="18"/>
    </row>
    <row r="56" spans="1:20">
      <c r="A56" s="4">
        <v>52</v>
      </c>
      <c r="B56" s="17" t="s">
        <v>70</v>
      </c>
      <c r="C56" s="62" t="s">
        <v>244</v>
      </c>
      <c r="D56" s="18" t="s">
        <v>29</v>
      </c>
      <c r="E56" s="59">
        <v>267</v>
      </c>
      <c r="F56" s="18"/>
      <c r="G56" s="19">
        <v>30</v>
      </c>
      <c r="H56" s="19">
        <v>29</v>
      </c>
      <c r="I56" s="17">
        <f t="shared" si="0"/>
        <v>59</v>
      </c>
      <c r="J56" s="18">
        <v>7399323463</v>
      </c>
      <c r="K56" s="18" t="s">
        <v>135</v>
      </c>
      <c r="L56" s="18" t="s">
        <v>136</v>
      </c>
      <c r="M56" s="18">
        <v>9678098547</v>
      </c>
      <c r="N56" s="18" t="s">
        <v>145</v>
      </c>
      <c r="O56" s="18">
        <v>7035826023</v>
      </c>
      <c r="P56" s="24">
        <v>43614</v>
      </c>
      <c r="Q56" s="18" t="s">
        <v>100</v>
      </c>
      <c r="R56" s="18"/>
      <c r="S56" s="18"/>
      <c r="T56" s="18"/>
    </row>
    <row r="57" spans="1:20">
      <c r="A57" s="4">
        <v>53</v>
      </c>
      <c r="B57" s="17" t="s">
        <v>70</v>
      </c>
      <c r="C57" s="62" t="s">
        <v>350</v>
      </c>
      <c r="D57" s="18" t="s">
        <v>29</v>
      </c>
      <c r="E57" s="59">
        <v>269</v>
      </c>
      <c r="F57" s="18"/>
      <c r="G57" s="19">
        <v>31</v>
      </c>
      <c r="H57" s="19">
        <v>32</v>
      </c>
      <c r="I57" s="17">
        <f t="shared" si="0"/>
        <v>63</v>
      </c>
      <c r="J57" s="18">
        <v>9613146252</v>
      </c>
      <c r="K57" s="18" t="s">
        <v>135</v>
      </c>
      <c r="L57" s="18" t="s">
        <v>136</v>
      </c>
      <c r="M57" s="18">
        <v>9678098547</v>
      </c>
      <c r="N57" s="18" t="s">
        <v>145</v>
      </c>
      <c r="O57" s="18">
        <v>7035826023</v>
      </c>
      <c r="P57" s="24">
        <v>43615</v>
      </c>
      <c r="Q57" s="18" t="s">
        <v>576</v>
      </c>
      <c r="R57" s="18"/>
      <c r="S57" s="18"/>
      <c r="T57" s="18"/>
    </row>
    <row r="58" spans="1:20">
      <c r="A58" s="4">
        <v>54</v>
      </c>
      <c r="B58" s="17" t="s">
        <v>70</v>
      </c>
      <c r="C58" s="62" t="s">
        <v>351</v>
      </c>
      <c r="D58" s="18" t="s">
        <v>29</v>
      </c>
      <c r="E58" s="67">
        <v>271</v>
      </c>
      <c r="F58" s="18"/>
      <c r="G58" s="19">
        <v>17</v>
      </c>
      <c r="H58" s="19">
        <v>20</v>
      </c>
      <c r="I58" s="17">
        <f t="shared" si="0"/>
        <v>37</v>
      </c>
      <c r="J58" s="18">
        <v>9508667684</v>
      </c>
      <c r="K58" s="18" t="s">
        <v>315</v>
      </c>
      <c r="L58" s="18" t="s">
        <v>117</v>
      </c>
      <c r="M58" s="18">
        <v>9864693597</v>
      </c>
      <c r="N58" s="18" t="s">
        <v>161</v>
      </c>
      <c r="O58" s="18">
        <v>8822293542</v>
      </c>
      <c r="P58" s="24">
        <v>43615</v>
      </c>
      <c r="Q58" s="18" t="s">
        <v>576</v>
      </c>
      <c r="R58" s="18"/>
      <c r="S58" s="18"/>
      <c r="T58" s="18"/>
    </row>
    <row r="59" spans="1:20">
      <c r="A59" s="4">
        <v>55</v>
      </c>
      <c r="B59" s="17"/>
      <c r="C59" s="18"/>
      <c r="D59" s="18"/>
      <c r="E59" s="19"/>
      <c r="F59" s="18"/>
      <c r="G59" s="19"/>
      <c r="H59" s="19"/>
      <c r="I59" s="17">
        <f t="shared" ref="I7:I70" si="2">+G59+H59</f>
        <v>0</v>
      </c>
      <c r="J59" s="18"/>
      <c r="K59" s="18"/>
      <c r="L59" s="18"/>
      <c r="M59" s="18"/>
      <c r="N59" s="18"/>
      <c r="O59" s="18"/>
      <c r="P59" s="24"/>
      <c r="Q59" s="18"/>
      <c r="R59" s="18"/>
      <c r="S59" s="18"/>
      <c r="T59" s="18"/>
    </row>
    <row r="60" spans="1:20">
      <c r="A60" s="4">
        <v>56</v>
      </c>
      <c r="B60" s="17"/>
      <c r="C60" s="18"/>
      <c r="D60" s="18"/>
      <c r="E60" s="19"/>
      <c r="F60" s="18"/>
      <c r="G60" s="19"/>
      <c r="H60" s="19"/>
      <c r="I60" s="17">
        <f t="shared" si="2"/>
        <v>0</v>
      </c>
      <c r="J60" s="18"/>
      <c r="K60" s="18"/>
      <c r="L60" s="18"/>
      <c r="M60" s="18"/>
      <c r="N60" s="18"/>
      <c r="O60" s="18"/>
      <c r="P60" s="24"/>
      <c r="Q60" s="18"/>
      <c r="R60" s="18"/>
      <c r="S60" s="18"/>
      <c r="T60" s="18"/>
    </row>
    <row r="61" spans="1:20">
      <c r="A61" s="4">
        <v>57</v>
      </c>
      <c r="B61" s="17"/>
      <c r="C61" s="18"/>
      <c r="D61" s="18"/>
      <c r="E61" s="19"/>
      <c r="F61" s="18"/>
      <c r="G61" s="19"/>
      <c r="H61" s="19"/>
      <c r="I61" s="17">
        <f t="shared" si="2"/>
        <v>0</v>
      </c>
      <c r="J61" s="18"/>
      <c r="K61" s="18"/>
      <c r="L61" s="18"/>
      <c r="M61" s="18"/>
      <c r="N61" s="18"/>
      <c r="O61" s="18"/>
      <c r="P61" s="24"/>
      <c r="Q61" s="18"/>
      <c r="R61" s="18"/>
      <c r="S61" s="18"/>
      <c r="T61" s="18"/>
    </row>
    <row r="62" spans="1:20">
      <c r="A62" s="4">
        <v>58</v>
      </c>
      <c r="B62" s="17"/>
      <c r="C62" s="18"/>
      <c r="D62" s="18"/>
      <c r="E62" s="19"/>
      <c r="F62" s="18"/>
      <c r="G62" s="19"/>
      <c r="H62" s="19"/>
      <c r="I62" s="17">
        <f t="shared" si="2"/>
        <v>0</v>
      </c>
      <c r="J62" s="18"/>
      <c r="K62" s="18"/>
      <c r="L62" s="18"/>
      <c r="M62" s="18"/>
      <c r="N62" s="18"/>
      <c r="O62" s="18"/>
      <c r="P62" s="24"/>
      <c r="Q62" s="18"/>
      <c r="R62" s="18"/>
      <c r="S62" s="18"/>
      <c r="T62" s="18"/>
    </row>
    <row r="63" spans="1:20">
      <c r="A63" s="4">
        <v>59</v>
      </c>
      <c r="B63" s="17"/>
      <c r="C63" s="18"/>
      <c r="D63" s="18"/>
      <c r="E63" s="19"/>
      <c r="F63" s="18"/>
      <c r="G63" s="19"/>
      <c r="H63" s="19"/>
      <c r="I63" s="17">
        <f t="shared" si="2"/>
        <v>0</v>
      </c>
      <c r="J63" s="18"/>
      <c r="K63" s="18"/>
      <c r="L63" s="18"/>
      <c r="M63" s="18"/>
      <c r="N63" s="18"/>
      <c r="O63" s="18"/>
      <c r="P63" s="24"/>
      <c r="Q63" s="18"/>
      <c r="R63" s="18"/>
      <c r="S63" s="18"/>
      <c r="T63" s="18"/>
    </row>
    <row r="64" spans="1:20">
      <c r="A64" s="4">
        <v>60</v>
      </c>
      <c r="B64" s="17"/>
      <c r="C64" s="18"/>
      <c r="D64" s="18"/>
      <c r="E64" s="19"/>
      <c r="F64" s="18"/>
      <c r="G64" s="19"/>
      <c r="H64" s="19"/>
      <c r="I64" s="17">
        <f t="shared" si="2"/>
        <v>0</v>
      </c>
      <c r="J64" s="18"/>
      <c r="K64" s="18"/>
      <c r="L64" s="18"/>
      <c r="M64" s="18"/>
      <c r="N64" s="18"/>
      <c r="O64" s="18"/>
      <c r="P64" s="24"/>
      <c r="Q64" s="18"/>
      <c r="R64" s="18"/>
      <c r="S64" s="18"/>
      <c r="T64" s="18"/>
    </row>
    <row r="65" spans="1:20">
      <c r="A65" s="4">
        <v>61</v>
      </c>
      <c r="B65" s="17"/>
      <c r="C65" s="18"/>
      <c r="D65" s="18"/>
      <c r="E65" s="19"/>
      <c r="F65" s="18"/>
      <c r="G65" s="19"/>
      <c r="H65" s="19"/>
      <c r="I65" s="17">
        <f t="shared" si="2"/>
        <v>0</v>
      </c>
      <c r="J65" s="18"/>
      <c r="K65" s="18"/>
      <c r="L65" s="18"/>
      <c r="M65" s="18"/>
      <c r="N65" s="18"/>
      <c r="O65" s="18"/>
      <c r="P65" s="24"/>
      <c r="Q65" s="18"/>
      <c r="R65" s="18"/>
      <c r="S65" s="18"/>
      <c r="T65" s="18"/>
    </row>
    <row r="66" spans="1:20">
      <c r="A66" s="4">
        <v>62</v>
      </c>
      <c r="B66" s="17"/>
      <c r="C66" s="18"/>
      <c r="D66" s="18"/>
      <c r="E66" s="19"/>
      <c r="F66" s="18"/>
      <c r="G66" s="19"/>
      <c r="H66" s="19"/>
      <c r="I66" s="17">
        <f t="shared" si="2"/>
        <v>0</v>
      </c>
      <c r="J66" s="18"/>
      <c r="K66" s="18"/>
      <c r="L66" s="18"/>
      <c r="M66" s="18"/>
      <c r="N66" s="18"/>
      <c r="O66" s="18"/>
      <c r="P66" s="24"/>
      <c r="Q66" s="18"/>
      <c r="R66" s="18"/>
      <c r="S66" s="18"/>
      <c r="T66" s="18"/>
    </row>
    <row r="67" spans="1:20">
      <c r="A67" s="4">
        <v>63</v>
      </c>
      <c r="B67" s="17"/>
      <c r="C67" s="18"/>
      <c r="D67" s="18"/>
      <c r="E67" s="19"/>
      <c r="F67" s="18"/>
      <c r="G67" s="19"/>
      <c r="H67" s="19"/>
      <c r="I67" s="17">
        <f t="shared" si="2"/>
        <v>0</v>
      </c>
      <c r="J67" s="18"/>
      <c r="K67" s="18"/>
      <c r="L67" s="18"/>
      <c r="M67" s="18"/>
      <c r="N67" s="18"/>
      <c r="O67" s="18"/>
      <c r="P67" s="24"/>
      <c r="Q67" s="18"/>
      <c r="R67" s="18"/>
      <c r="S67" s="18"/>
      <c r="T67" s="18"/>
    </row>
    <row r="68" spans="1:20">
      <c r="A68" s="4">
        <v>64</v>
      </c>
      <c r="B68" s="17"/>
      <c r="C68" s="18"/>
      <c r="D68" s="18"/>
      <c r="E68" s="19"/>
      <c r="F68" s="18"/>
      <c r="G68" s="19"/>
      <c r="H68" s="19"/>
      <c r="I68" s="17">
        <f t="shared" si="2"/>
        <v>0</v>
      </c>
      <c r="J68" s="18"/>
      <c r="K68" s="18"/>
      <c r="L68" s="18"/>
      <c r="M68" s="18"/>
      <c r="N68" s="18"/>
      <c r="O68" s="18"/>
      <c r="P68" s="24"/>
      <c r="Q68" s="18"/>
      <c r="R68" s="18"/>
      <c r="S68" s="18"/>
      <c r="T68" s="18"/>
    </row>
    <row r="69" spans="1:20">
      <c r="A69" s="4">
        <v>65</v>
      </c>
      <c r="B69" s="17"/>
      <c r="C69" s="18"/>
      <c r="D69" s="18"/>
      <c r="E69" s="19"/>
      <c r="F69" s="18"/>
      <c r="G69" s="19"/>
      <c r="H69" s="19"/>
      <c r="I69" s="17">
        <f t="shared" si="2"/>
        <v>0</v>
      </c>
      <c r="J69" s="18"/>
      <c r="K69" s="18"/>
      <c r="L69" s="18"/>
      <c r="M69" s="18"/>
      <c r="N69" s="18"/>
      <c r="O69" s="18"/>
      <c r="P69" s="24"/>
      <c r="Q69" s="18"/>
      <c r="R69" s="18"/>
      <c r="S69" s="18"/>
      <c r="T69" s="18"/>
    </row>
    <row r="70" spans="1:20">
      <c r="A70" s="4">
        <v>66</v>
      </c>
      <c r="B70" s="17"/>
      <c r="C70" s="18"/>
      <c r="D70" s="18"/>
      <c r="E70" s="19"/>
      <c r="F70" s="18"/>
      <c r="G70" s="19"/>
      <c r="H70" s="19"/>
      <c r="I70" s="17">
        <f t="shared" si="2"/>
        <v>0</v>
      </c>
      <c r="J70" s="18"/>
      <c r="K70" s="18"/>
      <c r="L70" s="18"/>
      <c r="M70" s="18"/>
      <c r="N70" s="18"/>
      <c r="O70" s="18"/>
      <c r="P70" s="24"/>
      <c r="Q70" s="18"/>
      <c r="R70" s="18"/>
      <c r="S70" s="18"/>
      <c r="T70" s="18"/>
    </row>
    <row r="71" spans="1:20">
      <c r="A71" s="4">
        <v>67</v>
      </c>
      <c r="B71" s="17"/>
      <c r="C71" s="18"/>
      <c r="D71" s="18"/>
      <c r="E71" s="19"/>
      <c r="F71" s="18"/>
      <c r="G71" s="19"/>
      <c r="H71" s="19"/>
      <c r="I71" s="17">
        <f t="shared" ref="I71:I134" si="3">+G71+H71</f>
        <v>0</v>
      </c>
      <c r="J71" s="18"/>
      <c r="K71" s="18"/>
      <c r="L71" s="18"/>
      <c r="M71" s="18"/>
      <c r="N71" s="18"/>
      <c r="O71" s="18"/>
      <c r="P71" s="24"/>
      <c r="Q71" s="18"/>
      <c r="R71" s="18"/>
      <c r="S71" s="18"/>
      <c r="T71" s="18"/>
    </row>
    <row r="72" spans="1:20">
      <c r="A72" s="4">
        <v>68</v>
      </c>
      <c r="B72" s="17"/>
      <c r="C72" s="18"/>
      <c r="D72" s="18"/>
      <c r="E72" s="19"/>
      <c r="F72" s="18"/>
      <c r="G72" s="19"/>
      <c r="H72" s="19"/>
      <c r="I72" s="17">
        <f t="shared" si="3"/>
        <v>0</v>
      </c>
      <c r="J72" s="18"/>
      <c r="K72" s="18"/>
      <c r="L72" s="18"/>
      <c r="M72" s="18"/>
      <c r="N72" s="18"/>
      <c r="O72" s="18"/>
      <c r="P72" s="24"/>
      <c r="Q72" s="18"/>
      <c r="R72" s="18"/>
      <c r="S72" s="18"/>
      <c r="T72" s="18"/>
    </row>
    <row r="73" spans="1:20">
      <c r="A73" s="4">
        <v>69</v>
      </c>
      <c r="B73" s="17"/>
      <c r="C73" s="18"/>
      <c r="D73" s="18"/>
      <c r="E73" s="19"/>
      <c r="F73" s="18"/>
      <c r="G73" s="19"/>
      <c r="H73" s="19"/>
      <c r="I73" s="17">
        <f t="shared" si="3"/>
        <v>0</v>
      </c>
      <c r="J73" s="18"/>
      <c r="K73" s="18"/>
      <c r="L73" s="18"/>
      <c r="M73" s="18"/>
      <c r="N73" s="18"/>
      <c r="O73" s="18"/>
      <c r="P73" s="24"/>
      <c r="Q73" s="18"/>
      <c r="R73" s="18"/>
      <c r="S73" s="18"/>
      <c r="T73" s="18"/>
    </row>
    <row r="74" spans="1:20">
      <c r="A74" s="4">
        <v>70</v>
      </c>
      <c r="B74" s="17"/>
      <c r="C74" s="18"/>
      <c r="D74" s="18"/>
      <c r="E74" s="19"/>
      <c r="F74" s="18"/>
      <c r="G74" s="19"/>
      <c r="H74" s="19"/>
      <c r="I74" s="17">
        <f t="shared" si="3"/>
        <v>0</v>
      </c>
      <c r="J74" s="18"/>
      <c r="K74" s="18"/>
      <c r="L74" s="18"/>
      <c r="M74" s="18"/>
      <c r="N74" s="18"/>
      <c r="O74" s="18"/>
      <c r="P74" s="24"/>
      <c r="Q74" s="18"/>
      <c r="R74" s="18"/>
      <c r="S74" s="18"/>
      <c r="T74" s="18"/>
    </row>
    <row r="75" spans="1:20">
      <c r="A75" s="4">
        <v>71</v>
      </c>
      <c r="B75" s="17"/>
      <c r="C75" s="18"/>
      <c r="D75" s="18"/>
      <c r="E75" s="19"/>
      <c r="F75" s="18"/>
      <c r="G75" s="19"/>
      <c r="H75" s="19"/>
      <c r="I75" s="17">
        <f t="shared" si="3"/>
        <v>0</v>
      </c>
      <c r="J75" s="18"/>
      <c r="K75" s="18"/>
      <c r="L75" s="18"/>
      <c r="M75" s="18"/>
      <c r="N75" s="18"/>
      <c r="O75" s="18"/>
      <c r="P75" s="24"/>
      <c r="Q75" s="18"/>
      <c r="R75" s="18"/>
      <c r="S75" s="18"/>
      <c r="T75" s="18"/>
    </row>
    <row r="76" spans="1:20">
      <c r="A76" s="4">
        <v>72</v>
      </c>
      <c r="B76" s="17"/>
      <c r="C76" s="18"/>
      <c r="D76" s="18"/>
      <c r="E76" s="19"/>
      <c r="F76" s="18"/>
      <c r="G76" s="19"/>
      <c r="H76" s="19"/>
      <c r="I76" s="17">
        <f t="shared" si="3"/>
        <v>0</v>
      </c>
      <c r="J76" s="18"/>
      <c r="K76" s="18"/>
      <c r="L76" s="18"/>
      <c r="M76" s="18"/>
      <c r="N76" s="18"/>
      <c r="O76" s="18"/>
      <c r="P76" s="24"/>
      <c r="Q76" s="18"/>
      <c r="R76" s="18"/>
      <c r="S76" s="18"/>
      <c r="T76" s="18"/>
    </row>
    <row r="77" spans="1:20">
      <c r="A77" s="4">
        <v>73</v>
      </c>
      <c r="B77" s="17"/>
      <c r="C77" s="18"/>
      <c r="D77" s="18"/>
      <c r="E77" s="19"/>
      <c r="F77" s="18"/>
      <c r="G77" s="19"/>
      <c r="H77" s="19"/>
      <c r="I77" s="17">
        <f t="shared" si="3"/>
        <v>0</v>
      </c>
      <c r="J77" s="18"/>
      <c r="K77" s="18"/>
      <c r="L77" s="18"/>
      <c r="M77" s="18"/>
      <c r="N77" s="18"/>
      <c r="O77" s="18"/>
      <c r="P77" s="24"/>
      <c r="Q77" s="18"/>
      <c r="R77" s="18"/>
      <c r="S77" s="18"/>
      <c r="T77" s="18"/>
    </row>
    <row r="78" spans="1:20">
      <c r="A78" s="4">
        <v>74</v>
      </c>
      <c r="B78" s="17"/>
      <c r="C78" s="18"/>
      <c r="D78" s="18"/>
      <c r="E78" s="19"/>
      <c r="F78" s="18"/>
      <c r="G78" s="19"/>
      <c r="H78" s="19"/>
      <c r="I78" s="17">
        <f t="shared" si="3"/>
        <v>0</v>
      </c>
      <c r="J78" s="18"/>
      <c r="K78" s="18"/>
      <c r="L78" s="18"/>
      <c r="M78" s="18"/>
      <c r="N78" s="18"/>
      <c r="O78" s="18"/>
      <c r="P78" s="24"/>
      <c r="Q78" s="18"/>
      <c r="R78" s="18"/>
      <c r="S78" s="18"/>
      <c r="T78" s="18"/>
    </row>
    <row r="79" spans="1:20">
      <c r="A79" s="4">
        <v>75</v>
      </c>
      <c r="B79" s="17"/>
      <c r="C79" s="18"/>
      <c r="D79" s="18"/>
      <c r="E79" s="19"/>
      <c r="F79" s="18"/>
      <c r="G79" s="19"/>
      <c r="H79" s="19"/>
      <c r="I79" s="17">
        <f t="shared" si="3"/>
        <v>0</v>
      </c>
      <c r="J79" s="18"/>
      <c r="K79" s="18"/>
      <c r="L79" s="18"/>
      <c r="M79" s="18"/>
      <c r="N79" s="18"/>
      <c r="O79" s="18"/>
      <c r="P79" s="24"/>
      <c r="Q79" s="18"/>
      <c r="R79" s="18"/>
      <c r="S79" s="18"/>
      <c r="T79" s="18"/>
    </row>
    <row r="80" spans="1:20">
      <c r="A80" s="4">
        <v>76</v>
      </c>
      <c r="B80" s="17"/>
      <c r="C80" s="18"/>
      <c r="D80" s="18"/>
      <c r="E80" s="19"/>
      <c r="F80" s="18"/>
      <c r="G80" s="19"/>
      <c r="H80" s="19"/>
      <c r="I80" s="17">
        <f t="shared" si="3"/>
        <v>0</v>
      </c>
      <c r="J80" s="18"/>
      <c r="K80" s="18"/>
      <c r="L80" s="18"/>
      <c r="M80" s="18"/>
      <c r="N80" s="18"/>
      <c r="O80" s="18"/>
      <c r="P80" s="24"/>
      <c r="Q80" s="18"/>
      <c r="R80" s="18"/>
      <c r="S80" s="18"/>
      <c r="T80" s="18"/>
    </row>
    <row r="81" spans="1:20">
      <c r="A81" s="4">
        <v>77</v>
      </c>
      <c r="B81" s="17"/>
      <c r="C81" s="18"/>
      <c r="D81" s="18"/>
      <c r="E81" s="19"/>
      <c r="F81" s="18"/>
      <c r="G81" s="19"/>
      <c r="H81" s="19"/>
      <c r="I81" s="17">
        <f t="shared" si="3"/>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54</v>
      </c>
      <c r="D165" s="21"/>
      <c r="E165" s="13"/>
      <c r="F165" s="21"/>
      <c r="G165" s="21">
        <f>SUM(G5:G164)</f>
        <v>1841</v>
      </c>
      <c r="H165" s="21">
        <f>SUM(H5:H164)</f>
        <v>2019</v>
      </c>
      <c r="I165" s="21">
        <f>SUM(I5:I164)</f>
        <v>3860</v>
      </c>
      <c r="J165" s="21"/>
      <c r="K165" s="21"/>
      <c r="L165" s="21"/>
      <c r="M165" s="21"/>
      <c r="N165" s="21"/>
      <c r="O165" s="21"/>
      <c r="P165" s="14"/>
      <c r="Q165" s="21"/>
      <c r="R165" s="21"/>
      <c r="S165" s="21"/>
      <c r="T165" s="12"/>
    </row>
    <row r="166" spans="1:20">
      <c r="A166" s="46" t="s">
        <v>69</v>
      </c>
      <c r="B166" s="10">
        <f>COUNTIF(B$5:B$164,"Team 1")</f>
        <v>21</v>
      </c>
      <c r="C166" s="46" t="s">
        <v>29</v>
      </c>
      <c r="D166" s="10">
        <f>COUNTIF(D5:D164,"Anganwadi")</f>
        <v>12</v>
      </c>
    </row>
    <row r="167" spans="1:20">
      <c r="A167" s="46" t="s">
        <v>70</v>
      </c>
      <c r="B167" s="10">
        <f>COUNTIF(B$6:B$164,"Team 2")</f>
        <v>33</v>
      </c>
      <c r="C167" s="46" t="s">
        <v>27</v>
      </c>
      <c r="D167" s="10">
        <f>COUNTIF(D5:D164,"School")</f>
        <v>42</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300" verticalDpi="300" r:id="rId1"/>
  <headerFooter>
    <oddFooter>&amp;CPages &amp;P of &amp;N</oddFooter>
  </headerFooter>
  <rowBreaks count="2" manualBreakCount="2">
    <brk id="29" max="16383" man="1"/>
    <brk id="53" max="16383" man="1"/>
  </rowBreaks>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view="pageBreakPreview" zoomScale="60" workbookViewId="0">
      <pane xSplit="3" ySplit="4" topLeftCell="D5" activePane="bottomRight" state="frozen"/>
      <selection pane="topRight" activeCell="C1" sqref="C1"/>
      <selection pane="bottomLeft" activeCell="A5" sqref="A5"/>
      <selection pane="bottomRight" activeCell="B35" sqref="B35:B4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632</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69</v>
      </c>
      <c r="C5" s="60" t="s">
        <v>102</v>
      </c>
      <c r="D5" s="18" t="s">
        <v>27</v>
      </c>
      <c r="E5" s="54" t="s">
        <v>103</v>
      </c>
      <c r="F5" s="18" t="s">
        <v>85</v>
      </c>
      <c r="G5" s="19">
        <v>30</v>
      </c>
      <c r="H5" s="19">
        <v>27</v>
      </c>
      <c r="I5" s="17">
        <f t="shared" ref="I5:I36" si="0">+G5+H5</f>
        <v>57</v>
      </c>
      <c r="J5" s="55">
        <v>9864362845</v>
      </c>
      <c r="K5" s="18" t="s">
        <v>104</v>
      </c>
      <c r="L5" s="18" t="s">
        <v>105</v>
      </c>
      <c r="M5" s="18">
        <v>9707939599</v>
      </c>
      <c r="N5" s="18" t="s">
        <v>106</v>
      </c>
      <c r="O5" s="18">
        <v>9508854219</v>
      </c>
      <c r="P5" s="24">
        <v>43617</v>
      </c>
      <c r="Q5" s="18" t="s">
        <v>93</v>
      </c>
      <c r="R5" s="18"/>
      <c r="S5" s="116" t="s">
        <v>636</v>
      </c>
      <c r="T5" s="18"/>
    </row>
    <row r="6" spans="1:20">
      <c r="A6" s="4">
        <v>2</v>
      </c>
      <c r="B6" s="17" t="s">
        <v>69</v>
      </c>
      <c r="C6" s="119" t="s">
        <v>107</v>
      </c>
      <c r="D6" s="18" t="s">
        <v>27</v>
      </c>
      <c r="E6" s="54" t="s">
        <v>108</v>
      </c>
      <c r="F6" s="18" t="s">
        <v>85</v>
      </c>
      <c r="G6" s="19">
        <v>28</v>
      </c>
      <c r="H6" s="19">
        <v>20</v>
      </c>
      <c r="I6" s="17">
        <f t="shared" si="0"/>
        <v>48</v>
      </c>
      <c r="J6" s="55">
        <v>7399661828</v>
      </c>
      <c r="K6" s="18" t="s">
        <v>104</v>
      </c>
      <c r="L6" s="18" t="s">
        <v>105</v>
      </c>
      <c r="M6" s="18">
        <v>9707939599</v>
      </c>
      <c r="N6" s="18" t="s">
        <v>109</v>
      </c>
      <c r="O6" s="18">
        <v>9508854213</v>
      </c>
      <c r="P6" s="24">
        <v>43619</v>
      </c>
      <c r="Q6" s="18" t="s">
        <v>96</v>
      </c>
      <c r="R6" s="18"/>
      <c r="S6" s="116" t="s">
        <v>636</v>
      </c>
      <c r="T6" s="18"/>
    </row>
    <row r="7" spans="1:20">
      <c r="A7" s="4">
        <v>3</v>
      </c>
      <c r="B7" s="17" t="s">
        <v>69</v>
      </c>
      <c r="C7" s="58" t="s">
        <v>111</v>
      </c>
      <c r="D7" s="18" t="s">
        <v>27</v>
      </c>
      <c r="E7" s="61" t="s">
        <v>112</v>
      </c>
      <c r="F7" s="18" t="s">
        <v>85</v>
      </c>
      <c r="G7" s="19">
        <v>23</v>
      </c>
      <c r="H7" s="19">
        <v>23</v>
      </c>
      <c r="I7" s="17">
        <f t="shared" si="0"/>
        <v>46</v>
      </c>
      <c r="J7" s="18"/>
      <c r="K7" s="18" t="s">
        <v>104</v>
      </c>
      <c r="L7" s="18" t="s">
        <v>105</v>
      </c>
      <c r="M7" s="18">
        <v>9707939599</v>
      </c>
      <c r="N7" s="18" t="s">
        <v>113</v>
      </c>
      <c r="O7" s="18">
        <v>9707419792</v>
      </c>
      <c r="P7" s="24">
        <v>43620</v>
      </c>
      <c r="Q7" s="18" t="s">
        <v>110</v>
      </c>
      <c r="R7" s="18"/>
      <c r="S7" s="116" t="s">
        <v>636</v>
      </c>
      <c r="T7" s="18"/>
    </row>
    <row r="8" spans="1:20">
      <c r="A8" s="4">
        <v>4</v>
      </c>
      <c r="B8" s="17" t="s">
        <v>69</v>
      </c>
      <c r="C8" s="60" t="s">
        <v>114</v>
      </c>
      <c r="D8" s="18" t="s">
        <v>27</v>
      </c>
      <c r="E8" s="54" t="s">
        <v>115</v>
      </c>
      <c r="F8" s="18" t="s">
        <v>85</v>
      </c>
      <c r="G8" s="19">
        <v>18</v>
      </c>
      <c r="H8" s="19">
        <v>6</v>
      </c>
      <c r="I8" s="17">
        <f t="shared" si="0"/>
        <v>24</v>
      </c>
      <c r="J8" s="55">
        <v>9864671245</v>
      </c>
      <c r="K8" s="18" t="s">
        <v>116</v>
      </c>
      <c r="L8" s="18" t="s">
        <v>117</v>
      </c>
      <c r="M8" s="18">
        <v>9864693597</v>
      </c>
      <c r="N8" s="18" t="s">
        <v>118</v>
      </c>
      <c r="O8" s="18">
        <v>9707606420</v>
      </c>
      <c r="P8" s="24">
        <v>43622</v>
      </c>
      <c r="Q8" s="18" t="s">
        <v>88</v>
      </c>
      <c r="R8" s="18"/>
      <c r="S8" s="116" t="s">
        <v>636</v>
      </c>
      <c r="T8" s="18"/>
    </row>
    <row r="9" spans="1:20">
      <c r="A9" s="4">
        <v>5</v>
      </c>
      <c r="B9" s="17" t="s">
        <v>69</v>
      </c>
      <c r="C9" s="51" t="s">
        <v>119</v>
      </c>
      <c r="D9" s="18" t="s">
        <v>29</v>
      </c>
      <c r="E9" s="19"/>
      <c r="F9" s="18"/>
      <c r="G9" s="19">
        <v>22</v>
      </c>
      <c r="H9" s="19">
        <v>10</v>
      </c>
      <c r="I9" s="17">
        <f t="shared" si="0"/>
        <v>32</v>
      </c>
      <c r="J9" s="18">
        <v>882290762</v>
      </c>
      <c r="K9" s="18" t="s">
        <v>116</v>
      </c>
      <c r="L9" s="18" t="s">
        <v>120</v>
      </c>
      <c r="M9" s="18">
        <v>9957746475</v>
      </c>
      <c r="N9" s="18" t="s">
        <v>118</v>
      </c>
      <c r="O9" s="18">
        <v>9707606420</v>
      </c>
      <c r="P9" s="24">
        <v>43622</v>
      </c>
      <c r="Q9" s="18" t="s">
        <v>88</v>
      </c>
      <c r="R9" s="18"/>
      <c r="S9" s="116" t="s">
        <v>636</v>
      </c>
      <c r="T9" s="18"/>
    </row>
    <row r="10" spans="1:20">
      <c r="A10" s="4">
        <v>6</v>
      </c>
      <c r="B10" s="17" t="s">
        <v>69</v>
      </c>
      <c r="C10" s="51" t="s">
        <v>121</v>
      </c>
      <c r="D10" s="18" t="s">
        <v>29</v>
      </c>
      <c r="E10" s="59">
        <v>273</v>
      </c>
      <c r="F10" s="18"/>
      <c r="G10" s="19">
        <v>17</v>
      </c>
      <c r="H10" s="19">
        <v>15</v>
      </c>
      <c r="I10" s="17">
        <f t="shared" si="0"/>
        <v>32</v>
      </c>
      <c r="J10" s="18">
        <v>9508040124</v>
      </c>
      <c r="K10" s="18" t="s">
        <v>116</v>
      </c>
      <c r="L10" s="18" t="s">
        <v>117</v>
      </c>
      <c r="M10" s="18">
        <v>9864693597</v>
      </c>
      <c r="N10" s="18" t="s">
        <v>118</v>
      </c>
      <c r="O10" s="18">
        <v>9707606420</v>
      </c>
      <c r="P10" s="24">
        <v>43623</v>
      </c>
      <c r="Q10" s="18" t="s">
        <v>90</v>
      </c>
      <c r="R10" s="18"/>
      <c r="S10" s="116" t="s">
        <v>636</v>
      </c>
      <c r="T10" s="18"/>
    </row>
    <row r="11" spans="1:20">
      <c r="A11" s="4">
        <v>7</v>
      </c>
      <c r="B11" s="17" t="s">
        <v>69</v>
      </c>
      <c r="C11" s="51" t="s">
        <v>122</v>
      </c>
      <c r="D11" s="18" t="s">
        <v>29</v>
      </c>
      <c r="E11" s="59">
        <v>18</v>
      </c>
      <c r="F11" s="18"/>
      <c r="G11" s="19">
        <v>30</v>
      </c>
      <c r="H11" s="19">
        <v>23</v>
      </c>
      <c r="I11" s="17">
        <f t="shared" si="0"/>
        <v>53</v>
      </c>
      <c r="J11" s="18">
        <v>9957929733</v>
      </c>
      <c r="K11" s="18" t="s">
        <v>97</v>
      </c>
      <c r="L11" s="18" t="s">
        <v>98</v>
      </c>
      <c r="M11" s="18">
        <v>8721997631</v>
      </c>
      <c r="N11" s="18" t="s">
        <v>123</v>
      </c>
      <c r="O11" s="18">
        <v>9859449059</v>
      </c>
      <c r="P11" s="24">
        <v>43624</v>
      </c>
      <c r="Q11" s="18" t="s">
        <v>93</v>
      </c>
      <c r="R11" s="18"/>
      <c r="S11" s="116" t="s">
        <v>636</v>
      </c>
      <c r="T11" s="18"/>
    </row>
    <row r="12" spans="1:20">
      <c r="A12" s="4">
        <v>8</v>
      </c>
      <c r="B12" s="17" t="s">
        <v>69</v>
      </c>
      <c r="C12" s="51" t="s">
        <v>124</v>
      </c>
      <c r="D12" s="18" t="s">
        <v>29</v>
      </c>
      <c r="E12" s="59">
        <v>155</v>
      </c>
      <c r="F12" s="18"/>
      <c r="G12" s="19">
        <v>27</v>
      </c>
      <c r="H12" s="19">
        <v>19</v>
      </c>
      <c r="I12" s="17">
        <f t="shared" si="0"/>
        <v>46</v>
      </c>
      <c r="J12" s="18">
        <v>9706465665</v>
      </c>
      <c r="K12" s="18" t="s">
        <v>97</v>
      </c>
      <c r="L12" s="18" t="s">
        <v>98</v>
      </c>
      <c r="M12" s="18">
        <v>8721997631</v>
      </c>
      <c r="N12" s="18" t="s">
        <v>125</v>
      </c>
      <c r="O12" s="18">
        <v>9707750600</v>
      </c>
      <c r="P12" s="24">
        <v>43626</v>
      </c>
      <c r="Q12" s="18" t="s">
        <v>96</v>
      </c>
      <c r="R12" s="18"/>
      <c r="S12" s="116" t="s">
        <v>636</v>
      </c>
      <c r="T12" s="18"/>
    </row>
    <row r="13" spans="1:20">
      <c r="A13" s="4">
        <v>9</v>
      </c>
      <c r="B13" s="17" t="s">
        <v>69</v>
      </c>
      <c r="C13" s="51" t="s">
        <v>126</v>
      </c>
      <c r="D13" s="18" t="s">
        <v>29</v>
      </c>
      <c r="E13" s="19"/>
      <c r="F13" s="18"/>
      <c r="G13" s="19">
        <v>31</v>
      </c>
      <c r="H13" s="19">
        <v>32</v>
      </c>
      <c r="I13" s="17">
        <f t="shared" si="0"/>
        <v>63</v>
      </c>
      <c r="J13" s="18">
        <v>9854950443</v>
      </c>
      <c r="K13" s="18" t="s">
        <v>127</v>
      </c>
      <c r="L13" s="18" t="s">
        <v>128</v>
      </c>
      <c r="M13" s="18">
        <v>8751975909</v>
      </c>
      <c r="N13" s="18" t="s">
        <v>129</v>
      </c>
      <c r="O13" s="18">
        <v>8749838366</v>
      </c>
      <c r="P13" s="24">
        <v>43627</v>
      </c>
      <c r="Q13" s="18" t="s">
        <v>110</v>
      </c>
      <c r="R13" s="18"/>
      <c r="S13" s="116" t="s">
        <v>636</v>
      </c>
      <c r="T13" s="18"/>
    </row>
    <row r="14" spans="1:20">
      <c r="A14" s="4">
        <v>10</v>
      </c>
      <c r="B14" s="17" t="s">
        <v>69</v>
      </c>
      <c r="C14" s="51" t="s">
        <v>130</v>
      </c>
      <c r="D14" s="18" t="s">
        <v>29</v>
      </c>
      <c r="E14" s="59">
        <v>49</v>
      </c>
      <c r="F14" s="18"/>
      <c r="G14" s="19">
        <v>22</v>
      </c>
      <c r="H14" s="19">
        <v>27</v>
      </c>
      <c r="I14" s="17">
        <f t="shared" si="0"/>
        <v>49</v>
      </c>
      <c r="J14" s="18">
        <v>9864883720</v>
      </c>
      <c r="K14" s="18" t="s">
        <v>131</v>
      </c>
      <c r="L14" s="18" t="s">
        <v>132</v>
      </c>
      <c r="M14" s="18">
        <v>8473856835</v>
      </c>
      <c r="N14" s="18" t="s">
        <v>133</v>
      </c>
      <c r="O14" s="18"/>
      <c r="P14" s="24">
        <v>43628</v>
      </c>
      <c r="Q14" s="18" t="s">
        <v>100</v>
      </c>
      <c r="R14" s="18"/>
      <c r="S14" s="116" t="s">
        <v>636</v>
      </c>
      <c r="T14" s="18"/>
    </row>
    <row r="15" spans="1:20">
      <c r="A15" s="4">
        <v>11</v>
      </c>
      <c r="B15" s="17" t="s">
        <v>69</v>
      </c>
      <c r="C15" s="51" t="s">
        <v>134</v>
      </c>
      <c r="D15" s="18" t="s">
        <v>29</v>
      </c>
      <c r="E15" s="59">
        <v>8</v>
      </c>
      <c r="F15" s="18"/>
      <c r="G15" s="19">
        <v>19</v>
      </c>
      <c r="H15" s="19">
        <v>20</v>
      </c>
      <c r="I15" s="17">
        <f t="shared" si="0"/>
        <v>39</v>
      </c>
      <c r="J15" s="18">
        <v>9707538700</v>
      </c>
      <c r="K15" s="18" t="s">
        <v>135</v>
      </c>
      <c r="L15" s="18" t="s">
        <v>136</v>
      </c>
      <c r="M15" s="18">
        <v>9678098547</v>
      </c>
      <c r="N15" s="18" t="s">
        <v>137</v>
      </c>
      <c r="O15" s="18">
        <v>9707671313</v>
      </c>
      <c r="P15" s="24">
        <v>43628</v>
      </c>
      <c r="Q15" s="18" t="s">
        <v>100</v>
      </c>
      <c r="R15" s="18"/>
      <c r="S15" s="116" t="s">
        <v>636</v>
      </c>
      <c r="T15" s="18"/>
    </row>
    <row r="16" spans="1:20">
      <c r="A16" s="4">
        <v>12</v>
      </c>
      <c r="B16" s="17" t="s">
        <v>69</v>
      </c>
      <c r="C16" s="51" t="s">
        <v>138</v>
      </c>
      <c r="D16" s="18" t="s">
        <v>29</v>
      </c>
      <c r="E16" s="59">
        <v>9</v>
      </c>
      <c r="F16" s="18"/>
      <c r="G16" s="19">
        <v>40</v>
      </c>
      <c r="H16" s="19">
        <v>32</v>
      </c>
      <c r="I16" s="17">
        <f t="shared" si="0"/>
        <v>72</v>
      </c>
      <c r="J16" s="18">
        <v>9678270578</v>
      </c>
      <c r="K16" s="18" t="s">
        <v>135</v>
      </c>
      <c r="L16" s="18" t="s">
        <v>136</v>
      </c>
      <c r="M16" s="18">
        <v>9678098547</v>
      </c>
      <c r="N16" s="18" t="s">
        <v>145</v>
      </c>
      <c r="O16" s="18">
        <v>7035826023</v>
      </c>
      <c r="P16" s="24">
        <v>43629</v>
      </c>
      <c r="Q16" s="18" t="s">
        <v>88</v>
      </c>
      <c r="R16" s="18"/>
      <c r="S16" s="116" t="s">
        <v>636</v>
      </c>
      <c r="T16" s="18"/>
    </row>
    <row r="17" spans="1:20">
      <c r="A17" s="4">
        <v>13</v>
      </c>
      <c r="B17" s="17" t="s">
        <v>69</v>
      </c>
      <c r="C17" s="51" t="s">
        <v>139</v>
      </c>
      <c r="D17" s="18" t="s">
        <v>29</v>
      </c>
      <c r="E17" s="59">
        <v>12</v>
      </c>
      <c r="F17" s="18"/>
      <c r="G17" s="19">
        <v>24</v>
      </c>
      <c r="H17" s="19">
        <v>25</v>
      </c>
      <c r="I17" s="17">
        <f t="shared" si="0"/>
        <v>49</v>
      </c>
      <c r="J17" s="18">
        <v>9508459895</v>
      </c>
      <c r="K17" s="18" t="s">
        <v>135</v>
      </c>
      <c r="L17" s="18" t="s">
        <v>136</v>
      </c>
      <c r="M17" s="18">
        <v>9678098547</v>
      </c>
      <c r="N17" s="18" t="s">
        <v>145</v>
      </c>
      <c r="O17" s="18">
        <v>7035826023</v>
      </c>
      <c r="P17" s="24">
        <v>43630</v>
      </c>
      <c r="Q17" s="18" t="s">
        <v>90</v>
      </c>
      <c r="R17" s="18"/>
      <c r="S17" s="116" t="s">
        <v>636</v>
      </c>
      <c r="T17" s="18"/>
    </row>
    <row r="18" spans="1:20">
      <c r="A18" s="4">
        <v>14</v>
      </c>
      <c r="B18" s="17" t="s">
        <v>69</v>
      </c>
      <c r="C18" s="51" t="s">
        <v>140</v>
      </c>
      <c r="D18" s="18" t="s">
        <v>29</v>
      </c>
      <c r="E18" s="59">
        <v>13</v>
      </c>
      <c r="F18" s="18"/>
      <c r="G18" s="19">
        <v>11</v>
      </c>
      <c r="H18" s="19">
        <v>15</v>
      </c>
      <c r="I18" s="17">
        <f t="shared" si="0"/>
        <v>26</v>
      </c>
      <c r="J18" s="18">
        <v>9613976329</v>
      </c>
      <c r="K18" s="18" t="s">
        <v>141</v>
      </c>
      <c r="L18" s="18" t="s">
        <v>142</v>
      </c>
      <c r="M18" s="18">
        <v>9864330410</v>
      </c>
      <c r="N18" s="18" t="s">
        <v>143</v>
      </c>
      <c r="O18" s="18">
        <v>9859978329</v>
      </c>
      <c r="P18" s="24">
        <v>43630</v>
      </c>
      <c r="Q18" s="18" t="s">
        <v>90</v>
      </c>
      <c r="R18" s="18"/>
      <c r="S18" s="116" t="s">
        <v>636</v>
      </c>
      <c r="T18" s="18"/>
    </row>
    <row r="19" spans="1:20">
      <c r="A19" s="4">
        <v>15</v>
      </c>
      <c r="B19" s="17" t="s">
        <v>69</v>
      </c>
      <c r="C19" s="51" t="s">
        <v>144</v>
      </c>
      <c r="D19" s="18" t="s">
        <v>29</v>
      </c>
      <c r="E19" s="59">
        <v>245</v>
      </c>
      <c r="F19" s="18"/>
      <c r="G19" s="19">
        <v>26</v>
      </c>
      <c r="H19" s="19">
        <v>34</v>
      </c>
      <c r="I19" s="17">
        <f t="shared" si="0"/>
        <v>60</v>
      </c>
      <c r="J19" s="18">
        <v>8822377566</v>
      </c>
      <c r="K19" s="18" t="s">
        <v>135</v>
      </c>
      <c r="L19" s="18" t="s">
        <v>136</v>
      </c>
      <c r="M19" s="18">
        <v>9678098547</v>
      </c>
      <c r="N19" s="18" t="s">
        <v>145</v>
      </c>
      <c r="O19" s="18">
        <v>7035826023</v>
      </c>
      <c r="P19" s="24">
        <v>43631</v>
      </c>
      <c r="Q19" s="18" t="s">
        <v>93</v>
      </c>
      <c r="R19" s="18"/>
      <c r="S19" s="116" t="s">
        <v>636</v>
      </c>
      <c r="T19" s="18"/>
    </row>
    <row r="20" spans="1:20">
      <c r="A20" s="4">
        <v>16</v>
      </c>
      <c r="B20" s="17" t="s">
        <v>69</v>
      </c>
      <c r="C20" s="51" t="s">
        <v>146</v>
      </c>
      <c r="D20" s="18" t="s">
        <v>29</v>
      </c>
      <c r="E20" s="59">
        <v>246</v>
      </c>
      <c r="F20" s="18"/>
      <c r="G20" s="19">
        <v>23</v>
      </c>
      <c r="H20" s="19">
        <v>26</v>
      </c>
      <c r="I20" s="17">
        <f t="shared" si="0"/>
        <v>49</v>
      </c>
      <c r="J20" s="18">
        <v>9577190434</v>
      </c>
      <c r="K20" s="18" t="s">
        <v>141</v>
      </c>
      <c r="L20" s="18" t="s">
        <v>142</v>
      </c>
      <c r="M20" s="18">
        <v>9864330410</v>
      </c>
      <c r="N20" s="18" t="s">
        <v>143</v>
      </c>
      <c r="O20" s="18">
        <v>9859978329</v>
      </c>
      <c r="P20" s="24">
        <v>43633</v>
      </c>
      <c r="Q20" s="18" t="s">
        <v>96</v>
      </c>
      <c r="R20" s="18"/>
      <c r="S20" s="116" t="s">
        <v>636</v>
      </c>
      <c r="T20" s="18"/>
    </row>
    <row r="21" spans="1:20">
      <c r="A21" s="4">
        <v>17</v>
      </c>
      <c r="B21" s="17" t="s">
        <v>69</v>
      </c>
      <c r="C21" s="62" t="s">
        <v>147</v>
      </c>
      <c r="D21" s="18" t="s">
        <v>29</v>
      </c>
      <c r="E21" s="59">
        <v>145</v>
      </c>
      <c r="F21" s="18"/>
      <c r="G21" s="19">
        <v>28</v>
      </c>
      <c r="H21" s="19">
        <v>15</v>
      </c>
      <c r="I21" s="17">
        <f t="shared" si="0"/>
        <v>43</v>
      </c>
      <c r="J21" s="18">
        <v>8011341766</v>
      </c>
      <c r="K21" s="18" t="s">
        <v>148</v>
      </c>
      <c r="L21" s="18" t="s">
        <v>149</v>
      </c>
      <c r="M21" s="18">
        <v>7399549521</v>
      </c>
      <c r="N21" s="18" t="s">
        <v>150</v>
      </c>
      <c r="O21" s="18">
        <v>9577641541</v>
      </c>
      <c r="P21" s="24">
        <v>43634</v>
      </c>
      <c r="Q21" s="18" t="s">
        <v>110</v>
      </c>
      <c r="R21" s="18"/>
      <c r="S21" s="116" t="s">
        <v>636</v>
      </c>
      <c r="T21" s="18"/>
    </row>
    <row r="22" spans="1:20">
      <c r="A22" s="4">
        <v>18</v>
      </c>
      <c r="B22" s="17" t="s">
        <v>69</v>
      </c>
      <c r="C22" s="62" t="s">
        <v>151</v>
      </c>
      <c r="D22" s="18" t="s">
        <v>29</v>
      </c>
      <c r="E22" s="59">
        <v>194</v>
      </c>
      <c r="F22" s="18"/>
      <c r="G22" s="19">
        <v>24</v>
      </c>
      <c r="H22" s="19">
        <v>26</v>
      </c>
      <c r="I22" s="17">
        <f t="shared" si="0"/>
        <v>50</v>
      </c>
      <c r="J22" s="18">
        <v>9859801141</v>
      </c>
      <c r="K22" s="18" t="s">
        <v>148</v>
      </c>
      <c r="L22" s="18" t="s">
        <v>149</v>
      </c>
      <c r="M22" s="18">
        <v>7399549521</v>
      </c>
      <c r="N22" s="18" t="s">
        <v>152</v>
      </c>
      <c r="O22" s="18">
        <v>9859984672</v>
      </c>
      <c r="P22" s="24">
        <v>43635</v>
      </c>
      <c r="Q22" s="18" t="s">
        <v>100</v>
      </c>
      <c r="R22" s="18"/>
      <c r="S22" s="116" t="s">
        <v>636</v>
      </c>
      <c r="T22" s="18"/>
    </row>
    <row r="23" spans="1:20">
      <c r="A23" s="4">
        <v>19</v>
      </c>
      <c r="B23" s="17" t="s">
        <v>69</v>
      </c>
      <c r="C23" s="62" t="s">
        <v>153</v>
      </c>
      <c r="D23" s="18" t="s">
        <v>29</v>
      </c>
      <c r="E23" s="63">
        <v>464</v>
      </c>
      <c r="F23" s="18"/>
      <c r="G23" s="19">
        <v>24</v>
      </c>
      <c r="H23" s="19">
        <v>15</v>
      </c>
      <c r="I23" s="17">
        <f t="shared" si="0"/>
        <v>39</v>
      </c>
      <c r="J23" s="18">
        <v>9508583887</v>
      </c>
      <c r="K23" s="18" t="s">
        <v>148</v>
      </c>
      <c r="L23" s="18" t="s">
        <v>154</v>
      </c>
      <c r="M23" s="18">
        <v>9707613431</v>
      </c>
      <c r="N23" s="18" t="s">
        <v>155</v>
      </c>
      <c r="O23" s="18">
        <v>8011112462</v>
      </c>
      <c r="P23" s="24">
        <v>43636</v>
      </c>
      <c r="Q23" s="18" t="s">
        <v>88</v>
      </c>
      <c r="R23" s="18"/>
      <c r="S23" s="116" t="s">
        <v>636</v>
      </c>
      <c r="T23" s="18"/>
    </row>
    <row r="24" spans="1:20">
      <c r="A24" s="4">
        <v>20</v>
      </c>
      <c r="B24" s="17" t="s">
        <v>69</v>
      </c>
      <c r="C24" s="62" t="s">
        <v>153</v>
      </c>
      <c r="D24" s="18" t="s">
        <v>29</v>
      </c>
      <c r="E24" s="64"/>
      <c r="F24" s="18"/>
      <c r="G24" s="19">
        <v>20</v>
      </c>
      <c r="H24" s="19">
        <v>15</v>
      </c>
      <c r="I24" s="17">
        <f t="shared" si="0"/>
        <v>35</v>
      </c>
      <c r="J24" s="18">
        <v>9707814707</v>
      </c>
      <c r="K24" s="18" t="s">
        <v>148</v>
      </c>
      <c r="L24" s="18" t="s">
        <v>154</v>
      </c>
      <c r="M24" s="18">
        <v>9707613431</v>
      </c>
      <c r="N24" s="18" t="s">
        <v>155</v>
      </c>
      <c r="O24" s="18">
        <v>8011112462</v>
      </c>
      <c r="P24" s="24">
        <v>43636</v>
      </c>
      <c r="Q24" s="18" t="s">
        <v>88</v>
      </c>
      <c r="R24" s="18"/>
      <c r="S24" s="116" t="s">
        <v>636</v>
      </c>
      <c r="T24" s="18"/>
    </row>
    <row r="25" spans="1:20">
      <c r="A25" s="4">
        <v>21</v>
      </c>
      <c r="B25" s="17" t="s">
        <v>69</v>
      </c>
      <c r="C25" s="60" t="s">
        <v>156</v>
      </c>
      <c r="D25" s="18" t="s">
        <v>27</v>
      </c>
      <c r="E25" s="54" t="s">
        <v>157</v>
      </c>
      <c r="F25" s="18" t="s">
        <v>85</v>
      </c>
      <c r="G25" s="19">
        <v>20</v>
      </c>
      <c r="H25" s="19">
        <v>11</v>
      </c>
      <c r="I25" s="17">
        <f t="shared" si="0"/>
        <v>31</v>
      </c>
      <c r="J25" s="55">
        <v>8486550527</v>
      </c>
      <c r="K25" s="18" t="s">
        <v>116</v>
      </c>
      <c r="L25" s="18" t="s">
        <v>120</v>
      </c>
      <c r="M25" s="18">
        <v>9957776475</v>
      </c>
      <c r="N25" s="18" t="s">
        <v>158</v>
      </c>
      <c r="O25" s="18">
        <v>9707437656</v>
      </c>
      <c r="P25" s="24">
        <v>43637</v>
      </c>
      <c r="Q25" s="18" t="s">
        <v>90</v>
      </c>
      <c r="R25" s="18"/>
      <c r="S25" s="116" t="s">
        <v>636</v>
      </c>
      <c r="T25" s="18"/>
    </row>
    <row r="26" spans="1:20">
      <c r="A26" s="4">
        <v>22</v>
      </c>
      <c r="B26" s="17" t="s">
        <v>69</v>
      </c>
      <c r="C26" s="60" t="s">
        <v>159</v>
      </c>
      <c r="D26" s="18" t="s">
        <v>27</v>
      </c>
      <c r="E26" s="54" t="s">
        <v>160</v>
      </c>
      <c r="F26" s="18" t="s">
        <v>85</v>
      </c>
      <c r="G26" s="19">
        <v>11</v>
      </c>
      <c r="H26" s="19">
        <v>10</v>
      </c>
      <c r="I26" s="17">
        <f t="shared" si="0"/>
        <v>21</v>
      </c>
      <c r="J26" s="55">
        <v>9707858007</v>
      </c>
      <c r="K26" s="18" t="s">
        <v>116</v>
      </c>
      <c r="L26" s="18" t="s">
        <v>117</v>
      </c>
      <c r="M26" s="18">
        <v>9864693597</v>
      </c>
      <c r="N26" s="18" t="s">
        <v>161</v>
      </c>
      <c r="O26" s="18">
        <v>8822293542</v>
      </c>
      <c r="P26" s="24">
        <v>43637</v>
      </c>
      <c r="Q26" s="18" t="s">
        <v>90</v>
      </c>
      <c r="R26" s="18"/>
      <c r="S26" s="116" t="s">
        <v>636</v>
      </c>
      <c r="T26" s="18"/>
    </row>
    <row r="27" spans="1:20">
      <c r="A27" s="4">
        <v>23</v>
      </c>
      <c r="B27" s="17" t="s">
        <v>69</v>
      </c>
      <c r="C27" s="60" t="s">
        <v>162</v>
      </c>
      <c r="D27" s="18" t="s">
        <v>27</v>
      </c>
      <c r="E27" s="54" t="s">
        <v>163</v>
      </c>
      <c r="F27" s="18" t="s">
        <v>85</v>
      </c>
      <c r="G27" s="19">
        <v>76</v>
      </c>
      <c r="H27" s="19">
        <v>43</v>
      </c>
      <c r="I27" s="17">
        <f t="shared" si="0"/>
        <v>119</v>
      </c>
      <c r="J27" s="55">
        <v>9854553092</v>
      </c>
      <c r="K27" s="18" t="s">
        <v>104</v>
      </c>
      <c r="L27" s="18" t="s">
        <v>105</v>
      </c>
      <c r="M27" s="18">
        <v>9707939599</v>
      </c>
      <c r="N27" s="18" t="s">
        <v>113</v>
      </c>
      <c r="O27" s="18">
        <v>9707419792</v>
      </c>
      <c r="P27" s="24">
        <v>43638</v>
      </c>
      <c r="Q27" s="18" t="s">
        <v>93</v>
      </c>
      <c r="R27" s="18"/>
      <c r="S27" s="116" t="s">
        <v>636</v>
      </c>
      <c r="T27" s="18"/>
    </row>
    <row r="28" spans="1:20">
      <c r="A28" s="4">
        <v>24</v>
      </c>
      <c r="B28" s="17" t="s">
        <v>69</v>
      </c>
      <c r="C28" s="58" t="s">
        <v>164</v>
      </c>
      <c r="D28" s="18" t="s">
        <v>27</v>
      </c>
      <c r="E28" s="54" t="s">
        <v>165</v>
      </c>
      <c r="F28" s="18" t="s">
        <v>85</v>
      </c>
      <c r="G28" s="19">
        <v>29</v>
      </c>
      <c r="H28" s="19">
        <v>32</v>
      </c>
      <c r="I28" s="17">
        <f t="shared" si="0"/>
        <v>61</v>
      </c>
      <c r="J28" s="55">
        <v>8822022266</v>
      </c>
      <c r="K28" s="18" t="s">
        <v>116</v>
      </c>
      <c r="L28" s="18" t="s">
        <v>117</v>
      </c>
      <c r="M28" s="18">
        <v>9864693597</v>
      </c>
      <c r="N28" s="18" t="s">
        <v>161</v>
      </c>
      <c r="O28" s="18">
        <v>8822293542</v>
      </c>
      <c r="P28" s="24">
        <v>43640</v>
      </c>
      <c r="Q28" s="18" t="s">
        <v>96</v>
      </c>
      <c r="R28" s="18"/>
      <c r="S28" s="116" t="s">
        <v>636</v>
      </c>
      <c r="T28" s="18"/>
    </row>
    <row r="29" spans="1:20">
      <c r="A29" s="4">
        <v>25</v>
      </c>
      <c r="B29" s="17" t="s">
        <v>69</v>
      </c>
      <c r="C29" s="58" t="s">
        <v>166</v>
      </c>
      <c r="D29" s="18" t="s">
        <v>27</v>
      </c>
      <c r="E29" s="54" t="s">
        <v>167</v>
      </c>
      <c r="F29" s="18" t="s">
        <v>85</v>
      </c>
      <c r="G29" s="19">
        <v>26</v>
      </c>
      <c r="H29" s="19">
        <v>13</v>
      </c>
      <c r="I29" s="17">
        <f t="shared" si="0"/>
        <v>39</v>
      </c>
      <c r="J29" s="55">
        <v>9854552773</v>
      </c>
      <c r="K29" s="18" t="s">
        <v>168</v>
      </c>
      <c r="L29" s="18" t="s">
        <v>169</v>
      </c>
      <c r="M29" s="18">
        <v>9854210033</v>
      </c>
      <c r="N29" s="18" t="s">
        <v>170</v>
      </c>
      <c r="O29" s="18">
        <v>7399613642</v>
      </c>
      <c r="P29" s="24">
        <v>43641</v>
      </c>
      <c r="Q29" s="18" t="s">
        <v>110</v>
      </c>
      <c r="R29" s="18"/>
      <c r="S29" s="116" t="s">
        <v>636</v>
      </c>
      <c r="T29" s="18"/>
    </row>
    <row r="30" spans="1:20">
      <c r="A30" s="4">
        <v>26</v>
      </c>
      <c r="B30" s="17" t="s">
        <v>69</v>
      </c>
      <c r="C30" s="58" t="s">
        <v>623</v>
      </c>
      <c r="D30" s="18" t="s">
        <v>27</v>
      </c>
      <c r="E30" s="54" t="s">
        <v>171</v>
      </c>
      <c r="F30" s="18" t="s">
        <v>85</v>
      </c>
      <c r="G30" s="19">
        <v>26</v>
      </c>
      <c r="H30" s="19">
        <v>31</v>
      </c>
      <c r="I30" s="17">
        <f t="shared" si="0"/>
        <v>57</v>
      </c>
      <c r="J30" s="55">
        <v>8822121578</v>
      </c>
      <c r="K30" s="18" t="s">
        <v>168</v>
      </c>
      <c r="L30" s="18" t="s">
        <v>169</v>
      </c>
      <c r="M30" s="18">
        <v>9854210033</v>
      </c>
      <c r="N30" s="18" t="s">
        <v>172</v>
      </c>
      <c r="O30" s="18">
        <v>9957582761</v>
      </c>
      <c r="P30" s="24">
        <v>43642</v>
      </c>
      <c r="Q30" s="18" t="s">
        <v>100</v>
      </c>
      <c r="R30" s="18"/>
      <c r="S30" s="116" t="s">
        <v>636</v>
      </c>
      <c r="T30" s="18"/>
    </row>
    <row r="31" spans="1:20">
      <c r="A31" s="4">
        <v>27</v>
      </c>
      <c r="B31" s="17" t="s">
        <v>69</v>
      </c>
      <c r="C31" s="58" t="s">
        <v>173</v>
      </c>
      <c r="D31" s="18" t="s">
        <v>27</v>
      </c>
      <c r="E31" s="54" t="s">
        <v>174</v>
      </c>
      <c r="F31" s="18" t="s">
        <v>85</v>
      </c>
      <c r="G31" s="19">
        <v>38</v>
      </c>
      <c r="H31" s="19">
        <v>36</v>
      </c>
      <c r="I31" s="17">
        <f t="shared" si="0"/>
        <v>74</v>
      </c>
      <c r="J31" s="55">
        <v>9854182556</v>
      </c>
      <c r="K31" s="18" t="s">
        <v>168</v>
      </c>
      <c r="L31" s="18" t="s">
        <v>169</v>
      </c>
      <c r="M31" s="18">
        <v>9854210033</v>
      </c>
      <c r="N31" s="18" t="s">
        <v>175</v>
      </c>
      <c r="O31" s="18">
        <v>9577866588</v>
      </c>
      <c r="P31" s="24">
        <v>43643</v>
      </c>
      <c r="Q31" s="18" t="s">
        <v>88</v>
      </c>
      <c r="R31" s="18"/>
      <c r="S31" s="116" t="s">
        <v>636</v>
      </c>
      <c r="T31" s="18"/>
    </row>
    <row r="32" spans="1:20">
      <c r="A32" s="4">
        <v>28</v>
      </c>
      <c r="B32" s="17" t="s">
        <v>69</v>
      </c>
      <c r="C32" s="62" t="s">
        <v>176</v>
      </c>
      <c r="D32" s="18" t="s">
        <v>27</v>
      </c>
      <c r="E32" s="65" t="s">
        <v>177</v>
      </c>
      <c r="F32" s="18" t="s">
        <v>85</v>
      </c>
      <c r="G32" s="19">
        <v>16</v>
      </c>
      <c r="H32" s="19">
        <v>23</v>
      </c>
      <c r="I32" s="17">
        <f t="shared" si="0"/>
        <v>39</v>
      </c>
      <c r="J32" s="18">
        <v>8876798783</v>
      </c>
      <c r="K32" s="18" t="s">
        <v>178</v>
      </c>
      <c r="L32" s="18" t="s">
        <v>179</v>
      </c>
      <c r="M32" s="18">
        <v>9859093382</v>
      </c>
      <c r="N32" s="18" t="s">
        <v>180</v>
      </c>
      <c r="O32" s="18">
        <v>9613376361</v>
      </c>
      <c r="P32" s="24">
        <v>43644</v>
      </c>
      <c r="Q32" s="18" t="s">
        <v>90</v>
      </c>
      <c r="R32" s="18"/>
      <c r="S32" s="116" t="s">
        <v>636</v>
      </c>
      <c r="T32" s="18"/>
    </row>
    <row r="33" spans="1:20">
      <c r="A33" s="4">
        <v>29</v>
      </c>
      <c r="B33" s="17" t="s">
        <v>69</v>
      </c>
      <c r="C33" s="62" t="s">
        <v>181</v>
      </c>
      <c r="D33" s="18" t="s">
        <v>27</v>
      </c>
      <c r="E33" s="65" t="s">
        <v>182</v>
      </c>
      <c r="F33" s="18" t="s">
        <v>85</v>
      </c>
      <c r="G33" s="19">
        <v>17</v>
      </c>
      <c r="H33" s="19">
        <v>25</v>
      </c>
      <c r="I33" s="17">
        <f t="shared" si="0"/>
        <v>42</v>
      </c>
      <c r="J33" s="18">
        <v>9577008163</v>
      </c>
      <c r="K33" s="18" t="s">
        <v>178</v>
      </c>
      <c r="L33" s="18" t="s">
        <v>179</v>
      </c>
      <c r="M33" s="18">
        <v>9859093382</v>
      </c>
      <c r="N33" s="18" t="s">
        <v>183</v>
      </c>
      <c r="O33" s="18">
        <v>7035825764</v>
      </c>
      <c r="P33" s="24">
        <v>43645</v>
      </c>
      <c r="Q33" s="18" t="s">
        <v>93</v>
      </c>
      <c r="R33" s="18"/>
      <c r="S33" s="116" t="s">
        <v>636</v>
      </c>
      <c r="T33" s="18"/>
    </row>
    <row r="34" spans="1:20">
      <c r="A34" s="4">
        <v>30</v>
      </c>
      <c r="B34" s="17" t="s">
        <v>70</v>
      </c>
      <c r="C34" s="51" t="s">
        <v>184</v>
      </c>
      <c r="D34" s="18" t="s">
        <v>27</v>
      </c>
      <c r="E34" s="52" t="s">
        <v>185</v>
      </c>
      <c r="F34" s="18" t="s">
        <v>186</v>
      </c>
      <c r="G34" s="19">
        <v>49</v>
      </c>
      <c r="H34" s="19">
        <v>39</v>
      </c>
      <c r="I34" s="17">
        <f t="shared" si="0"/>
        <v>88</v>
      </c>
      <c r="J34" s="18">
        <v>9854744925</v>
      </c>
      <c r="K34" s="18" t="s">
        <v>86</v>
      </c>
      <c r="L34" s="18" t="s">
        <v>87</v>
      </c>
      <c r="M34" s="18">
        <v>8811824070</v>
      </c>
      <c r="N34" s="18" t="s">
        <v>92</v>
      </c>
      <c r="O34" s="18">
        <v>8011106491</v>
      </c>
      <c r="P34" s="24">
        <v>43617</v>
      </c>
      <c r="Q34" s="18" t="s">
        <v>93</v>
      </c>
      <c r="R34" s="18"/>
      <c r="S34" s="116" t="s">
        <v>636</v>
      </c>
      <c r="T34" s="18"/>
    </row>
    <row r="35" spans="1:20">
      <c r="A35" s="4">
        <v>31</v>
      </c>
      <c r="B35" s="17" t="s">
        <v>70</v>
      </c>
      <c r="C35" s="51" t="s">
        <v>187</v>
      </c>
      <c r="D35" s="18" t="s">
        <v>27</v>
      </c>
      <c r="E35" s="52" t="s">
        <v>188</v>
      </c>
      <c r="F35" s="18" t="s">
        <v>85</v>
      </c>
      <c r="G35" s="19">
        <v>29</v>
      </c>
      <c r="H35" s="19">
        <v>30</v>
      </c>
      <c r="I35" s="17">
        <f t="shared" si="0"/>
        <v>59</v>
      </c>
      <c r="J35" s="18">
        <v>7035835898</v>
      </c>
      <c r="K35" s="18" t="s">
        <v>86</v>
      </c>
      <c r="L35" s="18" t="s">
        <v>87</v>
      </c>
      <c r="M35" s="18">
        <v>8811824070</v>
      </c>
      <c r="N35" s="18" t="s">
        <v>189</v>
      </c>
      <c r="O35" s="18">
        <v>3799570422</v>
      </c>
      <c r="P35" s="24">
        <v>43619</v>
      </c>
      <c r="Q35" s="18" t="s">
        <v>96</v>
      </c>
      <c r="R35" s="18"/>
      <c r="S35" s="116" t="s">
        <v>636</v>
      </c>
      <c r="T35" s="18"/>
    </row>
    <row r="36" spans="1:20">
      <c r="A36" s="4">
        <v>32</v>
      </c>
      <c r="B36" s="17" t="s">
        <v>70</v>
      </c>
      <c r="C36" s="51" t="s">
        <v>190</v>
      </c>
      <c r="D36" s="18" t="s">
        <v>27</v>
      </c>
      <c r="E36" s="52" t="s">
        <v>191</v>
      </c>
      <c r="F36" s="18" t="s">
        <v>91</v>
      </c>
      <c r="G36" s="19">
        <v>0</v>
      </c>
      <c r="H36" s="19">
        <v>30</v>
      </c>
      <c r="I36" s="17">
        <f t="shared" si="0"/>
        <v>30</v>
      </c>
      <c r="J36" s="18">
        <v>8011879182</v>
      </c>
      <c r="K36" s="18" t="s">
        <v>86</v>
      </c>
      <c r="L36" s="18" t="s">
        <v>87</v>
      </c>
      <c r="M36" s="18">
        <v>8811824070</v>
      </c>
      <c r="N36" s="18" t="s">
        <v>189</v>
      </c>
      <c r="O36" s="18">
        <v>3799570422</v>
      </c>
      <c r="P36" s="24">
        <v>43620</v>
      </c>
      <c r="Q36" s="18" t="s">
        <v>110</v>
      </c>
      <c r="R36" s="18"/>
      <c r="S36" s="116" t="s">
        <v>636</v>
      </c>
      <c r="T36" s="18"/>
    </row>
    <row r="37" spans="1:20" ht="33">
      <c r="A37" s="4">
        <v>33</v>
      </c>
      <c r="B37" s="17" t="s">
        <v>70</v>
      </c>
      <c r="C37" s="53" t="s">
        <v>192</v>
      </c>
      <c r="D37" s="18" t="s">
        <v>27</v>
      </c>
      <c r="E37" s="54" t="s">
        <v>193</v>
      </c>
      <c r="F37" s="18" t="s">
        <v>85</v>
      </c>
      <c r="G37" s="19">
        <v>51</v>
      </c>
      <c r="H37" s="19">
        <v>50</v>
      </c>
      <c r="I37" s="17">
        <f t="shared" ref="I37:I64" si="1">+G37+H37</f>
        <v>101</v>
      </c>
      <c r="J37" s="55">
        <v>9859393983</v>
      </c>
      <c r="K37" s="18" t="s">
        <v>94</v>
      </c>
      <c r="L37" s="18" t="s">
        <v>95</v>
      </c>
      <c r="M37" s="18">
        <v>9854209927</v>
      </c>
      <c r="N37" s="18" t="s">
        <v>194</v>
      </c>
      <c r="O37" s="18">
        <v>8472925178</v>
      </c>
      <c r="P37" s="24">
        <v>43622</v>
      </c>
      <c r="Q37" s="18" t="s">
        <v>88</v>
      </c>
      <c r="R37" s="18"/>
      <c r="S37" s="116" t="s">
        <v>636</v>
      </c>
      <c r="T37" s="18"/>
    </row>
    <row r="38" spans="1:20">
      <c r="A38" s="4">
        <v>34</v>
      </c>
      <c r="B38" s="17" t="s">
        <v>70</v>
      </c>
      <c r="C38" s="56" t="s">
        <v>195</v>
      </c>
      <c r="D38" s="18" t="s">
        <v>27</v>
      </c>
      <c r="E38" s="54" t="s">
        <v>196</v>
      </c>
      <c r="F38" s="18" t="s">
        <v>85</v>
      </c>
      <c r="G38" s="19">
        <v>201</v>
      </c>
      <c r="H38" s="19">
        <v>176</v>
      </c>
      <c r="I38" s="17">
        <f t="shared" si="1"/>
        <v>377</v>
      </c>
      <c r="J38" s="57">
        <v>9864799960</v>
      </c>
      <c r="K38" s="18" t="s">
        <v>97</v>
      </c>
      <c r="L38" s="18" t="s">
        <v>98</v>
      </c>
      <c r="M38" s="18">
        <v>8721997621</v>
      </c>
      <c r="N38" s="18" t="s">
        <v>99</v>
      </c>
      <c r="O38" s="18">
        <v>9678421550</v>
      </c>
      <c r="P38" s="24">
        <v>43623</v>
      </c>
      <c r="Q38" s="18" t="s">
        <v>90</v>
      </c>
      <c r="R38" s="18"/>
      <c r="S38" s="116" t="s">
        <v>636</v>
      </c>
      <c r="T38" s="18"/>
    </row>
    <row r="39" spans="1:20">
      <c r="A39" s="4">
        <v>35</v>
      </c>
      <c r="B39" s="17" t="s">
        <v>70</v>
      </c>
      <c r="C39" s="56" t="s">
        <v>195</v>
      </c>
      <c r="D39" s="18" t="s">
        <v>27</v>
      </c>
      <c r="E39" s="54" t="s">
        <v>196</v>
      </c>
      <c r="F39" s="18" t="s">
        <v>85</v>
      </c>
      <c r="G39" s="19">
        <v>0</v>
      </c>
      <c r="H39" s="19">
        <v>0</v>
      </c>
      <c r="I39" s="17">
        <f t="shared" si="1"/>
        <v>0</v>
      </c>
      <c r="J39" s="57">
        <v>9864799960</v>
      </c>
      <c r="K39" s="18" t="s">
        <v>97</v>
      </c>
      <c r="L39" s="18" t="s">
        <v>98</v>
      </c>
      <c r="M39" s="18">
        <v>8721997621</v>
      </c>
      <c r="N39" s="18" t="s">
        <v>99</v>
      </c>
      <c r="O39" s="18">
        <v>9678421550</v>
      </c>
      <c r="P39" s="24">
        <v>43624</v>
      </c>
      <c r="Q39" s="18" t="s">
        <v>93</v>
      </c>
      <c r="R39" s="18"/>
      <c r="S39" s="116" t="s">
        <v>636</v>
      </c>
      <c r="T39" s="18"/>
    </row>
    <row r="40" spans="1:20">
      <c r="A40" s="4">
        <v>36</v>
      </c>
      <c r="B40" s="17" t="s">
        <v>70</v>
      </c>
      <c r="C40" s="56" t="s">
        <v>195</v>
      </c>
      <c r="D40" s="18" t="s">
        <v>27</v>
      </c>
      <c r="E40" s="54" t="s">
        <v>196</v>
      </c>
      <c r="F40" s="18" t="s">
        <v>85</v>
      </c>
      <c r="G40" s="19">
        <v>0</v>
      </c>
      <c r="H40" s="19">
        <v>0</v>
      </c>
      <c r="I40" s="17">
        <f t="shared" si="1"/>
        <v>0</v>
      </c>
      <c r="J40" s="57">
        <v>9864799960</v>
      </c>
      <c r="K40" s="18" t="s">
        <v>97</v>
      </c>
      <c r="L40" s="18" t="s">
        <v>98</v>
      </c>
      <c r="M40" s="18">
        <v>8721997621</v>
      </c>
      <c r="N40" s="18" t="s">
        <v>99</v>
      </c>
      <c r="O40" s="18">
        <v>9678421550</v>
      </c>
      <c r="P40" s="24">
        <v>43626</v>
      </c>
      <c r="Q40" s="18" t="s">
        <v>96</v>
      </c>
      <c r="R40" s="18"/>
      <c r="S40" s="116" t="s">
        <v>636</v>
      </c>
      <c r="T40" s="18"/>
    </row>
    <row r="41" spans="1:20">
      <c r="A41" s="4">
        <v>37</v>
      </c>
      <c r="B41" s="17" t="s">
        <v>70</v>
      </c>
      <c r="C41" s="58" t="s">
        <v>197</v>
      </c>
      <c r="D41" s="18" t="s">
        <v>27</v>
      </c>
      <c r="E41" s="54" t="s">
        <v>198</v>
      </c>
      <c r="F41" s="18" t="s">
        <v>85</v>
      </c>
      <c r="G41" s="19">
        <v>24</v>
      </c>
      <c r="H41" s="19">
        <v>7</v>
      </c>
      <c r="I41" s="17">
        <f t="shared" si="1"/>
        <v>31</v>
      </c>
      <c r="J41" s="55">
        <v>954123401</v>
      </c>
      <c r="K41" s="18" t="s">
        <v>597</v>
      </c>
      <c r="L41" s="18" t="s">
        <v>598</v>
      </c>
      <c r="M41" s="18">
        <v>9577017877</v>
      </c>
      <c r="N41" s="18" t="s">
        <v>599</v>
      </c>
      <c r="O41" s="18">
        <v>7663050448</v>
      </c>
      <c r="P41" s="24">
        <v>43627</v>
      </c>
      <c r="Q41" s="18" t="s">
        <v>110</v>
      </c>
      <c r="R41" s="18"/>
      <c r="S41" s="116" t="s">
        <v>636</v>
      </c>
      <c r="T41" s="18"/>
    </row>
    <row r="42" spans="1:20">
      <c r="A42" s="4">
        <v>38</v>
      </c>
      <c r="B42" s="17" t="s">
        <v>70</v>
      </c>
      <c r="C42" s="58" t="s">
        <v>199</v>
      </c>
      <c r="D42" s="18" t="s">
        <v>27</v>
      </c>
      <c r="E42" s="54" t="s">
        <v>200</v>
      </c>
      <c r="F42" s="18" t="s">
        <v>85</v>
      </c>
      <c r="G42" s="19">
        <v>25</v>
      </c>
      <c r="H42" s="19">
        <v>23</v>
      </c>
      <c r="I42" s="17">
        <f t="shared" si="1"/>
        <v>48</v>
      </c>
      <c r="J42" s="55">
        <v>9859055919</v>
      </c>
      <c r="K42" s="18" t="s">
        <v>201</v>
      </c>
      <c r="L42" s="18" t="s">
        <v>202</v>
      </c>
      <c r="M42" s="18">
        <v>9859975628</v>
      </c>
      <c r="N42" s="18" t="s">
        <v>203</v>
      </c>
      <c r="O42" s="18">
        <v>9954722230</v>
      </c>
      <c r="P42" s="24">
        <v>43627</v>
      </c>
      <c r="Q42" s="18" t="s">
        <v>110</v>
      </c>
      <c r="R42" s="18"/>
      <c r="S42" s="116" t="s">
        <v>636</v>
      </c>
      <c r="T42" s="18"/>
    </row>
    <row r="43" spans="1:20">
      <c r="A43" s="4">
        <v>39</v>
      </c>
      <c r="B43" s="17" t="s">
        <v>70</v>
      </c>
      <c r="C43" s="58" t="s">
        <v>204</v>
      </c>
      <c r="D43" s="18" t="s">
        <v>27</v>
      </c>
      <c r="E43" s="54" t="s">
        <v>205</v>
      </c>
      <c r="F43" s="18" t="s">
        <v>85</v>
      </c>
      <c r="G43" s="19">
        <v>25</v>
      </c>
      <c r="H43" s="19">
        <v>32</v>
      </c>
      <c r="I43" s="17">
        <f t="shared" si="1"/>
        <v>57</v>
      </c>
      <c r="J43" s="55">
        <v>9854137194</v>
      </c>
      <c r="K43" s="18" t="s">
        <v>104</v>
      </c>
      <c r="L43" s="18" t="s">
        <v>105</v>
      </c>
      <c r="M43" s="18">
        <v>9707939599</v>
      </c>
      <c r="N43" s="18" t="s">
        <v>109</v>
      </c>
      <c r="O43" s="18">
        <v>9508854213</v>
      </c>
      <c r="P43" s="24">
        <v>43628</v>
      </c>
      <c r="Q43" s="18" t="s">
        <v>100</v>
      </c>
      <c r="R43" s="18"/>
      <c r="S43" s="116" t="s">
        <v>636</v>
      </c>
      <c r="T43" s="18"/>
    </row>
    <row r="44" spans="1:20">
      <c r="A44" s="4">
        <v>40</v>
      </c>
      <c r="B44" s="17" t="s">
        <v>70</v>
      </c>
      <c r="C44" s="60" t="s">
        <v>206</v>
      </c>
      <c r="D44" s="18" t="s">
        <v>27</v>
      </c>
      <c r="E44" s="61" t="s">
        <v>207</v>
      </c>
      <c r="F44" s="18" t="s">
        <v>85</v>
      </c>
      <c r="G44" s="19">
        <v>26</v>
      </c>
      <c r="H44" s="19">
        <v>22</v>
      </c>
      <c r="I44" s="17">
        <f t="shared" si="1"/>
        <v>48</v>
      </c>
      <c r="J44" s="18"/>
      <c r="K44" s="18" t="s">
        <v>104</v>
      </c>
      <c r="L44" s="18" t="s">
        <v>105</v>
      </c>
      <c r="M44" s="18">
        <v>9707939599</v>
      </c>
      <c r="N44" s="18" t="s">
        <v>109</v>
      </c>
      <c r="O44" s="18">
        <v>9508854213</v>
      </c>
      <c r="P44" s="24">
        <v>43628</v>
      </c>
      <c r="Q44" s="18" t="s">
        <v>100</v>
      </c>
      <c r="R44" s="18"/>
      <c r="S44" s="116" t="s">
        <v>636</v>
      </c>
      <c r="T44" s="18"/>
    </row>
    <row r="45" spans="1:20">
      <c r="A45" s="4">
        <v>41</v>
      </c>
      <c r="B45" s="17" t="s">
        <v>70</v>
      </c>
      <c r="C45" s="60" t="s">
        <v>208</v>
      </c>
      <c r="D45" s="18" t="s">
        <v>27</v>
      </c>
      <c r="E45" s="54" t="s">
        <v>209</v>
      </c>
      <c r="F45" s="18" t="s">
        <v>85</v>
      </c>
      <c r="G45" s="19">
        <v>69</v>
      </c>
      <c r="H45" s="19">
        <v>49</v>
      </c>
      <c r="I45" s="17">
        <f t="shared" si="1"/>
        <v>118</v>
      </c>
      <c r="J45" s="55">
        <v>9707859010</v>
      </c>
      <c r="K45" s="18" t="s">
        <v>116</v>
      </c>
      <c r="L45" s="18" t="s">
        <v>117</v>
      </c>
      <c r="M45" s="18">
        <v>9864693597</v>
      </c>
      <c r="N45" s="18" t="s">
        <v>161</v>
      </c>
      <c r="O45" s="18">
        <v>8822293542</v>
      </c>
      <c r="P45" s="24">
        <v>43629</v>
      </c>
      <c r="Q45" s="18" t="s">
        <v>88</v>
      </c>
      <c r="R45" s="18"/>
      <c r="S45" s="116" t="s">
        <v>636</v>
      </c>
      <c r="T45" s="18"/>
    </row>
    <row r="46" spans="1:20" ht="27">
      <c r="A46" s="4">
        <v>42</v>
      </c>
      <c r="B46" s="17" t="s">
        <v>70</v>
      </c>
      <c r="C46" s="60" t="s">
        <v>210</v>
      </c>
      <c r="D46" s="18" t="s">
        <v>27</v>
      </c>
      <c r="E46" s="54" t="s">
        <v>211</v>
      </c>
      <c r="F46" s="18" t="s">
        <v>85</v>
      </c>
      <c r="G46" s="19">
        <v>18</v>
      </c>
      <c r="H46" s="19">
        <v>20</v>
      </c>
      <c r="I46" s="17">
        <f t="shared" si="1"/>
        <v>38</v>
      </c>
      <c r="J46" s="55">
        <v>9864330096</v>
      </c>
      <c r="K46" s="18" t="s">
        <v>116</v>
      </c>
      <c r="L46" s="18" t="s">
        <v>117</v>
      </c>
      <c r="M46" s="18">
        <v>9864693597</v>
      </c>
      <c r="N46" s="18" t="s">
        <v>212</v>
      </c>
      <c r="O46" s="18">
        <v>9508546502</v>
      </c>
      <c r="P46" s="24">
        <v>43630</v>
      </c>
      <c r="Q46" s="18" t="s">
        <v>90</v>
      </c>
      <c r="R46" s="18"/>
      <c r="S46" s="116" t="s">
        <v>636</v>
      </c>
      <c r="T46" s="18"/>
    </row>
    <row r="47" spans="1:20" ht="27">
      <c r="A47" s="4">
        <v>43</v>
      </c>
      <c r="B47" s="17" t="s">
        <v>70</v>
      </c>
      <c r="C47" s="60" t="s">
        <v>213</v>
      </c>
      <c r="D47" s="18" t="s">
        <v>27</v>
      </c>
      <c r="E47" s="54" t="s">
        <v>214</v>
      </c>
      <c r="F47" s="18" t="s">
        <v>85</v>
      </c>
      <c r="G47" s="19">
        <v>30</v>
      </c>
      <c r="H47" s="19">
        <v>35</v>
      </c>
      <c r="I47" s="17">
        <f t="shared" si="1"/>
        <v>65</v>
      </c>
      <c r="J47" s="55">
        <v>9707465135</v>
      </c>
      <c r="K47" s="18" t="s">
        <v>104</v>
      </c>
      <c r="L47" s="18" t="s">
        <v>105</v>
      </c>
      <c r="M47" s="18">
        <v>9707939599</v>
      </c>
      <c r="N47" s="18" t="s">
        <v>109</v>
      </c>
      <c r="O47" s="18">
        <v>9508854213</v>
      </c>
      <c r="P47" s="24">
        <v>43630</v>
      </c>
      <c r="Q47" s="18" t="s">
        <v>90</v>
      </c>
      <c r="R47" s="18"/>
      <c r="S47" s="116" t="s">
        <v>636</v>
      </c>
      <c r="T47" s="18"/>
    </row>
    <row r="48" spans="1:20">
      <c r="A48" s="4">
        <v>44</v>
      </c>
      <c r="B48" s="17" t="s">
        <v>70</v>
      </c>
      <c r="C48" s="60" t="s">
        <v>215</v>
      </c>
      <c r="D48" s="18" t="s">
        <v>27</v>
      </c>
      <c r="E48" s="54" t="s">
        <v>216</v>
      </c>
      <c r="F48" s="18" t="s">
        <v>85</v>
      </c>
      <c r="G48" s="19">
        <v>43</v>
      </c>
      <c r="H48" s="19">
        <v>33</v>
      </c>
      <c r="I48" s="17">
        <f t="shared" si="1"/>
        <v>76</v>
      </c>
      <c r="J48" s="55">
        <v>9707745075</v>
      </c>
      <c r="K48" s="18" t="s">
        <v>116</v>
      </c>
      <c r="L48" s="18" t="s">
        <v>117</v>
      </c>
      <c r="M48" s="18">
        <v>9864693597</v>
      </c>
      <c r="N48" s="18" t="s">
        <v>118</v>
      </c>
      <c r="O48" s="18">
        <v>9707606420</v>
      </c>
      <c r="P48" s="24">
        <v>43631</v>
      </c>
      <c r="Q48" s="18" t="s">
        <v>93</v>
      </c>
      <c r="R48" s="18"/>
      <c r="S48" s="116" t="s">
        <v>636</v>
      </c>
      <c r="T48" s="18"/>
    </row>
    <row r="49" spans="1:20">
      <c r="A49" s="4">
        <v>45</v>
      </c>
      <c r="B49" s="17" t="s">
        <v>70</v>
      </c>
      <c r="C49" s="51" t="s">
        <v>227</v>
      </c>
      <c r="D49" s="18" t="s">
        <v>29</v>
      </c>
      <c r="E49" s="59">
        <v>252</v>
      </c>
      <c r="F49" s="18"/>
      <c r="G49" s="19">
        <v>20</v>
      </c>
      <c r="H49" s="19">
        <v>17</v>
      </c>
      <c r="I49" s="17">
        <f t="shared" si="1"/>
        <v>37</v>
      </c>
      <c r="J49" s="18">
        <v>8253864959</v>
      </c>
      <c r="K49" s="18" t="s">
        <v>135</v>
      </c>
      <c r="L49" s="18" t="s">
        <v>136</v>
      </c>
      <c r="M49" s="18">
        <v>9678098547</v>
      </c>
      <c r="N49" s="18" t="s">
        <v>145</v>
      </c>
      <c r="O49" s="18">
        <v>7035826023</v>
      </c>
      <c r="P49" s="24">
        <v>43633</v>
      </c>
      <c r="Q49" s="18" t="s">
        <v>96</v>
      </c>
      <c r="R49" s="18"/>
      <c r="S49" s="116" t="s">
        <v>636</v>
      </c>
      <c r="T49" s="18"/>
    </row>
    <row r="50" spans="1:20">
      <c r="A50" s="4">
        <v>46</v>
      </c>
      <c r="B50" s="17" t="s">
        <v>70</v>
      </c>
      <c r="C50" s="66" t="s">
        <v>228</v>
      </c>
      <c r="D50" s="18" t="s">
        <v>29</v>
      </c>
      <c r="E50" s="67">
        <v>250</v>
      </c>
      <c r="F50" s="18" t="s">
        <v>229</v>
      </c>
      <c r="G50" s="19">
        <v>23</v>
      </c>
      <c r="H50" s="19">
        <v>22</v>
      </c>
      <c r="I50" s="17">
        <f t="shared" si="1"/>
        <v>45</v>
      </c>
      <c r="J50" s="18">
        <v>8822590789</v>
      </c>
      <c r="K50" s="18" t="s">
        <v>230</v>
      </c>
      <c r="L50" s="18" t="s">
        <v>136</v>
      </c>
      <c r="M50" s="18">
        <v>9678098547</v>
      </c>
      <c r="N50" s="18" t="s">
        <v>231</v>
      </c>
      <c r="O50" s="18">
        <v>7035826023</v>
      </c>
      <c r="P50" s="24">
        <v>43633</v>
      </c>
      <c r="Q50" s="18" t="s">
        <v>96</v>
      </c>
      <c r="R50" s="18"/>
      <c r="S50" s="116" t="s">
        <v>636</v>
      </c>
      <c r="T50" s="18"/>
    </row>
    <row r="51" spans="1:20">
      <c r="A51" s="4">
        <v>47</v>
      </c>
      <c r="B51" s="17" t="s">
        <v>70</v>
      </c>
      <c r="C51" s="51" t="s">
        <v>232</v>
      </c>
      <c r="D51" s="18" t="s">
        <v>29</v>
      </c>
      <c r="E51" s="67">
        <v>274</v>
      </c>
      <c r="F51" s="18"/>
      <c r="G51" s="19">
        <v>24</v>
      </c>
      <c r="H51" s="19">
        <v>29</v>
      </c>
      <c r="I51" s="17">
        <f t="shared" si="1"/>
        <v>53</v>
      </c>
      <c r="J51" s="18">
        <v>8822658618</v>
      </c>
      <c r="K51" s="18" t="s">
        <v>116</v>
      </c>
      <c r="L51" s="18" t="s">
        <v>117</v>
      </c>
      <c r="M51" s="18">
        <v>9864693597</v>
      </c>
      <c r="N51" s="18" t="s">
        <v>118</v>
      </c>
      <c r="O51" s="18">
        <v>9707606420</v>
      </c>
      <c r="P51" s="24">
        <v>43634</v>
      </c>
      <c r="Q51" s="18" t="s">
        <v>110</v>
      </c>
      <c r="R51" s="18"/>
      <c r="S51" s="116" t="s">
        <v>636</v>
      </c>
      <c r="T51" s="18"/>
    </row>
    <row r="52" spans="1:20">
      <c r="A52" s="4">
        <v>48</v>
      </c>
      <c r="B52" s="17" t="s">
        <v>70</v>
      </c>
      <c r="C52" s="51" t="s">
        <v>233</v>
      </c>
      <c r="D52" s="18" t="s">
        <v>29</v>
      </c>
      <c r="E52" s="19"/>
      <c r="F52" s="18"/>
      <c r="G52" s="19">
        <v>29</v>
      </c>
      <c r="H52" s="19">
        <v>29</v>
      </c>
      <c r="I52" s="17">
        <f t="shared" si="1"/>
        <v>58</v>
      </c>
      <c r="J52" s="18">
        <v>9707448618</v>
      </c>
      <c r="K52" s="18" t="s">
        <v>104</v>
      </c>
      <c r="L52" s="18" t="s">
        <v>105</v>
      </c>
      <c r="M52" s="18">
        <v>9707939599</v>
      </c>
      <c r="N52" s="18" t="s">
        <v>109</v>
      </c>
      <c r="O52" s="18">
        <v>9508854213</v>
      </c>
      <c r="P52" s="24">
        <v>43635</v>
      </c>
      <c r="Q52" s="18" t="s">
        <v>100</v>
      </c>
      <c r="R52" s="18"/>
      <c r="S52" s="116" t="s">
        <v>636</v>
      </c>
      <c r="T52" s="18"/>
    </row>
    <row r="53" spans="1:20">
      <c r="A53" s="4">
        <v>49</v>
      </c>
      <c r="B53" s="17" t="s">
        <v>70</v>
      </c>
      <c r="C53" s="51" t="s">
        <v>234</v>
      </c>
      <c r="D53" s="18" t="s">
        <v>29</v>
      </c>
      <c r="E53" s="59">
        <v>199</v>
      </c>
      <c r="F53" s="18"/>
      <c r="G53" s="19">
        <v>25</v>
      </c>
      <c r="H53" s="19">
        <v>22</v>
      </c>
      <c r="I53" s="17">
        <f t="shared" si="1"/>
        <v>47</v>
      </c>
      <c r="J53" s="18">
        <v>7399814460</v>
      </c>
      <c r="K53" s="18" t="s">
        <v>97</v>
      </c>
      <c r="L53" s="18" t="s">
        <v>98</v>
      </c>
      <c r="M53" s="18">
        <v>8721997631</v>
      </c>
      <c r="N53" s="18" t="s">
        <v>123</v>
      </c>
      <c r="O53" s="18">
        <v>9859449059</v>
      </c>
      <c r="P53" s="24">
        <v>43636</v>
      </c>
      <c r="Q53" s="18" t="s">
        <v>88</v>
      </c>
      <c r="R53" s="18"/>
      <c r="S53" s="116" t="s">
        <v>636</v>
      </c>
      <c r="T53" s="18"/>
    </row>
    <row r="54" spans="1:20">
      <c r="A54" s="4">
        <v>50</v>
      </c>
      <c r="B54" s="17" t="s">
        <v>70</v>
      </c>
      <c r="C54" s="51" t="s">
        <v>235</v>
      </c>
      <c r="D54" s="18" t="s">
        <v>29</v>
      </c>
      <c r="E54" s="59">
        <v>205</v>
      </c>
      <c r="F54" s="18"/>
      <c r="G54" s="19">
        <v>19</v>
      </c>
      <c r="H54" s="19">
        <v>9</v>
      </c>
      <c r="I54" s="17">
        <f t="shared" si="1"/>
        <v>28</v>
      </c>
      <c r="J54" s="18">
        <v>9854490133</v>
      </c>
      <c r="K54" s="18" t="s">
        <v>97</v>
      </c>
      <c r="L54" s="18" t="s">
        <v>98</v>
      </c>
      <c r="M54" s="18">
        <v>8721997631</v>
      </c>
      <c r="N54" s="18" t="s">
        <v>125</v>
      </c>
      <c r="O54" s="18">
        <v>9707750600</v>
      </c>
      <c r="P54" s="24">
        <v>43636</v>
      </c>
      <c r="Q54" s="18" t="s">
        <v>88</v>
      </c>
      <c r="R54" s="18"/>
      <c r="S54" s="116" t="s">
        <v>636</v>
      </c>
      <c r="T54" s="18"/>
    </row>
    <row r="55" spans="1:20">
      <c r="A55" s="4">
        <v>51</v>
      </c>
      <c r="B55" s="17" t="s">
        <v>70</v>
      </c>
      <c r="C55" s="51" t="s">
        <v>236</v>
      </c>
      <c r="D55" s="18" t="s">
        <v>29</v>
      </c>
      <c r="E55" s="59">
        <v>50</v>
      </c>
      <c r="F55" s="18"/>
      <c r="G55" s="19">
        <v>25</v>
      </c>
      <c r="H55" s="19">
        <v>25</v>
      </c>
      <c r="I55" s="17">
        <f t="shared" si="1"/>
        <v>50</v>
      </c>
      <c r="J55" s="18">
        <v>7399686197</v>
      </c>
      <c r="K55" s="18" t="s">
        <v>131</v>
      </c>
      <c r="L55" s="18" t="s">
        <v>132</v>
      </c>
      <c r="M55" s="18">
        <v>8473856835</v>
      </c>
      <c r="N55" s="18" t="s">
        <v>133</v>
      </c>
      <c r="O55" s="18"/>
      <c r="P55" s="24">
        <v>43637</v>
      </c>
      <c r="Q55" s="18" t="s">
        <v>90</v>
      </c>
      <c r="R55" s="18"/>
      <c r="S55" s="116" t="s">
        <v>636</v>
      </c>
      <c r="T55" s="18"/>
    </row>
    <row r="56" spans="1:20">
      <c r="A56" s="4">
        <v>52</v>
      </c>
      <c r="B56" s="17" t="s">
        <v>70</v>
      </c>
      <c r="C56" s="51" t="s">
        <v>237</v>
      </c>
      <c r="D56" s="18" t="s">
        <v>29</v>
      </c>
      <c r="E56" s="67">
        <v>235</v>
      </c>
      <c r="F56" s="18"/>
      <c r="G56" s="19">
        <v>6</v>
      </c>
      <c r="H56" s="19">
        <v>15</v>
      </c>
      <c r="I56" s="17">
        <f t="shared" si="1"/>
        <v>21</v>
      </c>
      <c r="J56" s="18">
        <v>9854153650</v>
      </c>
      <c r="K56" s="18" t="s">
        <v>141</v>
      </c>
      <c r="L56" s="18" t="s">
        <v>142</v>
      </c>
      <c r="M56" s="18">
        <v>9864330410</v>
      </c>
      <c r="N56" s="18" t="s">
        <v>238</v>
      </c>
      <c r="O56" s="18">
        <v>7399743384</v>
      </c>
      <c r="P56" s="24">
        <v>43637</v>
      </c>
      <c r="Q56" s="18" t="s">
        <v>90</v>
      </c>
      <c r="R56" s="18"/>
      <c r="S56" s="116" t="s">
        <v>636</v>
      </c>
      <c r="T56" s="18"/>
    </row>
    <row r="57" spans="1:20">
      <c r="A57" s="4">
        <v>53</v>
      </c>
      <c r="B57" s="17" t="s">
        <v>70</v>
      </c>
      <c r="C57" s="51" t="s">
        <v>239</v>
      </c>
      <c r="D57" s="18" t="s">
        <v>29</v>
      </c>
      <c r="E57" s="59">
        <v>10</v>
      </c>
      <c r="F57" s="18"/>
      <c r="G57" s="19">
        <v>31</v>
      </c>
      <c r="H57" s="19">
        <v>24</v>
      </c>
      <c r="I57" s="17">
        <f t="shared" si="1"/>
        <v>55</v>
      </c>
      <c r="J57" s="18">
        <v>8256053181</v>
      </c>
      <c r="K57" s="18" t="s">
        <v>135</v>
      </c>
      <c r="L57" s="18" t="s">
        <v>136</v>
      </c>
      <c r="M57" s="18">
        <v>9678098547</v>
      </c>
      <c r="N57" s="18" t="s">
        <v>145</v>
      </c>
      <c r="O57" s="18">
        <v>7035826023</v>
      </c>
      <c r="P57" s="24">
        <v>43638</v>
      </c>
      <c r="Q57" s="18" t="s">
        <v>93</v>
      </c>
      <c r="R57" s="18"/>
      <c r="S57" s="116" t="s">
        <v>636</v>
      </c>
      <c r="T57" s="18"/>
    </row>
    <row r="58" spans="1:20">
      <c r="A58" s="4">
        <v>54</v>
      </c>
      <c r="B58" s="17" t="s">
        <v>70</v>
      </c>
      <c r="C58" s="51" t="s">
        <v>240</v>
      </c>
      <c r="D58" s="18" t="s">
        <v>29</v>
      </c>
      <c r="E58" s="59">
        <v>11</v>
      </c>
      <c r="F58" s="18"/>
      <c r="G58" s="19">
        <v>34</v>
      </c>
      <c r="H58" s="19">
        <v>33</v>
      </c>
      <c r="I58" s="17">
        <f t="shared" si="1"/>
        <v>67</v>
      </c>
      <c r="J58" s="18">
        <v>8752865538</v>
      </c>
      <c r="K58" s="18" t="s">
        <v>135</v>
      </c>
      <c r="L58" s="18" t="s">
        <v>241</v>
      </c>
      <c r="M58" s="18">
        <v>9864981238</v>
      </c>
      <c r="N58" s="18" t="s">
        <v>242</v>
      </c>
      <c r="O58" s="18">
        <v>9707665746</v>
      </c>
      <c r="P58" s="24">
        <v>43640</v>
      </c>
      <c r="Q58" s="18" t="s">
        <v>96</v>
      </c>
      <c r="R58" s="18"/>
      <c r="S58" s="116" t="s">
        <v>636</v>
      </c>
      <c r="T58" s="18"/>
    </row>
    <row r="59" spans="1:20">
      <c r="A59" s="4">
        <v>55</v>
      </c>
      <c r="B59" s="17" t="s">
        <v>70</v>
      </c>
      <c r="C59" s="51" t="s">
        <v>243</v>
      </c>
      <c r="D59" s="18" t="s">
        <v>29</v>
      </c>
      <c r="E59" s="59">
        <v>151</v>
      </c>
      <c r="F59" s="18"/>
      <c r="G59" s="19">
        <v>10</v>
      </c>
      <c r="H59" s="19">
        <v>10</v>
      </c>
      <c r="I59" s="17">
        <f t="shared" si="1"/>
        <v>20</v>
      </c>
      <c r="J59" s="18">
        <v>7399870149</v>
      </c>
      <c r="K59" s="18" t="s">
        <v>135</v>
      </c>
      <c r="L59" s="18" t="s">
        <v>136</v>
      </c>
      <c r="M59" s="18">
        <v>9678098547</v>
      </c>
      <c r="N59" s="18" t="s">
        <v>145</v>
      </c>
      <c r="O59" s="18">
        <v>7035826023</v>
      </c>
      <c r="P59" s="24">
        <v>43641</v>
      </c>
      <c r="Q59" s="18" t="s">
        <v>110</v>
      </c>
      <c r="R59" s="18"/>
      <c r="S59" s="116" t="s">
        <v>636</v>
      </c>
      <c r="T59" s="18"/>
    </row>
    <row r="60" spans="1:20">
      <c r="A60" s="4">
        <v>56</v>
      </c>
      <c r="B60" s="17" t="s">
        <v>70</v>
      </c>
      <c r="C60" s="51" t="s">
        <v>244</v>
      </c>
      <c r="D60" s="18" t="s">
        <v>29</v>
      </c>
      <c r="E60" s="67">
        <v>244</v>
      </c>
      <c r="F60" s="18"/>
      <c r="G60" s="19">
        <v>28</v>
      </c>
      <c r="H60" s="19">
        <v>28</v>
      </c>
      <c r="I60" s="17">
        <f t="shared" si="1"/>
        <v>56</v>
      </c>
      <c r="J60" s="18">
        <v>9864555468</v>
      </c>
      <c r="K60" s="18" t="s">
        <v>135</v>
      </c>
      <c r="L60" s="18" t="s">
        <v>241</v>
      </c>
      <c r="M60" s="18">
        <v>9864981238</v>
      </c>
      <c r="N60" s="18" t="s">
        <v>242</v>
      </c>
      <c r="O60" s="18">
        <v>9707665746</v>
      </c>
      <c r="P60" s="24">
        <v>43641</v>
      </c>
      <c r="Q60" s="18" t="s">
        <v>110</v>
      </c>
      <c r="R60" s="18"/>
      <c r="S60" s="116" t="s">
        <v>636</v>
      </c>
      <c r="T60" s="18"/>
    </row>
    <row r="61" spans="1:20">
      <c r="A61" s="4">
        <v>57</v>
      </c>
      <c r="B61" s="17" t="s">
        <v>70</v>
      </c>
      <c r="C61" s="51" t="s">
        <v>245</v>
      </c>
      <c r="D61" s="18" t="s">
        <v>29</v>
      </c>
      <c r="E61" s="67">
        <v>247</v>
      </c>
      <c r="F61" s="18"/>
      <c r="G61" s="19">
        <v>35</v>
      </c>
      <c r="H61" s="19">
        <v>34</v>
      </c>
      <c r="I61" s="17">
        <f t="shared" si="1"/>
        <v>69</v>
      </c>
      <c r="J61" s="18">
        <v>7399614625</v>
      </c>
      <c r="K61" s="18" t="s">
        <v>135</v>
      </c>
      <c r="L61" s="18" t="s">
        <v>241</v>
      </c>
      <c r="M61" s="18">
        <v>9864981238</v>
      </c>
      <c r="N61" s="18" t="s">
        <v>242</v>
      </c>
      <c r="O61" s="18">
        <v>9707665746</v>
      </c>
      <c r="P61" s="24">
        <v>43642</v>
      </c>
      <c r="Q61" s="18" t="s">
        <v>100</v>
      </c>
      <c r="R61" s="18"/>
      <c r="S61" s="116" t="s">
        <v>636</v>
      </c>
      <c r="T61" s="18"/>
    </row>
    <row r="62" spans="1:20">
      <c r="A62" s="4">
        <v>58</v>
      </c>
      <c r="B62" s="17" t="s">
        <v>70</v>
      </c>
      <c r="C62" s="51" t="s">
        <v>240</v>
      </c>
      <c r="D62" s="18" t="s">
        <v>29</v>
      </c>
      <c r="E62" s="59">
        <v>248</v>
      </c>
      <c r="F62" s="18"/>
      <c r="G62" s="19">
        <v>45</v>
      </c>
      <c r="H62" s="19">
        <v>24</v>
      </c>
      <c r="I62" s="17">
        <f t="shared" si="1"/>
        <v>69</v>
      </c>
      <c r="J62" s="18">
        <v>8749897320</v>
      </c>
      <c r="K62" s="18" t="s">
        <v>135</v>
      </c>
      <c r="L62" s="18" t="s">
        <v>241</v>
      </c>
      <c r="M62" s="18">
        <v>9864981238</v>
      </c>
      <c r="N62" s="18" t="s">
        <v>242</v>
      </c>
      <c r="O62" s="18">
        <v>9707665746</v>
      </c>
      <c r="P62" s="24">
        <v>43643</v>
      </c>
      <c r="Q62" s="18" t="s">
        <v>88</v>
      </c>
      <c r="R62" s="18"/>
      <c r="S62" s="116" t="s">
        <v>636</v>
      </c>
      <c r="T62" s="18"/>
    </row>
    <row r="63" spans="1:20">
      <c r="A63" s="4">
        <v>59</v>
      </c>
      <c r="B63" s="17" t="s">
        <v>70</v>
      </c>
      <c r="C63" s="62" t="s">
        <v>246</v>
      </c>
      <c r="D63" s="18" t="s">
        <v>29</v>
      </c>
      <c r="E63" s="64"/>
      <c r="F63" s="18"/>
      <c r="G63" s="19">
        <v>13</v>
      </c>
      <c r="H63" s="19">
        <v>30</v>
      </c>
      <c r="I63" s="17">
        <f t="shared" si="1"/>
        <v>43</v>
      </c>
      <c r="J63" s="18">
        <v>9707706579</v>
      </c>
      <c r="K63" s="18" t="s">
        <v>148</v>
      </c>
      <c r="L63" s="18" t="s">
        <v>154</v>
      </c>
      <c r="M63" s="18">
        <v>9707613431</v>
      </c>
      <c r="N63" s="18" t="s">
        <v>247</v>
      </c>
      <c r="O63" s="18">
        <v>9859204983</v>
      </c>
      <c r="P63" s="24">
        <v>43644</v>
      </c>
      <c r="Q63" s="18" t="s">
        <v>90</v>
      </c>
      <c r="R63" s="18"/>
      <c r="S63" s="116" t="s">
        <v>636</v>
      </c>
      <c r="T63" s="18"/>
    </row>
    <row r="64" spans="1:20">
      <c r="A64" s="4">
        <v>60</v>
      </c>
      <c r="B64" s="17" t="s">
        <v>70</v>
      </c>
      <c r="C64" s="62" t="s">
        <v>248</v>
      </c>
      <c r="D64" s="18" t="s">
        <v>29</v>
      </c>
      <c r="E64" s="59">
        <v>193</v>
      </c>
      <c r="F64" s="18"/>
      <c r="G64" s="19">
        <v>23</v>
      </c>
      <c r="H64" s="19">
        <v>32</v>
      </c>
      <c r="I64" s="17">
        <f t="shared" si="1"/>
        <v>55</v>
      </c>
      <c r="J64" s="18">
        <v>9706775025</v>
      </c>
      <c r="K64" s="18" t="s">
        <v>148</v>
      </c>
      <c r="L64" s="18" t="s">
        <v>154</v>
      </c>
      <c r="M64" s="18">
        <v>9707613431</v>
      </c>
      <c r="N64" s="18" t="s">
        <v>247</v>
      </c>
      <c r="O64" s="18">
        <v>9859204983</v>
      </c>
      <c r="P64" s="24">
        <v>43645</v>
      </c>
      <c r="Q64" s="18" t="s">
        <v>93</v>
      </c>
      <c r="R64" s="18"/>
      <c r="S64" s="116" t="s">
        <v>636</v>
      </c>
      <c r="T64" s="18"/>
    </row>
    <row r="65" spans="1:20">
      <c r="A65" s="4">
        <v>61</v>
      </c>
      <c r="B65" s="17"/>
      <c r="C65" s="51"/>
      <c r="D65" s="18"/>
      <c r="E65" s="52"/>
      <c r="F65" s="18"/>
      <c r="G65" s="19"/>
      <c r="H65" s="19"/>
      <c r="I65" s="17"/>
      <c r="J65" s="18"/>
      <c r="K65" s="18"/>
      <c r="L65" s="18"/>
      <c r="M65" s="18"/>
      <c r="N65" s="18"/>
      <c r="O65" s="18"/>
      <c r="P65" s="24"/>
      <c r="Q65" s="18"/>
      <c r="R65" s="18"/>
      <c r="S65" s="116"/>
      <c r="T65" s="18"/>
    </row>
    <row r="66" spans="1:20">
      <c r="A66" s="4">
        <v>62</v>
      </c>
      <c r="B66" s="17"/>
      <c r="C66" s="51"/>
      <c r="D66" s="18"/>
      <c r="E66" s="52"/>
      <c r="F66" s="18"/>
      <c r="G66" s="19"/>
      <c r="H66" s="19"/>
      <c r="I66" s="17"/>
      <c r="J66" s="18"/>
      <c r="K66" s="18"/>
      <c r="L66" s="18"/>
      <c r="M66" s="18"/>
      <c r="N66" s="18"/>
      <c r="O66" s="18"/>
      <c r="P66" s="24"/>
      <c r="Q66" s="18"/>
      <c r="R66" s="18"/>
      <c r="S66" s="116"/>
      <c r="T66" s="18"/>
    </row>
    <row r="67" spans="1:20">
      <c r="A67" s="4">
        <v>63</v>
      </c>
      <c r="B67" s="17"/>
      <c r="C67" s="51"/>
      <c r="D67" s="18"/>
      <c r="E67" s="52"/>
      <c r="F67" s="18"/>
      <c r="G67" s="19"/>
      <c r="H67" s="19"/>
      <c r="I67" s="17"/>
      <c r="J67" s="18"/>
      <c r="K67" s="18"/>
      <c r="L67" s="18"/>
      <c r="M67" s="18"/>
      <c r="N67" s="18"/>
      <c r="O67" s="18"/>
      <c r="P67" s="24"/>
      <c r="Q67" s="18"/>
      <c r="R67" s="18"/>
      <c r="S67" s="116"/>
      <c r="T67" s="18"/>
    </row>
    <row r="68" spans="1:20">
      <c r="A68" s="4">
        <v>64</v>
      </c>
      <c r="B68" s="17"/>
      <c r="C68" s="51"/>
      <c r="D68" s="18"/>
      <c r="E68" s="19"/>
      <c r="F68" s="18"/>
      <c r="G68" s="19"/>
      <c r="H68" s="19"/>
      <c r="I68" s="17"/>
      <c r="J68" s="18"/>
      <c r="K68" s="18"/>
      <c r="L68" s="18"/>
      <c r="M68" s="18"/>
      <c r="N68" s="18"/>
      <c r="O68" s="18"/>
      <c r="P68" s="24"/>
      <c r="Q68" s="18"/>
      <c r="R68" s="18"/>
      <c r="S68" s="116"/>
      <c r="T68" s="18"/>
    </row>
    <row r="69" spans="1:20">
      <c r="A69" s="4">
        <v>65</v>
      </c>
      <c r="B69" s="17"/>
      <c r="C69" s="51"/>
      <c r="D69" s="18"/>
      <c r="E69" s="52"/>
      <c r="F69" s="18"/>
      <c r="G69" s="19"/>
      <c r="H69" s="19"/>
      <c r="I69" s="17"/>
      <c r="J69" s="18"/>
      <c r="K69" s="18"/>
      <c r="L69" s="18"/>
      <c r="M69" s="18"/>
      <c r="N69" s="18"/>
      <c r="O69" s="18"/>
      <c r="P69" s="24"/>
      <c r="Q69" s="18"/>
      <c r="R69" s="18"/>
      <c r="S69" s="116"/>
      <c r="T69" s="18"/>
    </row>
    <row r="70" spans="1:20">
      <c r="A70" s="4">
        <v>66</v>
      </c>
      <c r="B70" s="17"/>
      <c r="C70" s="51"/>
      <c r="D70" s="18"/>
      <c r="E70" s="52"/>
      <c r="F70" s="18"/>
      <c r="G70" s="19"/>
      <c r="H70" s="19"/>
      <c r="I70" s="17"/>
      <c r="J70" s="18"/>
      <c r="K70" s="18"/>
      <c r="L70" s="18"/>
      <c r="M70" s="18"/>
      <c r="N70" s="18"/>
      <c r="O70" s="18"/>
      <c r="P70" s="24"/>
      <c r="Q70" s="18"/>
      <c r="R70" s="18"/>
      <c r="S70" s="116"/>
      <c r="T70" s="18"/>
    </row>
    <row r="71" spans="1:20">
      <c r="A71" s="4">
        <v>67</v>
      </c>
      <c r="B71" s="17"/>
      <c r="C71" s="53"/>
      <c r="D71" s="18"/>
      <c r="E71" s="54"/>
      <c r="F71" s="18"/>
      <c r="G71" s="19"/>
      <c r="H71" s="19"/>
      <c r="I71" s="17"/>
      <c r="J71" s="55"/>
      <c r="K71" s="18"/>
      <c r="L71" s="18"/>
      <c r="M71" s="18"/>
      <c r="N71" s="18"/>
      <c r="O71" s="18"/>
      <c r="P71" s="24"/>
      <c r="Q71" s="18"/>
      <c r="R71" s="18"/>
      <c r="S71" s="116"/>
      <c r="T71" s="18"/>
    </row>
    <row r="72" spans="1:20">
      <c r="A72" s="4">
        <v>68</v>
      </c>
      <c r="B72" s="17"/>
      <c r="C72" s="56"/>
      <c r="D72" s="18"/>
      <c r="E72" s="54"/>
      <c r="F72" s="18"/>
      <c r="G72" s="19"/>
      <c r="H72" s="19"/>
      <c r="I72" s="17"/>
      <c r="J72" s="57"/>
      <c r="K72" s="18"/>
      <c r="L72" s="18"/>
      <c r="M72" s="18"/>
      <c r="N72" s="18"/>
      <c r="O72" s="18"/>
      <c r="P72" s="24"/>
      <c r="Q72" s="18"/>
      <c r="R72" s="18"/>
      <c r="S72" s="116"/>
      <c r="T72" s="18"/>
    </row>
    <row r="73" spans="1:20">
      <c r="A73" s="4">
        <v>69</v>
      </c>
      <c r="B73" s="17"/>
      <c r="C73" s="56"/>
      <c r="D73" s="18"/>
      <c r="E73" s="54"/>
      <c r="F73" s="18"/>
      <c r="G73" s="19"/>
      <c r="H73" s="19"/>
      <c r="I73" s="17"/>
      <c r="J73" s="57"/>
      <c r="K73" s="18"/>
      <c r="L73" s="18"/>
      <c r="M73" s="18"/>
      <c r="N73" s="18"/>
      <c r="O73" s="18"/>
      <c r="P73" s="24"/>
      <c r="Q73" s="18"/>
      <c r="R73" s="18"/>
      <c r="S73" s="116"/>
      <c r="T73" s="18"/>
    </row>
    <row r="74" spans="1:20">
      <c r="A74" s="4">
        <v>70</v>
      </c>
      <c r="B74" s="17"/>
      <c r="C74" s="56"/>
      <c r="D74" s="18"/>
      <c r="E74" s="54"/>
      <c r="F74" s="18"/>
      <c r="G74" s="19"/>
      <c r="H74" s="19"/>
      <c r="I74" s="17"/>
      <c r="J74" s="57"/>
      <c r="K74" s="18"/>
      <c r="L74" s="18"/>
      <c r="M74" s="18"/>
      <c r="N74" s="18"/>
      <c r="O74" s="18"/>
      <c r="P74" s="24"/>
      <c r="Q74" s="18"/>
      <c r="R74" s="18"/>
      <c r="S74" s="116"/>
      <c r="T74" s="18"/>
    </row>
    <row r="75" spans="1:20">
      <c r="A75" s="4">
        <v>71</v>
      </c>
      <c r="B75" s="17"/>
      <c r="C75" s="58"/>
      <c r="D75" s="18"/>
      <c r="E75" s="54"/>
      <c r="F75" s="18"/>
      <c r="G75" s="19"/>
      <c r="H75" s="19"/>
      <c r="I75" s="17"/>
      <c r="J75" s="55"/>
      <c r="K75" s="18"/>
      <c r="L75" s="18"/>
      <c r="M75" s="18"/>
      <c r="N75" s="18"/>
      <c r="O75" s="18"/>
      <c r="P75" s="24"/>
      <c r="Q75" s="18"/>
      <c r="R75" s="18"/>
      <c r="S75" s="116"/>
      <c r="T75" s="18"/>
    </row>
    <row r="76" spans="1:20">
      <c r="A76" s="4">
        <v>72</v>
      </c>
      <c r="B76" s="17"/>
      <c r="C76" s="58"/>
      <c r="D76" s="18"/>
      <c r="E76" s="54"/>
      <c r="F76" s="18"/>
      <c r="G76" s="19"/>
      <c r="H76" s="19"/>
      <c r="I76" s="17"/>
      <c r="J76" s="55"/>
      <c r="K76" s="18"/>
      <c r="L76" s="18"/>
      <c r="M76" s="18"/>
      <c r="N76" s="18"/>
      <c r="O76" s="18"/>
      <c r="P76" s="24"/>
      <c r="Q76" s="18"/>
      <c r="R76" s="18"/>
      <c r="S76" s="116"/>
      <c r="T76" s="18"/>
    </row>
    <row r="77" spans="1:20">
      <c r="A77" s="4">
        <v>73</v>
      </c>
      <c r="B77" s="17"/>
      <c r="C77" s="51"/>
      <c r="D77" s="18"/>
      <c r="E77" s="59"/>
      <c r="F77" s="18"/>
      <c r="G77" s="19"/>
      <c r="H77" s="19"/>
      <c r="I77" s="17"/>
      <c r="J77" s="18"/>
      <c r="K77" s="18"/>
      <c r="L77" s="18"/>
      <c r="M77" s="18"/>
      <c r="N77" s="18"/>
      <c r="O77" s="18"/>
      <c r="P77" s="24"/>
      <c r="Q77" s="18"/>
      <c r="R77" s="18"/>
      <c r="S77" s="116"/>
      <c r="T77" s="18"/>
    </row>
    <row r="78" spans="1:20">
      <c r="A78" s="4">
        <v>74</v>
      </c>
      <c r="B78" s="17"/>
      <c r="C78" s="58"/>
      <c r="D78" s="18"/>
      <c r="E78" s="54"/>
      <c r="F78" s="18"/>
      <c r="G78" s="19"/>
      <c r="H78" s="19"/>
      <c r="I78" s="17">
        <f t="shared" ref="I78:I91" si="2">+G78+H78</f>
        <v>0</v>
      </c>
      <c r="J78" s="55"/>
      <c r="K78" s="18"/>
      <c r="L78" s="18"/>
      <c r="M78" s="18"/>
      <c r="N78" s="18"/>
      <c r="O78" s="18"/>
      <c r="P78" s="24"/>
      <c r="Q78" s="18"/>
      <c r="R78" s="18"/>
      <c r="S78" s="18"/>
      <c r="T78" s="18"/>
    </row>
    <row r="79" spans="1:20">
      <c r="A79" s="4">
        <v>75</v>
      </c>
      <c r="B79" s="17"/>
      <c r="C79" s="58"/>
      <c r="D79" s="18"/>
      <c r="E79" s="54"/>
      <c r="F79" s="18"/>
      <c r="G79" s="19"/>
      <c r="H79" s="19"/>
      <c r="I79" s="17">
        <f t="shared" si="2"/>
        <v>0</v>
      </c>
      <c r="J79" s="55"/>
      <c r="K79" s="18"/>
      <c r="L79" s="18"/>
      <c r="M79" s="18"/>
      <c r="N79" s="18"/>
      <c r="O79" s="18"/>
      <c r="P79" s="24"/>
      <c r="Q79" s="18"/>
      <c r="R79" s="18"/>
      <c r="S79" s="18"/>
      <c r="T79" s="18"/>
    </row>
    <row r="80" spans="1:20">
      <c r="A80" s="4">
        <v>76</v>
      </c>
      <c r="B80" s="17"/>
      <c r="C80" s="58"/>
      <c r="D80" s="18"/>
      <c r="E80" s="54"/>
      <c r="F80" s="18"/>
      <c r="G80" s="19"/>
      <c r="H80" s="19"/>
      <c r="I80" s="17">
        <f t="shared" si="2"/>
        <v>0</v>
      </c>
      <c r="J80" s="55"/>
      <c r="K80" s="18"/>
      <c r="L80" s="18"/>
      <c r="M80" s="18"/>
      <c r="N80" s="18"/>
      <c r="O80" s="18"/>
      <c r="P80" s="24"/>
      <c r="Q80" s="18"/>
      <c r="R80" s="18"/>
      <c r="S80" s="18"/>
      <c r="T80" s="18"/>
    </row>
    <row r="81" spans="1:20">
      <c r="A81" s="4">
        <v>77</v>
      </c>
      <c r="B81" s="17"/>
      <c r="C81" s="58"/>
      <c r="D81" s="18"/>
      <c r="E81" s="54"/>
      <c r="F81" s="18"/>
      <c r="G81" s="19"/>
      <c r="H81" s="19"/>
      <c r="I81" s="17">
        <f t="shared" si="2"/>
        <v>0</v>
      </c>
      <c r="J81" s="55"/>
      <c r="K81" s="18"/>
      <c r="L81" s="18"/>
      <c r="M81" s="18"/>
      <c r="N81" s="18"/>
      <c r="O81" s="18"/>
      <c r="P81" s="24"/>
      <c r="Q81" s="18"/>
      <c r="R81" s="18"/>
      <c r="S81" s="18"/>
      <c r="T81" s="18"/>
    </row>
    <row r="82" spans="1:20">
      <c r="A82" s="4">
        <v>78</v>
      </c>
      <c r="B82" s="17"/>
      <c r="C82" s="58"/>
      <c r="D82" s="18"/>
      <c r="E82" s="54"/>
      <c r="F82" s="18"/>
      <c r="G82" s="19"/>
      <c r="H82" s="19"/>
      <c r="I82" s="17">
        <f t="shared" si="2"/>
        <v>0</v>
      </c>
      <c r="J82" s="55"/>
      <c r="K82" s="18"/>
      <c r="L82" s="18"/>
      <c r="M82" s="18"/>
      <c r="N82" s="18"/>
      <c r="O82" s="18"/>
      <c r="P82" s="24"/>
      <c r="Q82" s="18"/>
      <c r="R82" s="18"/>
      <c r="S82" s="18"/>
      <c r="T82" s="18"/>
    </row>
    <row r="83" spans="1:20">
      <c r="A83" s="4">
        <v>79</v>
      </c>
      <c r="B83" s="17"/>
      <c r="C83" s="58"/>
      <c r="D83" s="18"/>
      <c r="E83" s="54"/>
      <c r="F83" s="18"/>
      <c r="G83" s="19"/>
      <c r="H83" s="19"/>
      <c r="I83" s="17">
        <f t="shared" si="2"/>
        <v>0</v>
      </c>
      <c r="J83" s="55"/>
      <c r="K83" s="18"/>
      <c r="L83" s="18"/>
      <c r="M83" s="18"/>
      <c r="N83" s="18"/>
      <c r="O83" s="18"/>
      <c r="P83" s="24"/>
      <c r="Q83" s="18"/>
      <c r="R83" s="18"/>
      <c r="S83" s="18"/>
      <c r="T83" s="18"/>
    </row>
    <row r="84" spans="1:20">
      <c r="A84" s="4">
        <v>80</v>
      </c>
      <c r="B84" s="17"/>
      <c r="C84" s="58"/>
      <c r="D84" s="18"/>
      <c r="E84" s="54"/>
      <c r="F84" s="18"/>
      <c r="G84" s="19"/>
      <c r="H84" s="19"/>
      <c r="I84" s="17">
        <f t="shared" si="2"/>
        <v>0</v>
      </c>
      <c r="J84" s="55"/>
      <c r="K84" s="18"/>
      <c r="L84" s="18"/>
      <c r="M84" s="18"/>
      <c r="N84" s="18"/>
      <c r="O84" s="18"/>
      <c r="P84" s="24"/>
      <c r="Q84" s="18"/>
      <c r="R84" s="18"/>
      <c r="S84" s="18"/>
      <c r="T84" s="18"/>
    </row>
    <row r="85" spans="1:20">
      <c r="A85" s="4">
        <v>81</v>
      </c>
      <c r="B85" s="17"/>
      <c r="C85" s="58"/>
      <c r="D85" s="18"/>
      <c r="E85" s="54"/>
      <c r="F85" s="18"/>
      <c r="G85" s="19"/>
      <c r="H85" s="19"/>
      <c r="I85" s="17">
        <f t="shared" si="2"/>
        <v>0</v>
      </c>
      <c r="J85" s="55"/>
      <c r="K85" s="18"/>
      <c r="L85" s="18"/>
      <c r="M85" s="18"/>
      <c r="N85" s="18"/>
      <c r="O85" s="18"/>
      <c r="P85" s="24"/>
      <c r="Q85" s="18"/>
      <c r="R85" s="18"/>
      <c r="S85" s="18"/>
      <c r="T85" s="18"/>
    </row>
    <row r="86" spans="1:20">
      <c r="A86" s="4">
        <v>82</v>
      </c>
      <c r="B86" s="17"/>
      <c r="C86" s="58"/>
      <c r="D86" s="18"/>
      <c r="E86" s="54"/>
      <c r="F86" s="18"/>
      <c r="G86" s="19"/>
      <c r="H86" s="19"/>
      <c r="I86" s="17">
        <f t="shared" si="2"/>
        <v>0</v>
      </c>
      <c r="J86" s="55"/>
      <c r="K86" s="18"/>
      <c r="L86" s="18"/>
      <c r="M86" s="18"/>
      <c r="N86" s="18"/>
      <c r="O86" s="18"/>
      <c r="P86" s="24"/>
      <c r="Q86" s="18"/>
      <c r="R86" s="18"/>
      <c r="S86" s="18"/>
      <c r="T86" s="18"/>
    </row>
    <row r="87" spans="1:20">
      <c r="A87" s="4">
        <v>83</v>
      </c>
      <c r="B87" s="17"/>
      <c r="C87" s="58"/>
      <c r="D87" s="18"/>
      <c r="E87" s="54"/>
      <c r="F87" s="18"/>
      <c r="G87" s="19"/>
      <c r="H87" s="19"/>
      <c r="I87" s="17">
        <f t="shared" si="2"/>
        <v>0</v>
      </c>
      <c r="J87" s="55"/>
      <c r="K87" s="18"/>
      <c r="L87" s="18"/>
      <c r="M87" s="18"/>
      <c r="N87" s="18"/>
      <c r="O87" s="18"/>
      <c r="P87" s="24"/>
      <c r="Q87" s="18"/>
      <c r="R87" s="18"/>
      <c r="S87" s="18"/>
      <c r="T87" s="18"/>
    </row>
    <row r="88" spans="1:20">
      <c r="A88" s="4">
        <v>84</v>
      </c>
      <c r="B88" s="17"/>
      <c r="C88" s="58"/>
      <c r="D88" s="18"/>
      <c r="E88" s="54"/>
      <c r="F88" s="18"/>
      <c r="G88" s="19"/>
      <c r="H88" s="19"/>
      <c r="I88" s="17">
        <f t="shared" si="2"/>
        <v>0</v>
      </c>
      <c r="J88" s="55"/>
      <c r="K88" s="18"/>
      <c r="L88" s="18"/>
      <c r="M88" s="18"/>
      <c r="N88" s="18"/>
      <c r="O88" s="18"/>
      <c r="P88" s="24"/>
      <c r="Q88" s="18"/>
      <c r="R88" s="18"/>
      <c r="S88" s="18"/>
      <c r="T88" s="18"/>
    </row>
    <row r="89" spans="1:20">
      <c r="A89" s="4">
        <v>85</v>
      </c>
      <c r="B89" s="17"/>
      <c r="C89" s="58"/>
      <c r="D89" s="18"/>
      <c r="E89" s="54"/>
      <c r="F89" s="18"/>
      <c r="G89" s="19"/>
      <c r="H89" s="19"/>
      <c r="I89" s="17">
        <f t="shared" si="2"/>
        <v>0</v>
      </c>
      <c r="J89" s="55"/>
      <c r="K89" s="18"/>
      <c r="L89" s="18"/>
      <c r="M89" s="18"/>
      <c r="N89" s="18"/>
      <c r="O89" s="18"/>
      <c r="P89" s="24"/>
      <c r="Q89" s="18"/>
      <c r="R89" s="18"/>
      <c r="S89" s="18"/>
      <c r="T89" s="18"/>
    </row>
    <row r="90" spans="1:20">
      <c r="A90" s="4">
        <v>86</v>
      </c>
      <c r="B90" s="17"/>
      <c r="C90" s="58"/>
      <c r="D90" s="18"/>
      <c r="E90" s="54"/>
      <c r="F90" s="18"/>
      <c r="G90" s="19"/>
      <c r="H90" s="19"/>
      <c r="I90" s="17">
        <f t="shared" si="2"/>
        <v>0</v>
      </c>
      <c r="J90" s="55"/>
      <c r="K90" s="18"/>
      <c r="L90" s="18"/>
      <c r="M90" s="18"/>
      <c r="N90" s="18"/>
      <c r="O90" s="18"/>
      <c r="P90" s="24"/>
      <c r="Q90" s="18"/>
      <c r="R90" s="18"/>
      <c r="S90" s="18"/>
      <c r="T90" s="18"/>
    </row>
    <row r="91" spans="1:20">
      <c r="A91" s="4">
        <v>87</v>
      </c>
      <c r="B91" s="17"/>
      <c r="C91" s="58"/>
      <c r="D91" s="18"/>
      <c r="E91" s="54"/>
      <c r="F91" s="18"/>
      <c r="G91" s="19"/>
      <c r="H91" s="19"/>
      <c r="I91" s="17">
        <f t="shared" si="2"/>
        <v>0</v>
      </c>
      <c r="J91" s="55"/>
      <c r="K91" s="18"/>
      <c r="L91" s="18"/>
      <c r="M91" s="18"/>
      <c r="N91" s="18"/>
      <c r="O91" s="18"/>
      <c r="P91" s="24"/>
      <c r="Q91" s="18"/>
      <c r="R91" s="18"/>
      <c r="S91" s="18"/>
      <c r="T91" s="18"/>
    </row>
    <row r="92" spans="1:20">
      <c r="A92" s="4">
        <v>88</v>
      </c>
      <c r="B92" s="17"/>
      <c r="C92" s="58"/>
      <c r="D92" s="18"/>
      <c r="E92" s="54"/>
      <c r="F92" s="18"/>
      <c r="G92" s="19"/>
      <c r="H92" s="19"/>
      <c r="I92" s="17">
        <f t="shared" ref="I92:I101" si="3">+G92+H92</f>
        <v>0</v>
      </c>
      <c r="J92" s="55"/>
      <c r="K92" s="18"/>
      <c r="L92" s="18"/>
      <c r="M92" s="18"/>
      <c r="N92" s="18"/>
      <c r="O92" s="18"/>
      <c r="P92" s="24"/>
      <c r="Q92" s="18"/>
      <c r="R92" s="18"/>
      <c r="S92" s="18"/>
      <c r="T92" s="18"/>
    </row>
    <row r="93" spans="1:20">
      <c r="A93" s="4">
        <v>89</v>
      </c>
      <c r="B93" s="17"/>
      <c r="C93" s="58"/>
      <c r="D93" s="18"/>
      <c r="E93" s="54"/>
      <c r="F93" s="18"/>
      <c r="G93" s="19"/>
      <c r="H93" s="19"/>
      <c r="I93" s="17">
        <f t="shared" ref="I93" si="4">+G93+H93</f>
        <v>0</v>
      </c>
      <c r="J93" s="55"/>
      <c r="K93" s="18"/>
      <c r="L93" s="18"/>
      <c r="M93" s="18"/>
      <c r="N93" s="18"/>
      <c r="O93" s="18"/>
      <c r="P93" s="24"/>
      <c r="Q93" s="18"/>
      <c r="R93" s="18"/>
      <c r="S93" s="18"/>
      <c r="T93" s="18"/>
    </row>
    <row r="94" spans="1:20">
      <c r="A94" s="4">
        <v>90</v>
      </c>
      <c r="B94" s="17"/>
      <c r="C94" s="58"/>
      <c r="D94" s="18"/>
      <c r="E94" s="54"/>
      <c r="F94" s="18"/>
      <c r="G94" s="19"/>
      <c r="H94" s="19"/>
      <c r="I94" s="17">
        <f t="shared" si="3"/>
        <v>0</v>
      </c>
      <c r="J94" s="55"/>
      <c r="K94" s="18"/>
      <c r="L94" s="18"/>
      <c r="M94" s="18"/>
      <c r="N94" s="18"/>
      <c r="O94" s="18"/>
      <c r="P94" s="24"/>
      <c r="Q94" s="18"/>
      <c r="R94" s="18"/>
      <c r="S94" s="18"/>
      <c r="T94" s="18"/>
    </row>
    <row r="95" spans="1:20">
      <c r="A95" s="4">
        <v>91</v>
      </c>
      <c r="B95" s="17"/>
      <c r="C95" s="58"/>
      <c r="D95" s="18"/>
      <c r="E95" s="54"/>
      <c r="F95" s="18"/>
      <c r="G95" s="19"/>
      <c r="H95" s="19"/>
      <c r="I95" s="17">
        <f t="shared" si="3"/>
        <v>0</v>
      </c>
      <c r="J95" s="55"/>
      <c r="K95" s="18"/>
      <c r="L95" s="18"/>
      <c r="M95" s="18"/>
      <c r="N95" s="18"/>
      <c r="O95" s="18"/>
      <c r="P95" s="24"/>
      <c r="Q95" s="18"/>
      <c r="R95" s="18"/>
      <c r="S95" s="18"/>
      <c r="T95" s="18"/>
    </row>
    <row r="96" spans="1:20">
      <c r="A96" s="4">
        <v>92</v>
      </c>
      <c r="B96" s="17"/>
      <c r="C96" s="18"/>
      <c r="D96" s="18"/>
      <c r="E96" s="54"/>
      <c r="F96" s="18"/>
      <c r="G96" s="19"/>
      <c r="H96" s="19"/>
      <c r="I96" s="17">
        <f t="shared" si="3"/>
        <v>0</v>
      </c>
      <c r="J96" s="18"/>
      <c r="K96" s="18"/>
      <c r="L96" s="18"/>
      <c r="M96" s="18"/>
      <c r="N96" s="18"/>
      <c r="O96" s="18"/>
      <c r="P96" s="24"/>
      <c r="Q96" s="18"/>
      <c r="R96" s="18"/>
      <c r="S96" s="18"/>
      <c r="T96" s="18"/>
    </row>
    <row r="97" spans="1:20">
      <c r="A97" s="4">
        <v>93</v>
      </c>
      <c r="B97" s="17"/>
      <c r="C97" s="18"/>
      <c r="D97" s="18"/>
      <c r="E97" s="54"/>
      <c r="F97" s="18"/>
      <c r="G97" s="19"/>
      <c r="H97" s="19"/>
      <c r="I97" s="17">
        <f t="shared" si="3"/>
        <v>0</v>
      </c>
      <c r="J97" s="18"/>
      <c r="K97" s="18"/>
      <c r="L97" s="18"/>
      <c r="M97" s="18"/>
      <c r="N97" s="18"/>
      <c r="O97" s="18"/>
      <c r="P97" s="24"/>
      <c r="Q97" s="18"/>
      <c r="R97" s="18"/>
      <c r="S97" s="18"/>
      <c r="T97" s="18"/>
    </row>
    <row r="98" spans="1:20">
      <c r="A98" s="4">
        <v>94</v>
      </c>
      <c r="B98" s="17"/>
      <c r="C98" s="18"/>
      <c r="D98" s="18"/>
      <c r="E98" s="54"/>
      <c r="F98" s="18"/>
      <c r="G98" s="19"/>
      <c r="H98" s="19"/>
      <c r="I98" s="17">
        <f t="shared" si="3"/>
        <v>0</v>
      </c>
      <c r="J98" s="18"/>
      <c r="K98" s="18"/>
      <c r="L98" s="18"/>
      <c r="M98" s="18"/>
      <c r="N98" s="18"/>
      <c r="O98" s="18"/>
      <c r="P98" s="24"/>
      <c r="Q98" s="18"/>
      <c r="R98" s="18"/>
      <c r="S98" s="18"/>
      <c r="T98" s="18"/>
    </row>
    <row r="99" spans="1:20">
      <c r="A99" s="4">
        <v>95</v>
      </c>
      <c r="B99" s="17"/>
      <c r="C99" s="18"/>
      <c r="D99" s="18"/>
      <c r="E99" s="54"/>
      <c r="F99" s="18"/>
      <c r="G99" s="19"/>
      <c r="H99" s="19"/>
      <c r="I99" s="17">
        <f t="shared" si="3"/>
        <v>0</v>
      </c>
      <c r="J99" s="18"/>
      <c r="K99" s="18"/>
      <c r="L99" s="18"/>
      <c r="M99" s="18"/>
      <c r="N99" s="18"/>
      <c r="O99" s="18"/>
      <c r="P99" s="24"/>
      <c r="Q99" s="18"/>
      <c r="R99" s="18"/>
      <c r="S99" s="18"/>
      <c r="T99" s="18"/>
    </row>
    <row r="100" spans="1:20">
      <c r="A100" s="4">
        <v>96</v>
      </c>
      <c r="B100" s="17"/>
      <c r="C100" s="18"/>
      <c r="D100" s="18"/>
      <c r="E100" s="54"/>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54"/>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ref="I102:I134" si="5">+G102+H102</f>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ref="I103:I130" si="6">+G103+H103</f>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6"/>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6"/>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6"/>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6"/>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6"/>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6"/>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6"/>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6"/>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6"/>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6"/>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6"/>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6"/>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6"/>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6"/>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6"/>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6"/>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6"/>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6"/>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6"/>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6"/>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6"/>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6"/>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6"/>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6"/>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6"/>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6"/>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6"/>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7">+G135+H135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7"/>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7"/>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7"/>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7"/>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7"/>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7"/>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7"/>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7"/>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7"/>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7"/>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7"/>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7"/>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7"/>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7"/>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7"/>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7"/>
        <v>0</v>
      </c>
      <c r="J164" s="18"/>
      <c r="K164" s="18"/>
      <c r="L164" s="18"/>
      <c r="M164" s="18"/>
      <c r="N164" s="18"/>
      <c r="O164" s="18"/>
      <c r="P164" s="24"/>
      <c r="Q164" s="18"/>
      <c r="R164" s="18"/>
      <c r="S164" s="18"/>
      <c r="T164" s="18"/>
    </row>
    <row r="165" spans="1:20">
      <c r="A165" s="21" t="s">
        <v>11</v>
      </c>
      <c r="B165" s="41"/>
      <c r="C165" s="21">
        <f>COUNTIFS(C5:C164,"*")</f>
        <v>60</v>
      </c>
      <c r="D165" s="21"/>
      <c r="E165" s="13"/>
      <c r="F165" s="21"/>
      <c r="G165" s="21">
        <f>SUM(G5:G164)</f>
        <v>1726</v>
      </c>
      <c r="H165" s="21">
        <f>SUM(H5:H164)</f>
        <v>1578</v>
      </c>
      <c r="I165" s="21">
        <f>SUM(I5:I164)</f>
        <v>3304</v>
      </c>
      <c r="J165" s="21"/>
      <c r="K165" s="21"/>
      <c r="L165" s="21"/>
      <c r="M165" s="21"/>
      <c r="N165" s="21"/>
      <c r="O165" s="21"/>
      <c r="P165" s="14"/>
      <c r="Q165" s="21"/>
      <c r="R165" s="21"/>
      <c r="S165" s="21"/>
      <c r="T165" s="12"/>
    </row>
    <row r="166" spans="1:20">
      <c r="A166" s="46" t="s">
        <v>69</v>
      </c>
      <c r="B166" s="10">
        <f>COUNTIF(B$5:B$164,"Team 1")</f>
        <v>29</v>
      </c>
      <c r="C166" s="46" t="s">
        <v>29</v>
      </c>
      <c r="D166" s="10">
        <f>COUNTIF(D5:D164,"Anganwadi")</f>
        <v>32</v>
      </c>
    </row>
    <row r="167" spans="1:20">
      <c r="A167" s="46" t="s">
        <v>70</v>
      </c>
      <c r="B167" s="10">
        <f>COUNTIF(B$6:B$164,"Team 2")</f>
        <v>31</v>
      </c>
      <c r="C167" s="46" t="s">
        <v>27</v>
      </c>
      <c r="D167" s="10">
        <f>COUNTIF(D5:D164,"School")</f>
        <v>28</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92:D164 D5:D77">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33" bottom="0.43307086614173229" header="0.31496062992125984" footer="0.23622047244094491"/>
  <pageSetup paperSize="5" scale="65" fitToHeight="11000" orientation="landscape" horizontalDpi="300" verticalDpi="30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sheetPr>
  <dimension ref="A1:T167"/>
  <sheetViews>
    <sheetView view="pageBreakPreview" zoomScale="60" zoomScaleNormal="90" workbookViewId="0">
      <pane xSplit="3" ySplit="4" topLeftCell="D10" activePane="bottomRight" state="frozen"/>
      <selection pane="topRight" activeCell="C1" sqref="C1"/>
      <selection pane="bottomLeft" activeCell="A5" sqref="A5"/>
      <selection pane="bottomRight" activeCell="B44" sqref="B44:B56"/>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635</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69</v>
      </c>
      <c r="C5" s="62" t="s">
        <v>344</v>
      </c>
      <c r="D5" s="18" t="s">
        <v>29</v>
      </c>
      <c r="E5" s="63">
        <v>109</v>
      </c>
      <c r="F5" s="18"/>
      <c r="G5" s="19">
        <v>28</v>
      </c>
      <c r="H5" s="19">
        <v>16</v>
      </c>
      <c r="I5" s="17">
        <f t="shared" ref="I5:I16" si="0">+G5+H5</f>
        <v>44</v>
      </c>
      <c r="J5" s="18">
        <v>7399423117</v>
      </c>
      <c r="K5" s="18" t="s">
        <v>341</v>
      </c>
      <c r="L5" s="18" t="s">
        <v>342</v>
      </c>
      <c r="M5" s="18">
        <v>9854963451</v>
      </c>
      <c r="N5" s="18" t="s">
        <v>343</v>
      </c>
      <c r="O5" s="18">
        <v>9854667597</v>
      </c>
      <c r="P5" s="24">
        <v>43647</v>
      </c>
      <c r="Q5" s="18" t="s">
        <v>96</v>
      </c>
      <c r="R5" s="18"/>
      <c r="S5" s="116" t="s">
        <v>636</v>
      </c>
      <c r="T5" s="18"/>
    </row>
    <row r="6" spans="1:20">
      <c r="A6" s="4">
        <v>2</v>
      </c>
      <c r="B6" s="17" t="s">
        <v>69</v>
      </c>
      <c r="C6" s="62" t="s">
        <v>345</v>
      </c>
      <c r="D6" s="18" t="s">
        <v>29</v>
      </c>
      <c r="E6" s="59">
        <v>16</v>
      </c>
      <c r="F6" s="18"/>
      <c r="G6" s="19">
        <v>20</v>
      </c>
      <c r="H6" s="19">
        <v>14</v>
      </c>
      <c r="I6" s="17">
        <f t="shared" si="0"/>
        <v>34</v>
      </c>
      <c r="J6" s="18">
        <v>9859064507</v>
      </c>
      <c r="K6" s="18" t="s">
        <v>135</v>
      </c>
      <c r="L6" s="18" t="s">
        <v>136</v>
      </c>
      <c r="M6" s="18">
        <v>9678098547</v>
      </c>
      <c r="N6" s="18" t="s">
        <v>145</v>
      </c>
      <c r="O6" s="18">
        <v>7035826023</v>
      </c>
      <c r="P6" s="24">
        <v>43648</v>
      </c>
      <c r="Q6" s="18" t="s">
        <v>110</v>
      </c>
      <c r="R6" s="18"/>
      <c r="S6" s="116" t="s">
        <v>636</v>
      </c>
      <c r="T6" s="18"/>
    </row>
    <row r="7" spans="1:20">
      <c r="A7" s="4">
        <v>3</v>
      </c>
      <c r="B7" s="17" t="s">
        <v>69</v>
      </c>
      <c r="C7" s="62" t="s">
        <v>346</v>
      </c>
      <c r="D7" s="18" t="s">
        <v>29</v>
      </c>
      <c r="E7" s="59">
        <v>17</v>
      </c>
      <c r="F7" s="18"/>
      <c r="G7" s="19">
        <v>12</v>
      </c>
      <c r="H7" s="19">
        <v>21</v>
      </c>
      <c r="I7" s="17">
        <f t="shared" si="0"/>
        <v>33</v>
      </c>
      <c r="J7" s="18">
        <v>9577025178</v>
      </c>
      <c r="K7" s="18" t="s">
        <v>135</v>
      </c>
      <c r="L7" s="18" t="s">
        <v>136</v>
      </c>
      <c r="M7" s="18">
        <v>9678098547</v>
      </c>
      <c r="N7" s="18" t="s">
        <v>145</v>
      </c>
      <c r="O7" s="18">
        <v>7035826023</v>
      </c>
      <c r="P7" s="24">
        <v>43648</v>
      </c>
      <c r="Q7" s="18" t="s">
        <v>110</v>
      </c>
      <c r="R7" s="18"/>
      <c r="S7" s="116" t="s">
        <v>636</v>
      </c>
      <c r="T7" s="18"/>
    </row>
    <row r="8" spans="1:20">
      <c r="A8" s="4">
        <v>4</v>
      </c>
      <c r="B8" s="17" t="s">
        <v>69</v>
      </c>
      <c r="C8" s="62" t="s">
        <v>347</v>
      </c>
      <c r="D8" s="18" t="s">
        <v>29</v>
      </c>
      <c r="E8" s="59">
        <v>124</v>
      </c>
      <c r="F8" s="18"/>
      <c r="G8" s="19">
        <v>23</v>
      </c>
      <c r="H8" s="19">
        <v>37</v>
      </c>
      <c r="I8" s="17">
        <f t="shared" si="0"/>
        <v>60</v>
      </c>
      <c r="J8" s="18"/>
      <c r="K8" s="18" t="s">
        <v>135</v>
      </c>
      <c r="L8" s="18" t="s">
        <v>136</v>
      </c>
      <c r="M8" s="18">
        <v>9678098547</v>
      </c>
      <c r="N8" s="18" t="s">
        <v>145</v>
      </c>
      <c r="O8" s="18">
        <v>7035826023</v>
      </c>
      <c r="P8" s="24">
        <v>43649</v>
      </c>
      <c r="Q8" s="18" t="s">
        <v>100</v>
      </c>
      <c r="R8" s="18"/>
      <c r="S8" s="116" t="s">
        <v>636</v>
      </c>
      <c r="T8" s="18"/>
    </row>
    <row r="9" spans="1:20">
      <c r="A9" s="4">
        <v>5</v>
      </c>
      <c r="B9" s="17" t="s">
        <v>69</v>
      </c>
      <c r="C9" s="62" t="s">
        <v>348</v>
      </c>
      <c r="D9" s="18" t="s">
        <v>29</v>
      </c>
      <c r="E9" s="59">
        <v>125</v>
      </c>
      <c r="F9" s="18"/>
      <c r="G9" s="19">
        <v>15</v>
      </c>
      <c r="H9" s="19">
        <v>15</v>
      </c>
      <c r="I9" s="17">
        <f t="shared" si="0"/>
        <v>30</v>
      </c>
      <c r="J9" s="18">
        <v>9707741822</v>
      </c>
      <c r="K9" s="18" t="s">
        <v>315</v>
      </c>
      <c r="L9" s="18" t="s">
        <v>117</v>
      </c>
      <c r="M9" s="18">
        <v>9864693597</v>
      </c>
      <c r="N9" s="18" t="s">
        <v>161</v>
      </c>
      <c r="O9" s="18">
        <v>8822293542</v>
      </c>
      <c r="P9" s="24">
        <v>43649</v>
      </c>
      <c r="Q9" s="18" t="s">
        <v>100</v>
      </c>
      <c r="R9" s="18"/>
      <c r="S9" s="116" t="s">
        <v>636</v>
      </c>
      <c r="T9" s="18"/>
    </row>
    <row r="10" spans="1:20">
      <c r="A10" s="4">
        <v>6</v>
      </c>
      <c r="B10" s="17" t="s">
        <v>69</v>
      </c>
      <c r="C10" s="62" t="s">
        <v>349</v>
      </c>
      <c r="D10" s="18" t="s">
        <v>29</v>
      </c>
      <c r="E10" s="59">
        <v>272</v>
      </c>
      <c r="F10" s="18"/>
      <c r="G10" s="19">
        <v>21</v>
      </c>
      <c r="H10" s="19">
        <v>17</v>
      </c>
      <c r="I10" s="17">
        <f t="shared" si="0"/>
        <v>38</v>
      </c>
      <c r="J10" s="18">
        <v>9707914851</v>
      </c>
      <c r="K10" s="18" t="s">
        <v>315</v>
      </c>
      <c r="L10" s="18" t="s">
        <v>120</v>
      </c>
      <c r="M10" s="18">
        <v>9957776497</v>
      </c>
      <c r="N10" s="18" t="s">
        <v>212</v>
      </c>
      <c r="O10" s="18">
        <v>9508546502</v>
      </c>
      <c r="P10" s="24">
        <v>43650</v>
      </c>
      <c r="Q10" s="18" t="s">
        <v>88</v>
      </c>
      <c r="R10" s="18"/>
      <c r="S10" s="116" t="s">
        <v>636</v>
      </c>
      <c r="T10" s="18"/>
    </row>
    <row r="11" spans="1:20">
      <c r="A11" s="4">
        <v>7</v>
      </c>
      <c r="B11" s="17" t="s">
        <v>69</v>
      </c>
      <c r="C11" s="62" t="s">
        <v>244</v>
      </c>
      <c r="D11" s="18" t="s">
        <v>29</v>
      </c>
      <c r="E11" s="59">
        <v>267</v>
      </c>
      <c r="F11" s="18"/>
      <c r="G11" s="19">
        <v>30</v>
      </c>
      <c r="H11" s="19">
        <v>29</v>
      </c>
      <c r="I11" s="17">
        <f t="shared" si="0"/>
        <v>59</v>
      </c>
      <c r="J11" s="18">
        <v>7399323463</v>
      </c>
      <c r="K11" s="18" t="s">
        <v>135</v>
      </c>
      <c r="L11" s="18" t="s">
        <v>136</v>
      </c>
      <c r="M11" s="18">
        <v>9678098547</v>
      </c>
      <c r="N11" s="18" t="s">
        <v>145</v>
      </c>
      <c r="O11" s="18">
        <v>7035826023</v>
      </c>
      <c r="P11" s="24">
        <v>43651</v>
      </c>
      <c r="Q11" s="18" t="s">
        <v>625</v>
      </c>
      <c r="R11" s="18"/>
      <c r="S11" s="116" t="s">
        <v>636</v>
      </c>
      <c r="T11" s="18"/>
    </row>
    <row r="12" spans="1:20">
      <c r="A12" s="4">
        <v>8</v>
      </c>
      <c r="B12" s="17" t="s">
        <v>69</v>
      </c>
      <c r="C12" s="62" t="s">
        <v>350</v>
      </c>
      <c r="D12" s="18" t="s">
        <v>29</v>
      </c>
      <c r="E12" s="59">
        <v>269</v>
      </c>
      <c r="F12" s="18"/>
      <c r="G12" s="19">
        <v>31</v>
      </c>
      <c r="H12" s="19">
        <v>32</v>
      </c>
      <c r="I12" s="17">
        <f t="shared" si="0"/>
        <v>63</v>
      </c>
      <c r="J12" s="18">
        <v>9613146252</v>
      </c>
      <c r="K12" s="18" t="s">
        <v>135</v>
      </c>
      <c r="L12" s="18" t="s">
        <v>136</v>
      </c>
      <c r="M12" s="18">
        <v>9678098547</v>
      </c>
      <c r="N12" s="18" t="s">
        <v>145</v>
      </c>
      <c r="O12" s="18">
        <v>7035826023</v>
      </c>
      <c r="P12" s="24">
        <v>43652</v>
      </c>
      <c r="Q12" s="18" t="s">
        <v>637</v>
      </c>
      <c r="R12" s="18"/>
      <c r="S12" s="116" t="s">
        <v>636</v>
      </c>
      <c r="T12" s="18"/>
    </row>
    <row r="13" spans="1:20">
      <c r="A13" s="4">
        <v>9</v>
      </c>
      <c r="B13" s="17" t="s">
        <v>69</v>
      </c>
      <c r="C13" s="62" t="s">
        <v>351</v>
      </c>
      <c r="D13" s="18" t="s">
        <v>29</v>
      </c>
      <c r="E13" s="67">
        <v>271</v>
      </c>
      <c r="F13" s="18"/>
      <c r="G13" s="19">
        <v>17</v>
      </c>
      <c r="H13" s="19">
        <v>20</v>
      </c>
      <c r="I13" s="17">
        <f t="shared" si="0"/>
        <v>37</v>
      </c>
      <c r="J13" s="18">
        <v>9508667684</v>
      </c>
      <c r="K13" s="18" t="s">
        <v>315</v>
      </c>
      <c r="L13" s="18" t="s">
        <v>117</v>
      </c>
      <c r="M13" s="18">
        <v>9864693597</v>
      </c>
      <c r="N13" s="18" t="s">
        <v>161</v>
      </c>
      <c r="O13" s="18">
        <v>8822293542</v>
      </c>
      <c r="P13" s="24">
        <v>43654</v>
      </c>
      <c r="Q13" s="18" t="s">
        <v>96</v>
      </c>
      <c r="R13" s="18"/>
      <c r="S13" s="116" t="s">
        <v>636</v>
      </c>
      <c r="T13" s="18"/>
    </row>
    <row r="14" spans="1:20">
      <c r="A14" s="4">
        <v>10</v>
      </c>
      <c r="B14" s="17" t="s">
        <v>69</v>
      </c>
      <c r="C14" s="51" t="s">
        <v>134</v>
      </c>
      <c r="D14" s="18" t="s">
        <v>29</v>
      </c>
      <c r="E14" s="59">
        <v>8</v>
      </c>
      <c r="F14" s="18"/>
      <c r="G14" s="19">
        <v>19</v>
      </c>
      <c r="H14" s="19">
        <v>20</v>
      </c>
      <c r="I14" s="17">
        <f t="shared" si="0"/>
        <v>39</v>
      </c>
      <c r="J14" s="18">
        <v>9707538700</v>
      </c>
      <c r="K14" s="18" t="s">
        <v>135</v>
      </c>
      <c r="L14" s="18" t="s">
        <v>136</v>
      </c>
      <c r="M14" s="18">
        <v>9678098547</v>
      </c>
      <c r="N14" s="18" t="s">
        <v>137</v>
      </c>
      <c r="O14" s="18">
        <v>9707671313</v>
      </c>
      <c r="P14" s="24">
        <v>43655</v>
      </c>
      <c r="Q14" s="18" t="s">
        <v>110</v>
      </c>
      <c r="R14" s="18"/>
      <c r="S14" s="116" t="s">
        <v>636</v>
      </c>
      <c r="T14" s="18"/>
    </row>
    <row r="15" spans="1:20">
      <c r="A15" s="4">
        <v>11</v>
      </c>
      <c r="B15" s="17" t="s">
        <v>69</v>
      </c>
      <c r="C15" s="51" t="s">
        <v>138</v>
      </c>
      <c r="D15" s="18" t="s">
        <v>29</v>
      </c>
      <c r="E15" s="59">
        <v>9</v>
      </c>
      <c r="F15" s="18"/>
      <c r="G15" s="19">
        <v>40</v>
      </c>
      <c r="H15" s="19">
        <v>32</v>
      </c>
      <c r="I15" s="17">
        <f t="shared" si="0"/>
        <v>72</v>
      </c>
      <c r="J15" s="18">
        <v>9678270578</v>
      </c>
      <c r="K15" s="18" t="s">
        <v>135</v>
      </c>
      <c r="L15" s="18" t="s">
        <v>136</v>
      </c>
      <c r="M15" s="18">
        <v>9678098547</v>
      </c>
      <c r="N15" s="18" t="s">
        <v>145</v>
      </c>
      <c r="O15" s="18">
        <v>7035826023</v>
      </c>
      <c r="P15" s="24">
        <v>43656</v>
      </c>
      <c r="Q15" s="18" t="s">
        <v>100</v>
      </c>
      <c r="R15" s="18"/>
      <c r="S15" s="116" t="s">
        <v>636</v>
      </c>
      <c r="T15" s="18"/>
    </row>
    <row r="16" spans="1:20">
      <c r="A16" s="4">
        <v>12</v>
      </c>
      <c r="B16" s="17" t="s">
        <v>69</v>
      </c>
      <c r="C16" s="51" t="s">
        <v>144</v>
      </c>
      <c r="D16" s="18" t="s">
        <v>29</v>
      </c>
      <c r="E16" s="59">
        <v>245</v>
      </c>
      <c r="F16" s="18"/>
      <c r="G16" s="19">
        <v>26</v>
      </c>
      <c r="H16" s="19">
        <v>34</v>
      </c>
      <c r="I16" s="17">
        <f t="shared" si="0"/>
        <v>60</v>
      </c>
      <c r="J16" s="18">
        <v>8822377566</v>
      </c>
      <c r="K16" s="18" t="s">
        <v>135</v>
      </c>
      <c r="L16" s="18" t="s">
        <v>136</v>
      </c>
      <c r="M16" s="18">
        <v>9678098547</v>
      </c>
      <c r="N16" s="18" t="s">
        <v>145</v>
      </c>
      <c r="O16" s="18">
        <v>7035826023</v>
      </c>
      <c r="P16" s="24">
        <v>43657</v>
      </c>
      <c r="Q16" s="18" t="s">
        <v>88</v>
      </c>
      <c r="R16" s="18"/>
      <c r="S16" s="116" t="s">
        <v>636</v>
      </c>
      <c r="T16" s="18"/>
    </row>
    <row r="17" spans="1:20">
      <c r="A17" s="4">
        <v>13</v>
      </c>
      <c r="B17" s="17" t="s">
        <v>69</v>
      </c>
      <c r="C17" s="51" t="s">
        <v>101</v>
      </c>
      <c r="D17" s="18" t="s">
        <v>29</v>
      </c>
      <c r="E17" s="59">
        <v>249</v>
      </c>
      <c r="F17" s="18"/>
      <c r="G17" s="19">
        <v>19</v>
      </c>
      <c r="H17" s="19">
        <v>25</v>
      </c>
      <c r="I17" s="17">
        <f t="shared" ref="I17" si="1">+G17+H17</f>
        <v>44</v>
      </c>
      <c r="J17" s="18">
        <v>9085041123</v>
      </c>
      <c r="K17" s="18" t="s">
        <v>135</v>
      </c>
      <c r="L17" s="18" t="s">
        <v>136</v>
      </c>
      <c r="M17" s="18">
        <v>9678098547</v>
      </c>
      <c r="N17" s="18" t="s">
        <v>145</v>
      </c>
      <c r="O17" s="18">
        <v>7035826023</v>
      </c>
      <c r="P17" s="24">
        <v>43658</v>
      </c>
      <c r="Q17" s="18" t="s">
        <v>625</v>
      </c>
      <c r="R17" s="18"/>
      <c r="S17" s="116" t="s">
        <v>636</v>
      </c>
      <c r="T17" s="18"/>
    </row>
    <row r="18" spans="1:20">
      <c r="A18" s="4">
        <v>14</v>
      </c>
      <c r="B18" s="17" t="s">
        <v>69</v>
      </c>
      <c r="C18" s="54" t="s">
        <v>249</v>
      </c>
      <c r="D18" s="18" t="s">
        <v>29</v>
      </c>
      <c r="E18" s="19">
        <v>116</v>
      </c>
      <c r="F18" s="18"/>
      <c r="G18" s="19">
        <v>16</v>
      </c>
      <c r="H18" s="19">
        <v>10</v>
      </c>
      <c r="I18" s="17">
        <v>26</v>
      </c>
      <c r="J18" s="18">
        <v>9859463839</v>
      </c>
      <c r="K18" s="18" t="s">
        <v>597</v>
      </c>
      <c r="L18" s="18" t="s">
        <v>598</v>
      </c>
      <c r="M18" s="18">
        <v>9577017877</v>
      </c>
      <c r="N18" s="18" t="s">
        <v>599</v>
      </c>
      <c r="O18" s="18">
        <v>7663050448</v>
      </c>
      <c r="P18" s="117">
        <v>43659</v>
      </c>
      <c r="Q18" s="118" t="s">
        <v>637</v>
      </c>
      <c r="R18" s="18"/>
      <c r="S18" s="116" t="s">
        <v>636</v>
      </c>
      <c r="T18" s="18"/>
    </row>
    <row r="19" spans="1:20">
      <c r="A19" s="4">
        <v>15</v>
      </c>
      <c r="B19" s="17" t="s">
        <v>69</v>
      </c>
      <c r="C19" s="54" t="s">
        <v>250</v>
      </c>
      <c r="D19" s="18" t="s">
        <v>29</v>
      </c>
      <c r="E19" s="19">
        <v>117</v>
      </c>
      <c r="F19" s="18"/>
      <c r="G19" s="19">
        <v>27</v>
      </c>
      <c r="H19" s="19">
        <v>31</v>
      </c>
      <c r="I19" s="17">
        <v>58</v>
      </c>
      <c r="J19" s="18">
        <v>8822084299</v>
      </c>
      <c r="K19" s="18" t="s">
        <v>597</v>
      </c>
      <c r="L19" s="18" t="s">
        <v>598</v>
      </c>
      <c r="M19" s="18">
        <v>9577017877</v>
      </c>
      <c r="N19" s="18" t="s">
        <v>599</v>
      </c>
      <c r="O19" s="18">
        <v>7663050448</v>
      </c>
      <c r="P19" s="117">
        <v>43659</v>
      </c>
      <c r="Q19" s="118" t="s">
        <v>637</v>
      </c>
      <c r="R19" s="18"/>
      <c r="S19" s="116" t="s">
        <v>636</v>
      </c>
      <c r="T19" s="18"/>
    </row>
    <row r="20" spans="1:20">
      <c r="A20" s="4">
        <v>16</v>
      </c>
      <c r="B20" s="17" t="s">
        <v>69</v>
      </c>
      <c r="C20" s="54" t="s">
        <v>251</v>
      </c>
      <c r="D20" s="18" t="s">
        <v>29</v>
      </c>
      <c r="E20" s="19">
        <v>120</v>
      </c>
      <c r="F20" s="18"/>
      <c r="G20" s="19">
        <v>19</v>
      </c>
      <c r="H20" s="19">
        <v>22</v>
      </c>
      <c r="I20" s="17">
        <v>41</v>
      </c>
      <c r="J20" s="18">
        <v>9508109252</v>
      </c>
      <c r="K20" s="18" t="s">
        <v>597</v>
      </c>
      <c r="L20" s="18" t="s">
        <v>598</v>
      </c>
      <c r="M20" s="18">
        <v>9577017877</v>
      </c>
      <c r="N20" s="18" t="s">
        <v>599</v>
      </c>
      <c r="O20" s="18">
        <v>7663050448</v>
      </c>
      <c r="P20" s="117">
        <v>43661</v>
      </c>
      <c r="Q20" s="118" t="s">
        <v>96</v>
      </c>
      <c r="R20" s="18"/>
      <c r="S20" s="116" t="s">
        <v>636</v>
      </c>
      <c r="T20" s="18"/>
    </row>
    <row r="21" spans="1:20">
      <c r="A21" s="4">
        <v>17</v>
      </c>
      <c r="B21" s="17" t="s">
        <v>69</v>
      </c>
      <c r="C21" s="54" t="s">
        <v>252</v>
      </c>
      <c r="D21" s="18" t="s">
        <v>29</v>
      </c>
      <c r="E21" s="19">
        <v>121</v>
      </c>
      <c r="F21" s="18"/>
      <c r="G21" s="19">
        <v>29</v>
      </c>
      <c r="H21" s="19">
        <v>18</v>
      </c>
      <c r="I21" s="17">
        <v>47</v>
      </c>
      <c r="J21" s="18">
        <v>9508461087</v>
      </c>
      <c r="K21" s="18" t="s">
        <v>253</v>
      </c>
      <c r="L21" s="18" t="s">
        <v>254</v>
      </c>
      <c r="M21" s="18" t="s">
        <v>255</v>
      </c>
      <c r="N21" s="18" t="s">
        <v>621</v>
      </c>
      <c r="O21" s="18">
        <v>9859019186</v>
      </c>
      <c r="P21" s="117">
        <v>43661</v>
      </c>
      <c r="Q21" s="118" t="s">
        <v>96</v>
      </c>
      <c r="R21" s="18"/>
      <c r="S21" s="116" t="s">
        <v>636</v>
      </c>
      <c r="T21" s="18"/>
    </row>
    <row r="22" spans="1:20">
      <c r="A22" s="4">
        <v>18</v>
      </c>
      <c r="B22" s="17" t="s">
        <v>69</v>
      </c>
      <c r="C22" s="54" t="s">
        <v>256</v>
      </c>
      <c r="D22" s="18" t="s">
        <v>29</v>
      </c>
      <c r="E22" s="19">
        <v>232</v>
      </c>
      <c r="F22" s="18"/>
      <c r="G22" s="19">
        <v>17</v>
      </c>
      <c r="H22" s="19">
        <v>19</v>
      </c>
      <c r="I22" s="17">
        <v>36</v>
      </c>
      <c r="J22" s="18">
        <v>8255072812</v>
      </c>
      <c r="K22" s="18" t="s">
        <v>597</v>
      </c>
      <c r="L22" s="18" t="s">
        <v>598</v>
      </c>
      <c r="M22" s="18">
        <v>9577017877</v>
      </c>
      <c r="N22" s="18" t="s">
        <v>599</v>
      </c>
      <c r="O22" s="18">
        <v>7663050448</v>
      </c>
      <c r="P22" s="117">
        <v>43662</v>
      </c>
      <c r="Q22" s="118" t="s">
        <v>110</v>
      </c>
      <c r="R22" s="18"/>
      <c r="S22" s="116" t="s">
        <v>636</v>
      </c>
      <c r="T22" s="18"/>
    </row>
    <row r="23" spans="1:20">
      <c r="A23" s="4">
        <v>19</v>
      </c>
      <c r="B23" s="17" t="s">
        <v>69</v>
      </c>
      <c r="C23" s="54" t="s">
        <v>257</v>
      </c>
      <c r="D23" s="18" t="s">
        <v>29</v>
      </c>
      <c r="E23" s="19">
        <v>233</v>
      </c>
      <c r="F23" s="18"/>
      <c r="G23" s="19">
        <v>29</v>
      </c>
      <c r="H23" s="19">
        <v>13</v>
      </c>
      <c r="I23" s="17">
        <v>42</v>
      </c>
      <c r="J23" s="18">
        <v>9859393915</v>
      </c>
      <c r="K23" s="18" t="s">
        <v>597</v>
      </c>
      <c r="L23" s="18" t="s">
        <v>598</v>
      </c>
      <c r="M23" s="18">
        <v>9577017877</v>
      </c>
      <c r="N23" s="18" t="s">
        <v>599</v>
      </c>
      <c r="O23" s="18">
        <v>7663050448</v>
      </c>
      <c r="P23" s="117">
        <v>43662</v>
      </c>
      <c r="Q23" s="118" t="s">
        <v>110</v>
      </c>
      <c r="R23" s="18"/>
      <c r="S23" s="116" t="s">
        <v>636</v>
      </c>
      <c r="T23" s="18"/>
    </row>
    <row r="24" spans="1:20">
      <c r="A24" s="4">
        <v>20</v>
      </c>
      <c r="B24" s="17" t="s">
        <v>69</v>
      </c>
      <c r="C24" s="18" t="s">
        <v>258</v>
      </c>
      <c r="D24" s="18" t="s">
        <v>29</v>
      </c>
      <c r="E24" s="19">
        <v>90</v>
      </c>
      <c r="F24" s="18"/>
      <c r="G24" s="19">
        <v>17</v>
      </c>
      <c r="H24" s="19">
        <v>30</v>
      </c>
      <c r="I24" s="17">
        <f t="shared" ref="I24:I49" si="2">+G24+H24</f>
        <v>47</v>
      </c>
      <c r="J24" s="18">
        <v>9707554558</v>
      </c>
      <c r="K24" s="18" t="s">
        <v>259</v>
      </c>
      <c r="L24" s="18" t="s">
        <v>260</v>
      </c>
      <c r="M24" s="18" t="s">
        <v>261</v>
      </c>
      <c r="N24" s="18" t="s">
        <v>98</v>
      </c>
      <c r="O24" s="18">
        <v>8721997631</v>
      </c>
      <c r="P24" s="117">
        <v>43663</v>
      </c>
      <c r="Q24" s="118" t="s">
        <v>100</v>
      </c>
      <c r="R24" s="18"/>
      <c r="S24" s="116" t="s">
        <v>636</v>
      </c>
      <c r="T24" s="18"/>
    </row>
    <row r="25" spans="1:20">
      <c r="A25" s="4">
        <v>21</v>
      </c>
      <c r="B25" s="17" t="s">
        <v>69</v>
      </c>
      <c r="C25" s="18" t="s">
        <v>262</v>
      </c>
      <c r="D25" s="18" t="s">
        <v>29</v>
      </c>
      <c r="E25" s="19">
        <v>91</v>
      </c>
      <c r="F25" s="18"/>
      <c r="G25" s="19">
        <v>23</v>
      </c>
      <c r="H25" s="19">
        <v>21</v>
      </c>
      <c r="I25" s="17">
        <f t="shared" si="2"/>
        <v>44</v>
      </c>
      <c r="J25" s="18">
        <v>7896258019</v>
      </c>
      <c r="K25" s="18" t="s">
        <v>263</v>
      </c>
      <c r="L25" s="18" t="s">
        <v>264</v>
      </c>
      <c r="M25" s="18" t="s">
        <v>265</v>
      </c>
      <c r="N25" s="18" t="s">
        <v>430</v>
      </c>
      <c r="O25" s="18">
        <v>8749979432</v>
      </c>
      <c r="P25" s="117">
        <v>43663</v>
      </c>
      <c r="Q25" s="118" t="s">
        <v>100</v>
      </c>
      <c r="R25" s="18"/>
      <c r="S25" s="116" t="s">
        <v>636</v>
      </c>
      <c r="T25" s="18"/>
    </row>
    <row r="26" spans="1:20">
      <c r="A26" s="4">
        <v>22</v>
      </c>
      <c r="B26" s="17" t="s">
        <v>69</v>
      </c>
      <c r="C26" s="18" t="s">
        <v>266</v>
      </c>
      <c r="D26" s="18" t="s">
        <v>29</v>
      </c>
      <c r="E26" s="19">
        <v>147</v>
      </c>
      <c r="F26" s="18"/>
      <c r="G26" s="19">
        <v>14</v>
      </c>
      <c r="H26" s="19">
        <v>18</v>
      </c>
      <c r="I26" s="17">
        <f t="shared" si="2"/>
        <v>32</v>
      </c>
      <c r="J26" s="18">
        <v>8876152557</v>
      </c>
      <c r="K26" s="18" t="s">
        <v>267</v>
      </c>
      <c r="L26" s="18" t="s">
        <v>268</v>
      </c>
      <c r="M26" s="18" t="s">
        <v>269</v>
      </c>
      <c r="N26" s="18" t="s">
        <v>430</v>
      </c>
      <c r="O26" s="18">
        <v>8749979432</v>
      </c>
      <c r="P26" s="117">
        <v>43664</v>
      </c>
      <c r="Q26" s="118" t="s">
        <v>88</v>
      </c>
      <c r="R26" s="18"/>
      <c r="S26" s="116" t="s">
        <v>636</v>
      </c>
      <c r="T26" s="18"/>
    </row>
    <row r="27" spans="1:20">
      <c r="A27" s="4">
        <v>23</v>
      </c>
      <c r="B27" s="17" t="s">
        <v>69</v>
      </c>
      <c r="C27" s="18" t="s">
        <v>258</v>
      </c>
      <c r="D27" s="18" t="s">
        <v>29</v>
      </c>
      <c r="E27" s="19">
        <v>148</v>
      </c>
      <c r="F27" s="18"/>
      <c r="G27" s="19">
        <v>16</v>
      </c>
      <c r="H27" s="19">
        <v>22</v>
      </c>
      <c r="I27" s="17">
        <f t="shared" si="2"/>
        <v>38</v>
      </c>
      <c r="J27" s="18">
        <v>8822312067</v>
      </c>
      <c r="K27" s="18" t="s">
        <v>259</v>
      </c>
      <c r="L27" s="18" t="s">
        <v>260</v>
      </c>
      <c r="M27" s="18" t="s">
        <v>261</v>
      </c>
      <c r="N27" s="18" t="s">
        <v>98</v>
      </c>
      <c r="O27" s="18">
        <v>8721997631</v>
      </c>
      <c r="P27" s="117">
        <v>43664</v>
      </c>
      <c r="Q27" s="118" t="s">
        <v>88</v>
      </c>
      <c r="R27" s="18"/>
      <c r="S27" s="116" t="s">
        <v>636</v>
      </c>
      <c r="T27" s="18"/>
    </row>
    <row r="28" spans="1:20">
      <c r="A28" s="4">
        <v>24</v>
      </c>
      <c r="B28" s="17" t="s">
        <v>69</v>
      </c>
      <c r="C28" s="18" t="s">
        <v>270</v>
      </c>
      <c r="D28" s="18" t="s">
        <v>29</v>
      </c>
      <c r="E28" s="19">
        <v>211</v>
      </c>
      <c r="F28" s="18"/>
      <c r="G28" s="19">
        <v>24</v>
      </c>
      <c r="H28" s="19">
        <v>25</v>
      </c>
      <c r="I28" s="17">
        <f t="shared" si="2"/>
        <v>49</v>
      </c>
      <c r="J28" s="18">
        <v>9859061331</v>
      </c>
      <c r="K28" s="18" t="s">
        <v>263</v>
      </c>
      <c r="L28" s="18" t="s">
        <v>264</v>
      </c>
      <c r="M28" s="18" t="s">
        <v>265</v>
      </c>
      <c r="N28" s="18" t="s">
        <v>430</v>
      </c>
      <c r="O28" s="18">
        <v>8749979432</v>
      </c>
      <c r="P28" s="117">
        <v>43665</v>
      </c>
      <c r="Q28" s="118" t="s">
        <v>625</v>
      </c>
      <c r="R28" s="18"/>
      <c r="S28" s="116" t="s">
        <v>636</v>
      </c>
      <c r="T28" s="18"/>
    </row>
    <row r="29" spans="1:20">
      <c r="A29" s="4">
        <v>25</v>
      </c>
      <c r="B29" s="17" t="s">
        <v>69</v>
      </c>
      <c r="C29" s="18" t="s">
        <v>271</v>
      </c>
      <c r="D29" s="18" t="s">
        <v>29</v>
      </c>
      <c r="E29" s="19">
        <v>212</v>
      </c>
      <c r="F29" s="18"/>
      <c r="G29" s="19">
        <v>6</v>
      </c>
      <c r="H29" s="19">
        <v>16</v>
      </c>
      <c r="I29" s="17">
        <f t="shared" si="2"/>
        <v>22</v>
      </c>
      <c r="J29" s="18">
        <v>9864190330</v>
      </c>
      <c r="K29" s="18" t="s">
        <v>263</v>
      </c>
      <c r="L29" s="18" t="s">
        <v>264</v>
      </c>
      <c r="M29" s="18" t="s">
        <v>265</v>
      </c>
      <c r="N29" s="18" t="s">
        <v>430</v>
      </c>
      <c r="O29" s="18">
        <v>8749979432</v>
      </c>
      <c r="P29" s="117">
        <v>43665</v>
      </c>
      <c r="Q29" s="118" t="s">
        <v>625</v>
      </c>
      <c r="R29" s="18"/>
      <c r="S29" s="116" t="s">
        <v>636</v>
      </c>
      <c r="T29" s="18"/>
    </row>
    <row r="30" spans="1:20">
      <c r="A30" s="4">
        <v>26</v>
      </c>
      <c r="B30" s="17" t="s">
        <v>69</v>
      </c>
      <c r="C30" s="18" t="s">
        <v>272</v>
      </c>
      <c r="D30" s="18" t="s">
        <v>29</v>
      </c>
      <c r="E30" s="19">
        <v>64</v>
      </c>
      <c r="F30" s="18"/>
      <c r="G30" s="19">
        <v>16</v>
      </c>
      <c r="H30" s="19">
        <v>35</v>
      </c>
      <c r="I30" s="17">
        <f t="shared" si="2"/>
        <v>51</v>
      </c>
      <c r="J30" s="18">
        <v>9864512826</v>
      </c>
      <c r="K30" s="18" t="s">
        <v>273</v>
      </c>
      <c r="L30" s="18" t="s">
        <v>274</v>
      </c>
      <c r="M30" s="18" t="s">
        <v>275</v>
      </c>
      <c r="N30" s="18"/>
      <c r="O30" s="18"/>
      <c r="P30" s="117">
        <v>43666</v>
      </c>
      <c r="Q30" s="118" t="s">
        <v>637</v>
      </c>
      <c r="R30" s="18"/>
      <c r="S30" s="116" t="s">
        <v>636</v>
      </c>
      <c r="T30" s="18"/>
    </row>
    <row r="31" spans="1:20" ht="33">
      <c r="A31" s="4">
        <v>27</v>
      </c>
      <c r="B31" s="17" t="s">
        <v>69</v>
      </c>
      <c r="C31" s="18" t="s">
        <v>276</v>
      </c>
      <c r="D31" s="18" t="s">
        <v>29</v>
      </c>
      <c r="E31" s="19">
        <v>65</v>
      </c>
      <c r="F31" s="18"/>
      <c r="G31" s="19">
        <v>27</v>
      </c>
      <c r="H31" s="19">
        <v>27</v>
      </c>
      <c r="I31" s="17">
        <f t="shared" si="2"/>
        <v>54</v>
      </c>
      <c r="J31" s="18">
        <v>9864428138</v>
      </c>
      <c r="K31" s="18" t="s">
        <v>277</v>
      </c>
      <c r="L31" s="18" t="s">
        <v>278</v>
      </c>
      <c r="M31" s="18" t="s">
        <v>279</v>
      </c>
      <c r="N31" s="18" t="s">
        <v>622</v>
      </c>
      <c r="O31" s="18">
        <v>8486363598</v>
      </c>
      <c r="P31" s="117">
        <v>43668</v>
      </c>
      <c r="Q31" s="118" t="s">
        <v>96</v>
      </c>
      <c r="R31" s="18"/>
      <c r="S31" s="116" t="s">
        <v>636</v>
      </c>
      <c r="T31" s="18"/>
    </row>
    <row r="32" spans="1:20" ht="33">
      <c r="A32" s="4">
        <v>28</v>
      </c>
      <c r="B32" s="17" t="s">
        <v>69</v>
      </c>
      <c r="C32" s="18" t="s">
        <v>280</v>
      </c>
      <c r="D32" s="18" t="s">
        <v>29</v>
      </c>
      <c r="E32" s="19">
        <v>68</v>
      </c>
      <c r="F32" s="18"/>
      <c r="G32" s="19">
        <v>39</v>
      </c>
      <c r="H32" s="19">
        <v>22</v>
      </c>
      <c r="I32" s="17">
        <f t="shared" si="2"/>
        <v>61</v>
      </c>
      <c r="J32" s="18">
        <v>9859725326</v>
      </c>
      <c r="K32" s="18" t="s">
        <v>277</v>
      </c>
      <c r="L32" s="18" t="s">
        <v>278</v>
      </c>
      <c r="M32" s="18" t="s">
        <v>279</v>
      </c>
      <c r="N32" s="18" t="s">
        <v>622</v>
      </c>
      <c r="O32" s="18">
        <v>8486363598</v>
      </c>
      <c r="P32" s="117">
        <v>43669</v>
      </c>
      <c r="Q32" s="118" t="s">
        <v>110</v>
      </c>
      <c r="R32" s="18"/>
      <c r="S32" s="116" t="s">
        <v>636</v>
      </c>
      <c r="T32" s="18"/>
    </row>
    <row r="33" spans="1:20" ht="33">
      <c r="A33" s="4">
        <v>29</v>
      </c>
      <c r="B33" s="17" t="s">
        <v>69</v>
      </c>
      <c r="C33" s="18" t="s">
        <v>281</v>
      </c>
      <c r="D33" s="18" t="s">
        <v>29</v>
      </c>
      <c r="E33" s="19">
        <v>94</v>
      </c>
      <c r="F33" s="18"/>
      <c r="G33" s="19">
        <v>46</v>
      </c>
      <c r="H33" s="19">
        <v>24</v>
      </c>
      <c r="I33" s="17">
        <f t="shared" si="2"/>
        <v>70</v>
      </c>
      <c r="J33" s="18">
        <v>9957689163</v>
      </c>
      <c r="K33" s="18" t="s">
        <v>277</v>
      </c>
      <c r="L33" s="18" t="s">
        <v>278</v>
      </c>
      <c r="M33" s="18" t="s">
        <v>279</v>
      </c>
      <c r="N33" s="18" t="s">
        <v>622</v>
      </c>
      <c r="O33" s="18">
        <v>8486363598</v>
      </c>
      <c r="P33" s="117">
        <v>43670</v>
      </c>
      <c r="Q33" s="118" t="s">
        <v>100</v>
      </c>
      <c r="R33" s="18"/>
      <c r="S33" s="116" t="s">
        <v>636</v>
      </c>
      <c r="T33" s="18"/>
    </row>
    <row r="34" spans="1:20" ht="33">
      <c r="A34" s="4">
        <v>30</v>
      </c>
      <c r="B34" s="17" t="s">
        <v>69</v>
      </c>
      <c r="C34" s="18" t="s">
        <v>282</v>
      </c>
      <c r="D34" s="18" t="s">
        <v>29</v>
      </c>
      <c r="E34" s="19">
        <v>159</v>
      </c>
      <c r="F34" s="18"/>
      <c r="G34" s="19">
        <v>39</v>
      </c>
      <c r="H34" s="19">
        <v>23</v>
      </c>
      <c r="I34" s="17">
        <f t="shared" si="2"/>
        <v>62</v>
      </c>
      <c r="J34" s="18">
        <v>8822301206</v>
      </c>
      <c r="K34" s="18" t="s">
        <v>277</v>
      </c>
      <c r="L34" s="18" t="s">
        <v>278</v>
      </c>
      <c r="M34" s="18" t="s">
        <v>279</v>
      </c>
      <c r="N34" s="18" t="s">
        <v>622</v>
      </c>
      <c r="O34" s="18">
        <v>8486363598</v>
      </c>
      <c r="P34" s="117">
        <v>43671</v>
      </c>
      <c r="Q34" s="118" t="s">
        <v>88</v>
      </c>
      <c r="R34" s="18"/>
      <c r="S34" s="116" t="s">
        <v>636</v>
      </c>
      <c r="T34" s="18"/>
    </row>
    <row r="35" spans="1:20" ht="33">
      <c r="A35" s="4">
        <v>31</v>
      </c>
      <c r="B35" s="17" t="s">
        <v>69</v>
      </c>
      <c r="C35" s="18" t="s">
        <v>283</v>
      </c>
      <c r="D35" s="18" t="s">
        <v>29</v>
      </c>
      <c r="E35" s="19">
        <v>160</v>
      </c>
      <c r="F35" s="18"/>
      <c r="G35" s="19">
        <v>22</v>
      </c>
      <c r="H35" s="19">
        <v>27</v>
      </c>
      <c r="I35" s="17">
        <f t="shared" si="2"/>
        <v>49</v>
      </c>
      <c r="J35" s="18">
        <v>9508790635</v>
      </c>
      <c r="K35" s="18" t="s">
        <v>277</v>
      </c>
      <c r="L35" s="18" t="s">
        <v>278</v>
      </c>
      <c r="M35" s="18" t="s">
        <v>279</v>
      </c>
      <c r="N35" s="18" t="s">
        <v>622</v>
      </c>
      <c r="O35" s="18">
        <v>8486363598</v>
      </c>
      <c r="P35" s="117">
        <v>43672</v>
      </c>
      <c r="Q35" s="118" t="s">
        <v>625</v>
      </c>
      <c r="R35" s="18"/>
      <c r="S35" s="116" t="s">
        <v>636</v>
      </c>
      <c r="T35" s="18"/>
    </row>
    <row r="36" spans="1:20">
      <c r="A36" s="4">
        <v>32</v>
      </c>
      <c r="B36" s="17" t="s">
        <v>69</v>
      </c>
      <c r="C36" s="18" t="s">
        <v>284</v>
      </c>
      <c r="D36" s="18" t="s">
        <v>29</v>
      </c>
      <c r="E36" s="19">
        <v>254</v>
      </c>
      <c r="F36" s="18"/>
      <c r="G36" s="19">
        <v>18</v>
      </c>
      <c r="H36" s="19">
        <v>24</v>
      </c>
      <c r="I36" s="17">
        <f t="shared" si="2"/>
        <v>42</v>
      </c>
      <c r="J36" s="18">
        <v>8822178477</v>
      </c>
      <c r="K36" s="18" t="s">
        <v>597</v>
      </c>
      <c r="L36" s="18" t="s">
        <v>598</v>
      </c>
      <c r="M36" s="18">
        <v>9577017877</v>
      </c>
      <c r="N36" s="18" t="s">
        <v>599</v>
      </c>
      <c r="O36" s="18">
        <v>7663050448</v>
      </c>
      <c r="P36" s="117">
        <v>43673</v>
      </c>
      <c r="Q36" s="118" t="s">
        <v>637</v>
      </c>
      <c r="R36" s="18"/>
      <c r="S36" s="116" t="s">
        <v>636</v>
      </c>
      <c r="T36" s="18"/>
    </row>
    <row r="37" spans="1:20">
      <c r="A37" s="4">
        <v>33</v>
      </c>
      <c r="B37" s="17" t="s">
        <v>69</v>
      </c>
      <c r="C37" s="18" t="s">
        <v>285</v>
      </c>
      <c r="D37" s="18" t="s">
        <v>29</v>
      </c>
      <c r="E37" s="19">
        <v>255</v>
      </c>
      <c r="F37" s="18"/>
      <c r="G37" s="19">
        <v>21</v>
      </c>
      <c r="H37" s="19">
        <v>17</v>
      </c>
      <c r="I37" s="17">
        <f t="shared" si="2"/>
        <v>38</v>
      </c>
      <c r="J37" s="18">
        <v>9864612001</v>
      </c>
      <c r="K37" s="18" t="s">
        <v>273</v>
      </c>
      <c r="L37" s="18" t="s">
        <v>274</v>
      </c>
      <c r="M37" s="18" t="s">
        <v>275</v>
      </c>
      <c r="N37" s="18"/>
      <c r="O37" s="18"/>
      <c r="P37" s="117">
        <v>43675</v>
      </c>
      <c r="Q37" s="118" t="s">
        <v>96</v>
      </c>
      <c r="R37" s="18"/>
      <c r="S37" s="116" t="s">
        <v>636</v>
      </c>
      <c r="T37" s="18"/>
    </row>
    <row r="38" spans="1:20" ht="33">
      <c r="A38" s="4">
        <v>34</v>
      </c>
      <c r="B38" s="17" t="s">
        <v>69</v>
      </c>
      <c r="C38" s="18" t="s">
        <v>286</v>
      </c>
      <c r="D38" s="18" t="s">
        <v>29</v>
      </c>
      <c r="E38" s="19">
        <v>258</v>
      </c>
      <c r="F38" s="18"/>
      <c r="G38" s="19">
        <v>31</v>
      </c>
      <c r="H38" s="19">
        <v>20</v>
      </c>
      <c r="I38" s="17">
        <f t="shared" si="2"/>
        <v>51</v>
      </c>
      <c r="J38" s="18">
        <v>9508654825</v>
      </c>
      <c r="K38" s="18" t="s">
        <v>277</v>
      </c>
      <c r="L38" s="18" t="s">
        <v>278</v>
      </c>
      <c r="M38" s="18" t="s">
        <v>279</v>
      </c>
      <c r="N38" s="18" t="s">
        <v>622</v>
      </c>
      <c r="O38" s="18">
        <v>8486363598</v>
      </c>
      <c r="P38" s="117">
        <v>43675</v>
      </c>
      <c r="Q38" s="118" t="s">
        <v>96</v>
      </c>
      <c r="R38" s="18"/>
      <c r="S38" s="116" t="s">
        <v>636</v>
      </c>
      <c r="T38" s="18"/>
    </row>
    <row r="39" spans="1:20" ht="33">
      <c r="A39" s="4">
        <v>35</v>
      </c>
      <c r="B39" s="17" t="s">
        <v>69</v>
      </c>
      <c r="C39" s="18" t="s">
        <v>287</v>
      </c>
      <c r="D39" s="18" t="s">
        <v>29</v>
      </c>
      <c r="E39" s="19">
        <v>259</v>
      </c>
      <c r="F39" s="18"/>
      <c r="G39" s="19">
        <v>14</v>
      </c>
      <c r="H39" s="19">
        <v>21</v>
      </c>
      <c r="I39" s="17">
        <f t="shared" si="2"/>
        <v>35</v>
      </c>
      <c r="J39" s="18">
        <v>8822435670</v>
      </c>
      <c r="K39" s="18" t="s">
        <v>277</v>
      </c>
      <c r="L39" s="18" t="s">
        <v>278</v>
      </c>
      <c r="M39" s="18" t="s">
        <v>279</v>
      </c>
      <c r="N39" s="18" t="s">
        <v>622</v>
      </c>
      <c r="O39" s="18">
        <v>8486363598</v>
      </c>
      <c r="P39" s="117">
        <v>43676</v>
      </c>
      <c r="Q39" s="118" t="s">
        <v>110</v>
      </c>
      <c r="R39" s="18"/>
      <c r="S39" s="116" t="s">
        <v>636</v>
      </c>
      <c r="T39" s="18"/>
    </row>
    <row r="40" spans="1:20" ht="33">
      <c r="A40" s="4">
        <v>36</v>
      </c>
      <c r="B40" s="17" t="s">
        <v>69</v>
      </c>
      <c r="C40" s="18" t="s">
        <v>288</v>
      </c>
      <c r="D40" s="18" t="s">
        <v>29</v>
      </c>
      <c r="E40" s="19">
        <v>262</v>
      </c>
      <c r="F40" s="18"/>
      <c r="G40" s="19">
        <v>36</v>
      </c>
      <c r="H40" s="19">
        <v>19</v>
      </c>
      <c r="I40" s="17">
        <f t="shared" si="2"/>
        <v>55</v>
      </c>
      <c r="J40" s="18">
        <v>9678655864</v>
      </c>
      <c r="K40" s="18" t="s">
        <v>277</v>
      </c>
      <c r="L40" s="18" t="s">
        <v>278</v>
      </c>
      <c r="M40" s="18" t="s">
        <v>279</v>
      </c>
      <c r="N40" s="18" t="s">
        <v>622</v>
      </c>
      <c r="O40" s="18">
        <v>8486363598</v>
      </c>
      <c r="P40" s="117">
        <v>43676</v>
      </c>
      <c r="Q40" s="118" t="s">
        <v>110</v>
      </c>
      <c r="R40" s="18"/>
      <c r="S40" s="116" t="s">
        <v>636</v>
      </c>
      <c r="T40" s="18"/>
    </row>
    <row r="41" spans="1:20" ht="33">
      <c r="A41" s="4">
        <v>37</v>
      </c>
      <c r="B41" s="17" t="s">
        <v>69</v>
      </c>
      <c r="C41" s="18" t="s">
        <v>289</v>
      </c>
      <c r="D41" s="18" t="s">
        <v>29</v>
      </c>
      <c r="E41" s="19">
        <v>263</v>
      </c>
      <c r="F41" s="18"/>
      <c r="G41" s="19">
        <v>15</v>
      </c>
      <c r="H41" s="19">
        <v>29</v>
      </c>
      <c r="I41" s="17">
        <f t="shared" si="2"/>
        <v>44</v>
      </c>
      <c r="J41" s="18">
        <v>9864034069</v>
      </c>
      <c r="K41" s="18" t="s">
        <v>277</v>
      </c>
      <c r="L41" s="18" t="s">
        <v>278</v>
      </c>
      <c r="M41" s="18" t="s">
        <v>279</v>
      </c>
      <c r="N41" s="18" t="s">
        <v>622</v>
      </c>
      <c r="O41" s="18">
        <v>8486363598</v>
      </c>
      <c r="P41" s="117">
        <v>43677</v>
      </c>
      <c r="Q41" s="118" t="s">
        <v>100</v>
      </c>
      <c r="R41" s="18"/>
      <c r="S41" s="116" t="s">
        <v>636</v>
      </c>
      <c r="T41" s="18"/>
    </row>
    <row r="42" spans="1:20">
      <c r="A42" s="4">
        <v>38</v>
      </c>
      <c r="B42" s="17" t="s">
        <v>69</v>
      </c>
      <c r="C42" s="18" t="s">
        <v>290</v>
      </c>
      <c r="D42" s="18" t="s">
        <v>29</v>
      </c>
      <c r="E42" s="19">
        <v>39</v>
      </c>
      <c r="F42" s="18"/>
      <c r="G42" s="19">
        <v>20</v>
      </c>
      <c r="H42" s="19">
        <v>23</v>
      </c>
      <c r="I42" s="17">
        <f t="shared" si="2"/>
        <v>43</v>
      </c>
      <c r="J42" s="18">
        <v>9859211491</v>
      </c>
      <c r="K42" s="18" t="s">
        <v>86</v>
      </c>
      <c r="L42" s="18" t="s">
        <v>291</v>
      </c>
      <c r="M42" s="18" t="s">
        <v>292</v>
      </c>
      <c r="N42" s="18"/>
      <c r="O42" s="18"/>
      <c r="P42" s="117">
        <v>43677</v>
      </c>
      <c r="Q42" s="118" t="s">
        <v>100</v>
      </c>
      <c r="R42" s="18"/>
      <c r="S42" s="116" t="s">
        <v>636</v>
      </c>
      <c r="T42" s="18"/>
    </row>
    <row r="43" spans="1:20">
      <c r="A43" s="4">
        <v>39</v>
      </c>
      <c r="B43" s="17" t="s">
        <v>70</v>
      </c>
      <c r="C43" s="18" t="s">
        <v>293</v>
      </c>
      <c r="D43" s="18" t="s">
        <v>29</v>
      </c>
      <c r="E43" s="19">
        <v>40</v>
      </c>
      <c r="F43" s="18"/>
      <c r="G43" s="19">
        <v>25</v>
      </c>
      <c r="H43" s="19">
        <v>20</v>
      </c>
      <c r="I43" s="17">
        <f t="shared" si="2"/>
        <v>45</v>
      </c>
      <c r="J43" s="18">
        <v>9707802240</v>
      </c>
      <c r="K43" s="18" t="s">
        <v>86</v>
      </c>
      <c r="L43" s="18" t="s">
        <v>291</v>
      </c>
      <c r="M43" s="18" t="s">
        <v>292</v>
      </c>
      <c r="N43" s="18"/>
      <c r="O43" s="18"/>
      <c r="P43" s="24">
        <v>43647</v>
      </c>
      <c r="Q43" s="18" t="s">
        <v>96</v>
      </c>
      <c r="R43" s="18"/>
      <c r="S43" s="116" t="s">
        <v>636</v>
      </c>
      <c r="T43" s="18"/>
    </row>
    <row r="44" spans="1:20" ht="33">
      <c r="A44" s="4">
        <v>40</v>
      </c>
      <c r="B44" s="17" t="s">
        <v>70</v>
      </c>
      <c r="C44" s="18" t="s">
        <v>294</v>
      </c>
      <c r="D44" s="18" t="s">
        <v>29</v>
      </c>
      <c r="E44" s="19">
        <v>43</v>
      </c>
      <c r="F44" s="18"/>
      <c r="G44" s="19">
        <v>18</v>
      </c>
      <c r="H44" s="19">
        <v>20</v>
      </c>
      <c r="I44" s="17">
        <f t="shared" si="2"/>
        <v>38</v>
      </c>
      <c r="J44" s="18">
        <v>9508959077</v>
      </c>
      <c r="K44" s="18" t="s">
        <v>295</v>
      </c>
      <c r="L44" s="18" t="s">
        <v>296</v>
      </c>
      <c r="M44" s="18" t="s">
        <v>297</v>
      </c>
      <c r="N44" s="18"/>
      <c r="O44" s="18"/>
      <c r="P44" s="24">
        <v>43648</v>
      </c>
      <c r="Q44" s="18" t="s">
        <v>110</v>
      </c>
      <c r="R44" s="18"/>
      <c r="S44" s="116" t="s">
        <v>636</v>
      </c>
      <c r="T44" s="18"/>
    </row>
    <row r="45" spans="1:20" ht="33">
      <c r="A45" s="4">
        <v>41</v>
      </c>
      <c r="B45" s="17" t="s">
        <v>70</v>
      </c>
      <c r="C45" s="18" t="s">
        <v>298</v>
      </c>
      <c r="D45" s="18" t="s">
        <v>29</v>
      </c>
      <c r="E45" s="19">
        <v>172</v>
      </c>
      <c r="F45" s="18"/>
      <c r="G45" s="19">
        <v>20</v>
      </c>
      <c r="H45" s="19">
        <v>25</v>
      </c>
      <c r="I45" s="17">
        <f t="shared" si="2"/>
        <v>45</v>
      </c>
      <c r="J45" s="18">
        <v>8822933937</v>
      </c>
      <c r="K45" s="18" t="s">
        <v>295</v>
      </c>
      <c r="L45" s="18" t="s">
        <v>296</v>
      </c>
      <c r="M45" s="18" t="s">
        <v>297</v>
      </c>
      <c r="N45" s="18"/>
      <c r="O45" s="18"/>
      <c r="P45" s="24">
        <v>43648</v>
      </c>
      <c r="Q45" s="18" t="s">
        <v>110</v>
      </c>
      <c r="R45" s="18"/>
      <c r="S45" s="116" t="s">
        <v>636</v>
      </c>
      <c r="T45" s="18"/>
    </row>
    <row r="46" spans="1:20">
      <c r="A46" s="4">
        <v>42</v>
      </c>
      <c r="B46" s="17" t="s">
        <v>70</v>
      </c>
      <c r="C46" s="18" t="s">
        <v>299</v>
      </c>
      <c r="D46" s="18" t="s">
        <v>29</v>
      </c>
      <c r="E46" s="19">
        <v>299</v>
      </c>
      <c r="F46" s="18"/>
      <c r="G46" s="19">
        <v>10</v>
      </c>
      <c r="H46" s="19">
        <v>20</v>
      </c>
      <c r="I46" s="17">
        <f t="shared" si="2"/>
        <v>30</v>
      </c>
      <c r="J46" s="18">
        <v>7399268831</v>
      </c>
      <c r="K46" s="18" t="s">
        <v>86</v>
      </c>
      <c r="L46" s="18" t="s">
        <v>291</v>
      </c>
      <c r="M46" s="18" t="s">
        <v>292</v>
      </c>
      <c r="N46" s="18"/>
      <c r="O46" s="18"/>
      <c r="P46" s="24">
        <v>43649</v>
      </c>
      <c r="Q46" s="18" t="s">
        <v>100</v>
      </c>
      <c r="R46" s="18"/>
      <c r="S46" s="116" t="s">
        <v>636</v>
      </c>
      <c r="T46" s="18"/>
    </row>
    <row r="47" spans="1:20">
      <c r="A47" s="4">
        <v>43</v>
      </c>
      <c r="B47" s="17" t="s">
        <v>70</v>
      </c>
      <c r="C47" s="18" t="s">
        <v>300</v>
      </c>
      <c r="D47" s="18" t="s">
        <v>29</v>
      </c>
      <c r="E47" s="19">
        <v>300</v>
      </c>
      <c r="F47" s="18"/>
      <c r="G47" s="19">
        <v>13</v>
      </c>
      <c r="H47" s="19">
        <v>10</v>
      </c>
      <c r="I47" s="17">
        <f t="shared" si="2"/>
        <v>23</v>
      </c>
      <c r="J47" s="18">
        <v>9854801838</v>
      </c>
      <c r="K47" s="18" t="s">
        <v>86</v>
      </c>
      <c r="L47" s="18" t="s">
        <v>291</v>
      </c>
      <c r="M47" s="18" t="s">
        <v>292</v>
      </c>
      <c r="N47" s="18"/>
      <c r="O47" s="18"/>
      <c r="P47" s="24">
        <v>43649</v>
      </c>
      <c r="Q47" s="18" t="s">
        <v>100</v>
      </c>
      <c r="R47" s="18"/>
      <c r="S47" s="116" t="s">
        <v>636</v>
      </c>
      <c r="T47" s="18"/>
    </row>
    <row r="48" spans="1:20">
      <c r="A48" s="4">
        <v>44</v>
      </c>
      <c r="B48" s="17" t="s">
        <v>70</v>
      </c>
      <c r="C48" s="18" t="s">
        <v>301</v>
      </c>
      <c r="D48" s="18" t="s">
        <v>29</v>
      </c>
      <c r="E48" s="19">
        <v>303</v>
      </c>
      <c r="F48" s="18"/>
      <c r="G48" s="19">
        <v>25</v>
      </c>
      <c r="H48" s="19">
        <v>21</v>
      </c>
      <c r="I48" s="17">
        <f t="shared" si="2"/>
        <v>46</v>
      </c>
      <c r="J48" s="18">
        <v>9864495724</v>
      </c>
      <c r="K48" s="18" t="s">
        <v>86</v>
      </c>
      <c r="L48" s="18" t="s">
        <v>291</v>
      </c>
      <c r="M48" s="18" t="s">
        <v>292</v>
      </c>
      <c r="N48" s="18"/>
      <c r="O48" s="18"/>
      <c r="P48" s="24">
        <v>43650</v>
      </c>
      <c r="Q48" s="18" t="s">
        <v>88</v>
      </c>
      <c r="R48" s="18"/>
      <c r="S48" s="116" t="s">
        <v>636</v>
      </c>
      <c r="T48" s="18"/>
    </row>
    <row r="49" spans="1:20">
      <c r="A49" s="4">
        <v>45</v>
      </c>
      <c r="B49" s="17" t="s">
        <v>70</v>
      </c>
      <c r="C49" s="18" t="s">
        <v>302</v>
      </c>
      <c r="D49" s="18" t="s">
        <v>29</v>
      </c>
      <c r="E49" s="19"/>
      <c r="F49" s="18"/>
      <c r="G49" s="19">
        <v>37</v>
      </c>
      <c r="H49" s="19">
        <v>42</v>
      </c>
      <c r="I49" s="17">
        <f t="shared" si="2"/>
        <v>79</v>
      </c>
      <c r="J49" s="18">
        <v>8822944238</v>
      </c>
      <c r="K49" s="18" t="s">
        <v>135</v>
      </c>
      <c r="L49" s="18" t="s">
        <v>136</v>
      </c>
      <c r="M49" s="18">
        <v>9678098547</v>
      </c>
      <c r="N49" s="18" t="s">
        <v>145</v>
      </c>
      <c r="O49" s="18">
        <v>7035826023</v>
      </c>
      <c r="P49" s="24">
        <v>43651</v>
      </c>
      <c r="Q49" s="18" t="s">
        <v>625</v>
      </c>
      <c r="R49" s="18"/>
      <c r="S49" s="116" t="s">
        <v>636</v>
      </c>
      <c r="T49" s="18"/>
    </row>
    <row r="50" spans="1:20">
      <c r="A50" s="4">
        <v>46</v>
      </c>
      <c r="B50" s="17" t="s">
        <v>70</v>
      </c>
      <c r="C50" s="18" t="s">
        <v>303</v>
      </c>
      <c r="D50" s="18" t="s">
        <v>29</v>
      </c>
      <c r="E50" s="19"/>
      <c r="F50" s="18"/>
      <c r="G50" s="19">
        <v>30</v>
      </c>
      <c r="H50" s="19">
        <v>16</v>
      </c>
      <c r="I50" s="17">
        <v>46</v>
      </c>
      <c r="J50" s="18">
        <v>8253864959</v>
      </c>
      <c r="K50" s="18" t="s">
        <v>135</v>
      </c>
      <c r="L50" s="18" t="s">
        <v>136</v>
      </c>
      <c r="M50" s="18">
        <v>9678098547</v>
      </c>
      <c r="N50" s="18" t="s">
        <v>145</v>
      </c>
      <c r="O50" s="18">
        <v>7035826023</v>
      </c>
      <c r="P50" s="24">
        <v>43652</v>
      </c>
      <c r="Q50" s="18" t="s">
        <v>637</v>
      </c>
      <c r="R50" s="18"/>
      <c r="S50" s="116" t="s">
        <v>636</v>
      </c>
      <c r="T50" s="18"/>
    </row>
    <row r="51" spans="1:20">
      <c r="A51" s="4">
        <v>47</v>
      </c>
      <c r="B51" s="17" t="s">
        <v>70</v>
      </c>
      <c r="C51" s="18" t="s">
        <v>304</v>
      </c>
      <c r="D51" s="18" t="s">
        <v>29</v>
      </c>
      <c r="E51" s="19"/>
      <c r="F51" s="18"/>
      <c r="G51" s="19">
        <v>29</v>
      </c>
      <c r="H51" s="19">
        <v>20</v>
      </c>
      <c r="I51" s="17">
        <v>49</v>
      </c>
      <c r="J51" s="18">
        <v>9859475438</v>
      </c>
      <c r="K51" s="18" t="s">
        <v>135</v>
      </c>
      <c r="L51" s="18" t="s">
        <v>136</v>
      </c>
      <c r="M51" s="18">
        <v>9678098547</v>
      </c>
      <c r="N51" s="18" t="s">
        <v>145</v>
      </c>
      <c r="O51" s="18">
        <v>7035826023</v>
      </c>
      <c r="P51" s="24">
        <v>43654</v>
      </c>
      <c r="Q51" s="18" t="s">
        <v>96</v>
      </c>
      <c r="R51" s="18"/>
      <c r="S51" s="116" t="s">
        <v>636</v>
      </c>
      <c r="T51" s="18"/>
    </row>
    <row r="52" spans="1:20">
      <c r="A52" s="4">
        <v>48</v>
      </c>
      <c r="B52" s="17" t="s">
        <v>70</v>
      </c>
      <c r="C52" s="18" t="s">
        <v>306</v>
      </c>
      <c r="D52" s="18" t="s">
        <v>29</v>
      </c>
      <c r="E52" s="19"/>
      <c r="F52" s="18"/>
      <c r="G52" s="19">
        <v>36</v>
      </c>
      <c r="H52" s="19">
        <v>34</v>
      </c>
      <c r="I52" s="17">
        <v>70</v>
      </c>
      <c r="J52" s="18">
        <v>9854608141</v>
      </c>
      <c r="K52" s="18" t="s">
        <v>135</v>
      </c>
      <c r="L52" s="18" t="s">
        <v>136</v>
      </c>
      <c r="M52" s="18">
        <v>9678098547</v>
      </c>
      <c r="N52" s="18" t="s">
        <v>145</v>
      </c>
      <c r="O52" s="18">
        <v>7035826023</v>
      </c>
      <c r="P52" s="24">
        <v>43655</v>
      </c>
      <c r="Q52" s="18" t="s">
        <v>110</v>
      </c>
      <c r="R52" s="18"/>
      <c r="S52" s="116" t="s">
        <v>636</v>
      </c>
      <c r="T52" s="18"/>
    </row>
    <row r="53" spans="1:20">
      <c r="A53" s="4">
        <v>49</v>
      </c>
      <c r="B53" s="17" t="s">
        <v>70</v>
      </c>
      <c r="C53" s="18" t="s">
        <v>305</v>
      </c>
      <c r="D53" s="18" t="s">
        <v>29</v>
      </c>
      <c r="E53" s="19"/>
      <c r="F53" s="18"/>
      <c r="G53" s="19">
        <v>14</v>
      </c>
      <c r="H53" s="19">
        <v>27</v>
      </c>
      <c r="I53" s="17">
        <v>41</v>
      </c>
      <c r="J53" s="18">
        <v>9854163172</v>
      </c>
      <c r="K53" s="18" t="s">
        <v>135</v>
      </c>
      <c r="L53" s="18" t="s">
        <v>136</v>
      </c>
      <c r="M53" s="18">
        <v>9678098547</v>
      </c>
      <c r="N53" s="18" t="s">
        <v>145</v>
      </c>
      <c r="O53" s="18">
        <v>7035826023</v>
      </c>
      <c r="P53" s="24">
        <v>43656</v>
      </c>
      <c r="Q53" s="18" t="s">
        <v>100</v>
      </c>
      <c r="R53" s="18"/>
      <c r="S53" s="116" t="s">
        <v>636</v>
      </c>
      <c r="T53" s="18"/>
    </row>
    <row r="54" spans="1:20">
      <c r="A54" s="4">
        <v>50</v>
      </c>
      <c r="B54" s="17" t="s">
        <v>70</v>
      </c>
      <c r="C54" s="62" t="s">
        <v>307</v>
      </c>
      <c r="D54" s="18" t="s">
        <v>29</v>
      </c>
      <c r="E54" s="64"/>
      <c r="F54" s="18"/>
      <c r="G54" s="19">
        <v>12</v>
      </c>
      <c r="H54" s="19">
        <v>9</v>
      </c>
      <c r="I54" s="17">
        <f t="shared" ref="I54:I69" si="3">+G54+H54</f>
        <v>21</v>
      </c>
      <c r="J54" s="18">
        <v>9854991282</v>
      </c>
      <c r="K54" s="18" t="s">
        <v>148</v>
      </c>
      <c r="L54" s="18" t="s">
        <v>154</v>
      </c>
      <c r="M54" s="18">
        <v>9707613431</v>
      </c>
      <c r="N54" s="18" t="s">
        <v>155</v>
      </c>
      <c r="O54" s="18">
        <v>8011112462</v>
      </c>
      <c r="P54" s="24">
        <v>43656</v>
      </c>
      <c r="Q54" s="18" t="s">
        <v>100</v>
      </c>
      <c r="R54" s="18"/>
      <c r="S54" s="116" t="s">
        <v>636</v>
      </c>
      <c r="T54" s="18"/>
    </row>
    <row r="55" spans="1:20">
      <c r="A55" s="4">
        <v>51</v>
      </c>
      <c r="B55" s="17" t="s">
        <v>70</v>
      </c>
      <c r="C55" s="62" t="s">
        <v>308</v>
      </c>
      <c r="D55" s="18" t="s">
        <v>29</v>
      </c>
      <c r="E55" s="64"/>
      <c r="F55" s="18"/>
      <c r="G55" s="19">
        <v>16</v>
      </c>
      <c r="H55" s="19">
        <v>14</v>
      </c>
      <c r="I55" s="17">
        <f t="shared" si="3"/>
        <v>30</v>
      </c>
      <c r="J55" s="18">
        <v>9678329789</v>
      </c>
      <c r="K55" s="18" t="s">
        <v>148</v>
      </c>
      <c r="L55" s="18" t="s">
        <v>154</v>
      </c>
      <c r="M55" s="18">
        <v>9707613431</v>
      </c>
      <c r="N55" s="18" t="s">
        <v>155</v>
      </c>
      <c r="O55" s="18">
        <v>8011112462</v>
      </c>
      <c r="P55" s="24">
        <v>43657</v>
      </c>
      <c r="Q55" s="18" t="s">
        <v>88</v>
      </c>
      <c r="R55" s="18"/>
      <c r="S55" s="116" t="s">
        <v>636</v>
      </c>
      <c r="T55" s="18"/>
    </row>
    <row r="56" spans="1:20">
      <c r="A56" s="4">
        <v>52</v>
      </c>
      <c r="B56" s="17" t="s">
        <v>70</v>
      </c>
      <c r="C56" s="62" t="s">
        <v>309</v>
      </c>
      <c r="D56" s="18" t="s">
        <v>29</v>
      </c>
      <c r="E56" s="59">
        <v>14</v>
      </c>
      <c r="F56" s="18"/>
      <c r="G56" s="19">
        <v>12</v>
      </c>
      <c r="H56" s="19">
        <v>15</v>
      </c>
      <c r="I56" s="17">
        <f t="shared" si="3"/>
        <v>27</v>
      </c>
      <c r="J56" s="18">
        <v>8254004089</v>
      </c>
      <c r="K56" s="18" t="s">
        <v>310</v>
      </c>
      <c r="L56" s="18" t="s">
        <v>311</v>
      </c>
      <c r="M56" s="18">
        <v>7399908472</v>
      </c>
      <c r="N56" s="18" t="s">
        <v>312</v>
      </c>
      <c r="O56" s="18">
        <v>9854766176</v>
      </c>
      <c r="P56" s="24">
        <v>43657</v>
      </c>
      <c r="Q56" s="18" t="s">
        <v>88</v>
      </c>
      <c r="R56" s="18"/>
      <c r="S56" s="116" t="s">
        <v>636</v>
      </c>
      <c r="T56" s="18"/>
    </row>
    <row r="57" spans="1:20">
      <c r="A57" s="4">
        <v>53</v>
      </c>
      <c r="B57" s="17" t="s">
        <v>70</v>
      </c>
      <c r="C57" s="62" t="s">
        <v>313</v>
      </c>
      <c r="D57" s="18" t="s">
        <v>29</v>
      </c>
      <c r="E57" s="59">
        <v>15</v>
      </c>
      <c r="F57" s="18"/>
      <c r="G57" s="19">
        <v>16</v>
      </c>
      <c r="H57" s="19">
        <v>12</v>
      </c>
      <c r="I57" s="17">
        <f t="shared" si="3"/>
        <v>28</v>
      </c>
      <c r="J57" s="18">
        <v>9854630365</v>
      </c>
      <c r="K57" s="18" t="s">
        <v>310</v>
      </c>
      <c r="L57" s="18" t="s">
        <v>311</v>
      </c>
      <c r="M57" s="18">
        <v>7399908472</v>
      </c>
      <c r="N57" s="18" t="s">
        <v>312</v>
      </c>
      <c r="O57" s="18">
        <v>9854766176</v>
      </c>
      <c r="P57" s="24">
        <v>43658</v>
      </c>
      <c r="Q57" s="18" t="s">
        <v>625</v>
      </c>
      <c r="R57" s="18"/>
      <c r="S57" s="116" t="s">
        <v>636</v>
      </c>
      <c r="T57" s="18"/>
    </row>
    <row r="58" spans="1:20">
      <c r="A58" s="4">
        <v>54</v>
      </c>
      <c r="B58" s="17" t="s">
        <v>70</v>
      </c>
      <c r="C58" s="62" t="s">
        <v>314</v>
      </c>
      <c r="D58" s="18" t="s">
        <v>29</v>
      </c>
      <c r="E58" s="59">
        <v>122</v>
      </c>
      <c r="F58" s="18"/>
      <c r="G58" s="19">
        <v>11</v>
      </c>
      <c r="H58" s="19">
        <v>16</v>
      </c>
      <c r="I58" s="17">
        <f t="shared" si="3"/>
        <v>27</v>
      </c>
      <c r="J58" s="18">
        <v>9707408617</v>
      </c>
      <c r="K58" s="18" t="s">
        <v>315</v>
      </c>
      <c r="L58" s="18" t="s">
        <v>117</v>
      </c>
      <c r="M58" s="18">
        <v>9864693597</v>
      </c>
      <c r="N58" s="18" t="s">
        <v>118</v>
      </c>
      <c r="O58" s="18">
        <v>9707606420</v>
      </c>
      <c r="P58" s="24">
        <v>43658</v>
      </c>
      <c r="Q58" s="18" t="s">
        <v>625</v>
      </c>
      <c r="R58" s="18"/>
      <c r="S58" s="116" t="s">
        <v>636</v>
      </c>
      <c r="T58" s="18"/>
    </row>
    <row r="59" spans="1:20">
      <c r="A59" s="4">
        <v>55</v>
      </c>
      <c r="B59" s="17" t="s">
        <v>70</v>
      </c>
      <c r="C59" s="62" t="s">
        <v>316</v>
      </c>
      <c r="D59" s="18" t="s">
        <v>29</v>
      </c>
      <c r="E59" s="59">
        <v>123</v>
      </c>
      <c r="F59" s="18"/>
      <c r="G59" s="19">
        <v>29</v>
      </c>
      <c r="H59" s="19">
        <v>15</v>
      </c>
      <c r="I59" s="17">
        <f t="shared" si="3"/>
        <v>44</v>
      </c>
      <c r="J59" s="18">
        <v>9864719915</v>
      </c>
      <c r="K59" s="18" t="s">
        <v>315</v>
      </c>
      <c r="L59" s="18" t="s">
        <v>120</v>
      </c>
      <c r="M59" s="18">
        <v>9957776497</v>
      </c>
      <c r="N59" s="18" t="s">
        <v>158</v>
      </c>
      <c r="O59" s="18">
        <v>9707437565</v>
      </c>
      <c r="P59" s="117">
        <v>43659</v>
      </c>
      <c r="Q59" s="118" t="s">
        <v>637</v>
      </c>
      <c r="R59" s="18"/>
      <c r="S59" s="116" t="s">
        <v>636</v>
      </c>
      <c r="T59" s="18"/>
    </row>
    <row r="60" spans="1:20">
      <c r="A60" s="4">
        <v>56</v>
      </c>
      <c r="B60" s="17" t="s">
        <v>70</v>
      </c>
      <c r="C60" s="62" t="s">
        <v>317</v>
      </c>
      <c r="D60" s="18" t="s">
        <v>29</v>
      </c>
      <c r="E60" s="59">
        <v>126</v>
      </c>
      <c r="F60" s="18"/>
      <c r="G60" s="19">
        <v>22</v>
      </c>
      <c r="H60" s="19">
        <v>15</v>
      </c>
      <c r="I60" s="17">
        <f t="shared" si="3"/>
        <v>37</v>
      </c>
      <c r="J60" s="18">
        <v>9613274416</v>
      </c>
      <c r="K60" s="18" t="s">
        <v>315</v>
      </c>
      <c r="L60" s="18" t="s">
        <v>117</v>
      </c>
      <c r="M60" s="18">
        <v>9864693597</v>
      </c>
      <c r="N60" s="18" t="s">
        <v>161</v>
      </c>
      <c r="O60" s="18">
        <v>8822293542</v>
      </c>
      <c r="P60" s="117">
        <v>43659</v>
      </c>
      <c r="Q60" s="118" t="s">
        <v>637</v>
      </c>
      <c r="R60" s="18"/>
      <c r="S60" s="116" t="s">
        <v>636</v>
      </c>
      <c r="T60" s="18"/>
    </row>
    <row r="61" spans="1:20">
      <c r="A61" s="4">
        <v>57</v>
      </c>
      <c r="B61" s="17" t="s">
        <v>70</v>
      </c>
      <c r="C61" s="62" t="s">
        <v>318</v>
      </c>
      <c r="D61" s="18" t="s">
        <v>29</v>
      </c>
      <c r="E61" s="59">
        <v>127</v>
      </c>
      <c r="F61" s="18"/>
      <c r="G61" s="19">
        <v>37</v>
      </c>
      <c r="H61" s="19">
        <v>63</v>
      </c>
      <c r="I61" s="17">
        <f t="shared" si="3"/>
        <v>100</v>
      </c>
      <c r="J61" s="18"/>
      <c r="K61" s="18" t="s">
        <v>135</v>
      </c>
      <c r="L61" s="18" t="s">
        <v>136</v>
      </c>
      <c r="M61" s="18">
        <v>9678098547</v>
      </c>
      <c r="N61" s="18" t="s">
        <v>145</v>
      </c>
      <c r="O61" s="18">
        <v>7035826023</v>
      </c>
      <c r="P61" s="117">
        <v>43661</v>
      </c>
      <c r="Q61" s="118" t="s">
        <v>96</v>
      </c>
      <c r="R61" s="18"/>
      <c r="S61" s="116" t="s">
        <v>636</v>
      </c>
      <c r="T61" s="18"/>
    </row>
    <row r="62" spans="1:20">
      <c r="A62" s="4">
        <v>58</v>
      </c>
      <c r="B62" s="17" t="s">
        <v>70</v>
      </c>
      <c r="C62" s="62" t="s">
        <v>319</v>
      </c>
      <c r="D62" s="18" t="s">
        <v>29</v>
      </c>
      <c r="E62" s="67">
        <v>268</v>
      </c>
      <c r="F62" s="18"/>
      <c r="G62" s="19">
        <v>42</v>
      </c>
      <c r="H62" s="19">
        <v>48</v>
      </c>
      <c r="I62" s="17">
        <f t="shared" si="3"/>
        <v>90</v>
      </c>
      <c r="J62" s="18">
        <v>9508667686</v>
      </c>
      <c r="K62" s="18" t="s">
        <v>135</v>
      </c>
      <c r="L62" s="18" t="s">
        <v>136</v>
      </c>
      <c r="M62" s="18">
        <v>9678098547</v>
      </c>
      <c r="N62" s="18" t="s">
        <v>145</v>
      </c>
      <c r="O62" s="18">
        <v>7035826023</v>
      </c>
      <c r="P62" s="117">
        <v>43661</v>
      </c>
      <c r="Q62" s="118" t="s">
        <v>96</v>
      </c>
      <c r="R62" s="18"/>
      <c r="S62" s="116" t="s">
        <v>636</v>
      </c>
      <c r="T62" s="18"/>
    </row>
    <row r="63" spans="1:20">
      <c r="A63" s="4">
        <v>59</v>
      </c>
      <c r="B63" s="17" t="s">
        <v>70</v>
      </c>
      <c r="C63" s="62" t="s">
        <v>320</v>
      </c>
      <c r="D63" s="18" t="s">
        <v>29</v>
      </c>
      <c r="E63" s="59">
        <v>270</v>
      </c>
      <c r="F63" s="18"/>
      <c r="G63" s="19">
        <v>19</v>
      </c>
      <c r="H63" s="19">
        <v>20</v>
      </c>
      <c r="I63" s="17">
        <f t="shared" si="3"/>
        <v>39</v>
      </c>
      <c r="J63" s="18">
        <v>8822040995</v>
      </c>
      <c r="K63" s="18" t="s">
        <v>315</v>
      </c>
      <c r="L63" s="18" t="s">
        <v>117</v>
      </c>
      <c r="M63" s="18">
        <v>9864693597</v>
      </c>
      <c r="N63" s="18" t="s">
        <v>118</v>
      </c>
      <c r="O63" s="18">
        <v>9707606420</v>
      </c>
      <c r="P63" s="117">
        <v>43662</v>
      </c>
      <c r="Q63" s="118" t="s">
        <v>110</v>
      </c>
      <c r="R63" s="18"/>
      <c r="S63" s="116" t="s">
        <v>636</v>
      </c>
      <c r="T63" s="18"/>
    </row>
    <row r="64" spans="1:20">
      <c r="A64" s="4">
        <v>60</v>
      </c>
      <c r="B64" s="17" t="s">
        <v>70</v>
      </c>
      <c r="C64" s="51" t="s">
        <v>119</v>
      </c>
      <c r="D64" s="18" t="s">
        <v>29</v>
      </c>
      <c r="E64" s="19"/>
      <c r="F64" s="18"/>
      <c r="G64" s="19">
        <v>22</v>
      </c>
      <c r="H64" s="19">
        <v>10</v>
      </c>
      <c r="I64" s="17">
        <f t="shared" si="3"/>
        <v>32</v>
      </c>
      <c r="J64" s="18">
        <v>882290762</v>
      </c>
      <c r="K64" s="18" t="s">
        <v>116</v>
      </c>
      <c r="L64" s="18" t="s">
        <v>120</v>
      </c>
      <c r="M64" s="18">
        <v>9957746475</v>
      </c>
      <c r="N64" s="18" t="s">
        <v>118</v>
      </c>
      <c r="O64" s="18">
        <v>9707606420</v>
      </c>
      <c r="P64" s="117">
        <v>43662</v>
      </c>
      <c r="Q64" s="118" t="s">
        <v>110</v>
      </c>
      <c r="R64" s="18"/>
      <c r="S64" s="116" t="s">
        <v>636</v>
      </c>
      <c r="T64" s="18"/>
    </row>
    <row r="65" spans="1:20">
      <c r="A65" s="4">
        <v>61</v>
      </c>
      <c r="B65" s="17" t="s">
        <v>70</v>
      </c>
      <c r="C65" s="51" t="s">
        <v>121</v>
      </c>
      <c r="D65" s="18" t="s">
        <v>29</v>
      </c>
      <c r="E65" s="59">
        <v>273</v>
      </c>
      <c r="F65" s="18"/>
      <c r="G65" s="19">
        <v>17</v>
      </c>
      <c r="H65" s="19">
        <v>15</v>
      </c>
      <c r="I65" s="17">
        <f t="shared" si="3"/>
        <v>32</v>
      </c>
      <c r="J65" s="18">
        <v>9508040124</v>
      </c>
      <c r="K65" s="18" t="s">
        <v>116</v>
      </c>
      <c r="L65" s="18" t="s">
        <v>117</v>
      </c>
      <c r="M65" s="18">
        <v>9864693597</v>
      </c>
      <c r="N65" s="18" t="s">
        <v>118</v>
      </c>
      <c r="O65" s="18">
        <v>9707606420</v>
      </c>
      <c r="P65" s="117">
        <v>43663</v>
      </c>
      <c r="Q65" s="118" t="s">
        <v>100</v>
      </c>
      <c r="R65" s="18"/>
      <c r="S65" s="116" t="s">
        <v>636</v>
      </c>
      <c r="T65" s="18"/>
    </row>
    <row r="66" spans="1:20">
      <c r="A66" s="4">
        <v>62</v>
      </c>
      <c r="B66" s="17" t="s">
        <v>70</v>
      </c>
      <c r="C66" s="51" t="s">
        <v>122</v>
      </c>
      <c r="D66" s="18" t="s">
        <v>29</v>
      </c>
      <c r="E66" s="59">
        <v>18</v>
      </c>
      <c r="F66" s="18"/>
      <c r="G66" s="19">
        <v>30</v>
      </c>
      <c r="H66" s="19">
        <v>23</v>
      </c>
      <c r="I66" s="17">
        <f t="shared" si="3"/>
        <v>53</v>
      </c>
      <c r="J66" s="18">
        <v>9957929733</v>
      </c>
      <c r="K66" s="18" t="s">
        <v>97</v>
      </c>
      <c r="L66" s="18" t="s">
        <v>98</v>
      </c>
      <c r="M66" s="18">
        <v>8721997631</v>
      </c>
      <c r="N66" s="18" t="s">
        <v>123</v>
      </c>
      <c r="O66" s="18">
        <v>9859449059</v>
      </c>
      <c r="P66" s="117">
        <v>43663</v>
      </c>
      <c r="Q66" s="118" t="s">
        <v>100</v>
      </c>
      <c r="R66" s="18"/>
      <c r="S66" s="116" t="s">
        <v>636</v>
      </c>
      <c r="T66" s="18"/>
    </row>
    <row r="67" spans="1:20">
      <c r="A67" s="4">
        <v>63</v>
      </c>
      <c r="B67" s="17" t="s">
        <v>70</v>
      </c>
      <c r="C67" s="51" t="s">
        <v>124</v>
      </c>
      <c r="D67" s="18" t="s">
        <v>29</v>
      </c>
      <c r="E67" s="59">
        <v>155</v>
      </c>
      <c r="F67" s="18"/>
      <c r="G67" s="19">
        <v>7</v>
      </c>
      <c r="H67" s="19">
        <v>9</v>
      </c>
      <c r="I67" s="17">
        <f t="shared" si="3"/>
        <v>16</v>
      </c>
      <c r="J67" s="18">
        <v>9706465665</v>
      </c>
      <c r="K67" s="18" t="s">
        <v>97</v>
      </c>
      <c r="L67" s="18" t="s">
        <v>98</v>
      </c>
      <c r="M67" s="18">
        <v>8721997631</v>
      </c>
      <c r="N67" s="18" t="s">
        <v>125</v>
      </c>
      <c r="O67" s="18">
        <v>9707750600</v>
      </c>
      <c r="P67" s="117">
        <v>43664</v>
      </c>
      <c r="Q67" s="118" t="s">
        <v>88</v>
      </c>
      <c r="R67" s="18"/>
      <c r="S67" s="116" t="s">
        <v>636</v>
      </c>
      <c r="T67" s="18"/>
    </row>
    <row r="68" spans="1:20">
      <c r="A68" s="4">
        <v>64</v>
      </c>
      <c r="B68" s="17" t="s">
        <v>70</v>
      </c>
      <c r="C68" s="51" t="s">
        <v>126</v>
      </c>
      <c r="D68" s="18" t="s">
        <v>29</v>
      </c>
      <c r="E68" s="19"/>
      <c r="F68" s="18"/>
      <c r="G68" s="19">
        <v>31</v>
      </c>
      <c r="H68" s="19">
        <v>32</v>
      </c>
      <c r="I68" s="17">
        <f t="shared" si="3"/>
        <v>63</v>
      </c>
      <c r="J68" s="18">
        <v>9854950443</v>
      </c>
      <c r="K68" s="18" t="s">
        <v>127</v>
      </c>
      <c r="L68" s="18" t="s">
        <v>128</v>
      </c>
      <c r="M68" s="18">
        <v>8751975909</v>
      </c>
      <c r="N68" s="18" t="s">
        <v>129</v>
      </c>
      <c r="O68" s="18">
        <v>8749838366</v>
      </c>
      <c r="P68" s="117">
        <v>43664</v>
      </c>
      <c r="Q68" s="118" t="s">
        <v>88</v>
      </c>
      <c r="R68" s="18"/>
      <c r="S68" s="116" t="s">
        <v>636</v>
      </c>
      <c r="T68" s="18"/>
    </row>
    <row r="69" spans="1:20">
      <c r="A69" s="4">
        <v>65</v>
      </c>
      <c r="B69" s="17" t="s">
        <v>70</v>
      </c>
      <c r="C69" s="51" t="s">
        <v>130</v>
      </c>
      <c r="D69" s="18" t="s">
        <v>29</v>
      </c>
      <c r="E69" s="59">
        <v>49</v>
      </c>
      <c r="F69" s="18"/>
      <c r="G69" s="19">
        <v>22</v>
      </c>
      <c r="H69" s="19">
        <v>27</v>
      </c>
      <c r="I69" s="17">
        <f t="shared" si="3"/>
        <v>49</v>
      </c>
      <c r="J69" s="18">
        <v>9864883720</v>
      </c>
      <c r="K69" s="18" t="s">
        <v>131</v>
      </c>
      <c r="L69" s="18" t="s">
        <v>132</v>
      </c>
      <c r="M69" s="18">
        <v>8473856835</v>
      </c>
      <c r="N69" s="18" t="s">
        <v>133</v>
      </c>
      <c r="O69" s="18"/>
      <c r="P69" s="117">
        <v>43665</v>
      </c>
      <c r="Q69" s="118" t="s">
        <v>625</v>
      </c>
      <c r="R69" s="18"/>
      <c r="S69" s="116" t="s">
        <v>636</v>
      </c>
      <c r="T69" s="18"/>
    </row>
    <row r="70" spans="1:20">
      <c r="A70" s="4">
        <v>66</v>
      </c>
      <c r="B70" s="17" t="s">
        <v>70</v>
      </c>
      <c r="C70" s="54" t="s">
        <v>321</v>
      </c>
      <c r="D70" s="18" t="s">
        <v>29</v>
      </c>
      <c r="E70" s="19">
        <v>118</v>
      </c>
      <c r="F70" s="18"/>
      <c r="G70" s="19">
        <v>21</v>
      </c>
      <c r="H70" s="19">
        <v>17</v>
      </c>
      <c r="I70" s="17">
        <v>38</v>
      </c>
      <c r="J70" s="18">
        <v>9864719911</v>
      </c>
      <c r="K70" s="18" t="s">
        <v>597</v>
      </c>
      <c r="L70" s="18" t="s">
        <v>598</v>
      </c>
      <c r="M70" s="18">
        <v>9577017877</v>
      </c>
      <c r="N70" s="18" t="s">
        <v>599</v>
      </c>
      <c r="O70" s="18">
        <v>7663050448</v>
      </c>
      <c r="P70" s="117">
        <v>43665</v>
      </c>
      <c r="Q70" s="118" t="s">
        <v>625</v>
      </c>
      <c r="R70" s="18"/>
      <c r="S70" s="116" t="s">
        <v>636</v>
      </c>
      <c r="T70" s="18"/>
    </row>
    <row r="71" spans="1:20">
      <c r="A71" s="4">
        <v>67</v>
      </c>
      <c r="B71" s="17" t="s">
        <v>70</v>
      </c>
      <c r="C71" s="54" t="s">
        <v>322</v>
      </c>
      <c r="D71" s="18" t="s">
        <v>29</v>
      </c>
      <c r="E71" s="19">
        <v>119</v>
      </c>
      <c r="F71" s="18"/>
      <c r="G71" s="19">
        <v>23</v>
      </c>
      <c r="H71" s="19">
        <v>17</v>
      </c>
      <c r="I71" s="17">
        <v>40</v>
      </c>
      <c r="J71" s="18">
        <v>8822101629</v>
      </c>
      <c r="K71" s="18" t="s">
        <v>253</v>
      </c>
      <c r="L71" s="18" t="s">
        <v>254</v>
      </c>
      <c r="M71" s="18" t="s">
        <v>255</v>
      </c>
      <c r="N71" s="18"/>
      <c r="O71" s="18"/>
      <c r="P71" s="117">
        <v>43666</v>
      </c>
      <c r="Q71" s="118" t="s">
        <v>637</v>
      </c>
      <c r="R71" s="18"/>
      <c r="S71" s="116" t="s">
        <v>636</v>
      </c>
      <c r="T71" s="18"/>
    </row>
    <row r="72" spans="1:20">
      <c r="A72" s="4">
        <v>68</v>
      </c>
      <c r="B72" s="17" t="s">
        <v>70</v>
      </c>
      <c r="C72" s="54" t="s">
        <v>323</v>
      </c>
      <c r="D72" s="18" t="s">
        <v>29</v>
      </c>
      <c r="E72" s="19">
        <v>230</v>
      </c>
      <c r="F72" s="18"/>
      <c r="G72" s="19">
        <v>20</v>
      </c>
      <c r="H72" s="19">
        <v>24</v>
      </c>
      <c r="I72" s="17">
        <v>44</v>
      </c>
      <c r="J72" s="18">
        <v>9508573445</v>
      </c>
      <c r="K72" s="18" t="s">
        <v>253</v>
      </c>
      <c r="L72" s="18" t="s">
        <v>254</v>
      </c>
      <c r="M72" s="18" t="s">
        <v>255</v>
      </c>
      <c r="N72" s="18"/>
      <c r="O72" s="18"/>
      <c r="P72" s="117">
        <v>43668</v>
      </c>
      <c r="Q72" s="118" t="s">
        <v>96</v>
      </c>
      <c r="R72" s="18"/>
      <c r="S72" s="116" t="s">
        <v>636</v>
      </c>
      <c r="T72" s="18"/>
    </row>
    <row r="73" spans="1:20">
      <c r="A73" s="4">
        <v>69</v>
      </c>
      <c r="B73" s="17" t="s">
        <v>70</v>
      </c>
      <c r="C73" s="54" t="s">
        <v>324</v>
      </c>
      <c r="D73" s="18" t="s">
        <v>29</v>
      </c>
      <c r="E73" s="19">
        <v>231</v>
      </c>
      <c r="F73" s="18"/>
      <c r="G73" s="19">
        <v>18</v>
      </c>
      <c r="H73" s="19">
        <v>11</v>
      </c>
      <c r="I73" s="17">
        <v>29</v>
      </c>
      <c r="J73" s="18">
        <v>9707606162</v>
      </c>
      <c r="K73" s="18" t="s">
        <v>253</v>
      </c>
      <c r="L73" s="18" t="s">
        <v>254</v>
      </c>
      <c r="M73" s="18" t="s">
        <v>255</v>
      </c>
      <c r="N73" s="18"/>
      <c r="O73" s="18"/>
      <c r="P73" s="117">
        <v>43668</v>
      </c>
      <c r="Q73" s="118" t="s">
        <v>96</v>
      </c>
      <c r="R73" s="18"/>
      <c r="S73" s="116" t="s">
        <v>636</v>
      </c>
      <c r="T73" s="18"/>
    </row>
    <row r="74" spans="1:20">
      <c r="A74" s="4">
        <v>70</v>
      </c>
      <c r="B74" s="17" t="s">
        <v>70</v>
      </c>
      <c r="C74" s="18" t="s">
        <v>325</v>
      </c>
      <c r="D74" s="18" t="s">
        <v>29</v>
      </c>
      <c r="E74" s="19">
        <v>88</v>
      </c>
      <c r="F74" s="18"/>
      <c r="G74" s="19">
        <v>26</v>
      </c>
      <c r="H74" s="19">
        <v>28</v>
      </c>
      <c r="I74" s="17">
        <f t="shared" ref="I74:I87" si="4">+G74+H74</f>
        <v>54</v>
      </c>
      <c r="J74" s="18">
        <v>8876707326</v>
      </c>
      <c r="K74" s="18" t="s">
        <v>267</v>
      </c>
      <c r="L74" s="18" t="s">
        <v>268</v>
      </c>
      <c r="M74" s="18" t="s">
        <v>269</v>
      </c>
      <c r="N74" s="18"/>
      <c r="O74" s="18"/>
      <c r="P74" s="117">
        <v>43669</v>
      </c>
      <c r="Q74" s="118" t="s">
        <v>110</v>
      </c>
      <c r="R74" s="18"/>
      <c r="S74" s="116" t="s">
        <v>636</v>
      </c>
      <c r="T74" s="18"/>
    </row>
    <row r="75" spans="1:20">
      <c r="A75" s="4">
        <v>71</v>
      </c>
      <c r="B75" s="17" t="s">
        <v>70</v>
      </c>
      <c r="C75" s="18" t="s">
        <v>326</v>
      </c>
      <c r="D75" s="18" t="s">
        <v>29</v>
      </c>
      <c r="E75" s="19">
        <v>89</v>
      </c>
      <c r="F75" s="18"/>
      <c r="G75" s="19">
        <v>19</v>
      </c>
      <c r="H75" s="19">
        <v>19</v>
      </c>
      <c r="I75" s="17">
        <f t="shared" si="4"/>
        <v>38</v>
      </c>
      <c r="J75" s="18">
        <v>9577541798</v>
      </c>
      <c r="K75" s="18" t="s">
        <v>267</v>
      </c>
      <c r="L75" s="18" t="s">
        <v>268</v>
      </c>
      <c r="M75" s="18" t="s">
        <v>269</v>
      </c>
      <c r="N75" s="18"/>
      <c r="O75" s="18"/>
      <c r="P75" s="117">
        <v>43670</v>
      </c>
      <c r="Q75" s="118" t="s">
        <v>100</v>
      </c>
      <c r="R75" s="18"/>
      <c r="S75" s="116" t="s">
        <v>636</v>
      </c>
      <c r="T75" s="18"/>
    </row>
    <row r="76" spans="1:20">
      <c r="A76" s="4">
        <v>72</v>
      </c>
      <c r="B76" s="17" t="s">
        <v>70</v>
      </c>
      <c r="C76" s="18" t="s">
        <v>327</v>
      </c>
      <c r="D76" s="18" t="s">
        <v>29</v>
      </c>
      <c r="E76" s="19">
        <v>92</v>
      </c>
      <c r="F76" s="18"/>
      <c r="G76" s="19">
        <v>16</v>
      </c>
      <c r="H76" s="19">
        <v>27</v>
      </c>
      <c r="I76" s="17">
        <f t="shared" si="4"/>
        <v>43</v>
      </c>
      <c r="J76" s="18">
        <v>9859469059</v>
      </c>
      <c r="K76" s="18" t="s">
        <v>267</v>
      </c>
      <c r="L76" s="18" t="s">
        <v>268</v>
      </c>
      <c r="M76" s="18" t="s">
        <v>269</v>
      </c>
      <c r="N76" s="18"/>
      <c r="O76" s="18"/>
      <c r="P76" s="117">
        <v>43670</v>
      </c>
      <c r="Q76" s="118" t="s">
        <v>100</v>
      </c>
      <c r="R76" s="18"/>
      <c r="S76" s="116" t="s">
        <v>636</v>
      </c>
      <c r="T76" s="18"/>
    </row>
    <row r="77" spans="1:20">
      <c r="A77" s="4">
        <v>73</v>
      </c>
      <c r="B77" s="17" t="s">
        <v>70</v>
      </c>
      <c r="C77" s="18" t="s">
        <v>328</v>
      </c>
      <c r="D77" s="18" t="s">
        <v>29</v>
      </c>
      <c r="E77" s="19">
        <v>93</v>
      </c>
      <c r="F77" s="18"/>
      <c r="G77" s="19">
        <v>21</v>
      </c>
      <c r="H77" s="19">
        <v>15</v>
      </c>
      <c r="I77" s="17">
        <f t="shared" si="4"/>
        <v>36</v>
      </c>
      <c r="J77" s="18">
        <v>8822175916</v>
      </c>
      <c r="K77" s="18" t="s">
        <v>267</v>
      </c>
      <c r="L77" s="18" t="s">
        <v>268</v>
      </c>
      <c r="M77" s="18" t="s">
        <v>269</v>
      </c>
      <c r="N77" s="18"/>
      <c r="O77" s="18"/>
      <c r="P77" s="117">
        <v>43671</v>
      </c>
      <c r="Q77" s="118" t="s">
        <v>88</v>
      </c>
      <c r="R77" s="18"/>
      <c r="S77" s="116" t="s">
        <v>636</v>
      </c>
      <c r="T77" s="18"/>
    </row>
    <row r="78" spans="1:20">
      <c r="A78" s="4">
        <v>74</v>
      </c>
      <c r="B78" s="17" t="s">
        <v>70</v>
      </c>
      <c r="C78" s="18" t="s">
        <v>329</v>
      </c>
      <c r="D78" s="18" t="s">
        <v>29</v>
      </c>
      <c r="E78" s="19">
        <v>189</v>
      </c>
      <c r="F78" s="18"/>
      <c r="G78" s="19">
        <v>30</v>
      </c>
      <c r="H78" s="19">
        <v>12</v>
      </c>
      <c r="I78" s="17">
        <f t="shared" si="4"/>
        <v>42</v>
      </c>
      <c r="J78" s="18">
        <v>9613118198</v>
      </c>
      <c r="K78" s="18" t="s">
        <v>597</v>
      </c>
      <c r="L78" s="18" t="s">
        <v>598</v>
      </c>
      <c r="M78" s="18">
        <v>9577017877</v>
      </c>
      <c r="N78" s="18" t="s">
        <v>599</v>
      </c>
      <c r="O78" s="18">
        <v>7663050448</v>
      </c>
      <c r="P78" s="117">
        <v>43671</v>
      </c>
      <c r="Q78" s="118" t="s">
        <v>88</v>
      </c>
      <c r="R78" s="18"/>
      <c r="S78" s="116" t="s">
        <v>636</v>
      </c>
      <c r="T78" s="18"/>
    </row>
    <row r="79" spans="1:20">
      <c r="A79" s="4">
        <v>75</v>
      </c>
      <c r="B79" s="17" t="s">
        <v>70</v>
      </c>
      <c r="C79" s="18" t="s">
        <v>330</v>
      </c>
      <c r="D79" s="18" t="s">
        <v>29</v>
      </c>
      <c r="E79" s="19">
        <v>190</v>
      </c>
      <c r="F79" s="18"/>
      <c r="G79" s="19">
        <v>21</v>
      </c>
      <c r="H79" s="19">
        <v>17</v>
      </c>
      <c r="I79" s="17">
        <f t="shared" si="4"/>
        <v>38</v>
      </c>
      <c r="J79" s="18">
        <v>7399713294</v>
      </c>
      <c r="K79" s="18" t="s">
        <v>331</v>
      </c>
      <c r="L79" s="18" t="s">
        <v>332</v>
      </c>
      <c r="M79" s="18" t="s">
        <v>333</v>
      </c>
      <c r="N79" s="18"/>
      <c r="O79" s="18"/>
      <c r="P79" s="117">
        <v>43672</v>
      </c>
      <c r="Q79" s="118" t="s">
        <v>625</v>
      </c>
      <c r="R79" s="18"/>
      <c r="S79" s="116" t="s">
        <v>636</v>
      </c>
      <c r="T79" s="18"/>
    </row>
    <row r="80" spans="1:20">
      <c r="A80" s="4">
        <v>76</v>
      </c>
      <c r="B80" s="17" t="s">
        <v>70</v>
      </c>
      <c r="C80" s="18" t="s">
        <v>334</v>
      </c>
      <c r="D80" s="18" t="s">
        <v>29</v>
      </c>
      <c r="E80" s="19">
        <v>213</v>
      </c>
      <c r="F80" s="18"/>
      <c r="G80" s="19">
        <v>21</v>
      </c>
      <c r="H80" s="19">
        <v>16</v>
      </c>
      <c r="I80" s="17">
        <f t="shared" si="4"/>
        <v>37</v>
      </c>
      <c r="J80" s="18">
        <v>7399160233</v>
      </c>
      <c r="K80" s="18" t="s">
        <v>263</v>
      </c>
      <c r="L80" s="18" t="s">
        <v>264</v>
      </c>
      <c r="M80" s="18" t="s">
        <v>265</v>
      </c>
      <c r="N80" s="18" t="s">
        <v>430</v>
      </c>
      <c r="O80" s="18">
        <v>8749979432</v>
      </c>
      <c r="P80" s="117">
        <v>43672</v>
      </c>
      <c r="Q80" s="118" t="s">
        <v>625</v>
      </c>
      <c r="R80" s="18"/>
      <c r="S80" s="116" t="s">
        <v>636</v>
      </c>
      <c r="T80" s="18"/>
    </row>
    <row r="81" spans="1:20">
      <c r="A81" s="4">
        <v>77</v>
      </c>
      <c r="B81" s="17" t="s">
        <v>70</v>
      </c>
      <c r="C81" s="18" t="s">
        <v>335</v>
      </c>
      <c r="D81" s="18" t="s">
        <v>29</v>
      </c>
      <c r="E81" s="19">
        <v>63</v>
      </c>
      <c r="F81" s="18"/>
      <c r="G81" s="19">
        <v>27</v>
      </c>
      <c r="H81" s="19">
        <v>21</v>
      </c>
      <c r="I81" s="17">
        <f t="shared" si="4"/>
        <v>48</v>
      </c>
      <c r="J81" s="18">
        <v>9707742200</v>
      </c>
      <c r="K81" s="18" t="s">
        <v>273</v>
      </c>
      <c r="L81" s="18" t="s">
        <v>274</v>
      </c>
      <c r="M81" s="18" t="s">
        <v>275</v>
      </c>
      <c r="N81" s="18"/>
      <c r="O81" s="18"/>
      <c r="P81" s="117">
        <v>43673</v>
      </c>
      <c r="Q81" s="118" t="s">
        <v>637</v>
      </c>
      <c r="R81" s="18"/>
      <c r="S81" s="116" t="s">
        <v>636</v>
      </c>
      <c r="T81" s="18"/>
    </row>
    <row r="82" spans="1:20" ht="33">
      <c r="A82" s="4">
        <v>78</v>
      </c>
      <c r="B82" s="17" t="s">
        <v>70</v>
      </c>
      <c r="C82" s="18" t="s">
        <v>336</v>
      </c>
      <c r="D82" s="18" t="s">
        <v>29</v>
      </c>
      <c r="E82" s="19">
        <v>66</v>
      </c>
      <c r="F82" s="18"/>
      <c r="G82" s="19">
        <v>42</v>
      </c>
      <c r="H82" s="19">
        <v>36</v>
      </c>
      <c r="I82" s="17">
        <f t="shared" si="4"/>
        <v>78</v>
      </c>
      <c r="J82" s="18">
        <v>9954738676</v>
      </c>
      <c r="K82" s="18" t="s">
        <v>277</v>
      </c>
      <c r="L82" s="18" t="s">
        <v>278</v>
      </c>
      <c r="M82" s="18" t="s">
        <v>279</v>
      </c>
      <c r="N82" s="18" t="s">
        <v>622</v>
      </c>
      <c r="O82" s="18">
        <v>8486363598</v>
      </c>
      <c r="P82" s="117">
        <v>43675</v>
      </c>
      <c r="Q82" s="118" t="s">
        <v>96</v>
      </c>
      <c r="R82" s="18"/>
      <c r="S82" s="116" t="s">
        <v>636</v>
      </c>
      <c r="T82" s="18"/>
    </row>
    <row r="83" spans="1:20" ht="33">
      <c r="A83" s="4">
        <v>79</v>
      </c>
      <c r="B83" s="17" t="s">
        <v>70</v>
      </c>
      <c r="C83" s="18" t="s">
        <v>337</v>
      </c>
      <c r="D83" s="18" t="s">
        <v>29</v>
      </c>
      <c r="E83" s="19">
        <v>67</v>
      </c>
      <c r="F83" s="18"/>
      <c r="G83" s="19">
        <v>22</v>
      </c>
      <c r="H83" s="19">
        <v>36</v>
      </c>
      <c r="I83" s="17">
        <f t="shared" si="4"/>
        <v>58</v>
      </c>
      <c r="J83" s="18">
        <v>8011711115</v>
      </c>
      <c r="K83" s="18" t="s">
        <v>277</v>
      </c>
      <c r="L83" s="18" t="s">
        <v>278</v>
      </c>
      <c r="M83" s="18" t="s">
        <v>279</v>
      </c>
      <c r="N83" s="18" t="s">
        <v>622</v>
      </c>
      <c r="O83" s="18">
        <v>8486363598</v>
      </c>
      <c r="P83" s="117">
        <v>43675</v>
      </c>
      <c r="Q83" s="118" t="s">
        <v>96</v>
      </c>
      <c r="R83" s="18"/>
      <c r="S83" s="116" t="s">
        <v>636</v>
      </c>
      <c r="T83" s="18"/>
    </row>
    <row r="84" spans="1:20" ht="33">
      <c r="A84" s="4">
        <v>80</v>
      </c>
      <c r="B84" s="17" t="s">
        <v>70</v>
      </c>
      <c r="C84" s="18" t="s">
        <v>338</v>
      </c>
      <c r="D84" s="18" t="s">
        <v>29</v>
      </c>
      <c r="E84" s="19">
        <v>95</v>
      </c>
      <c r="F84" s="18"/>
      <c r="G84" s="19">
        <v>24</v>
      </c>
      <c r="H84" s="19">
        <v>29</v>
      </c>
      <c r="I84" s="17">
        <f t="shared" si="4"/>
        <v>53</v>
      </c>
      <c r="J84" s="18">
        <v>9707767148</v>
      </c>
      <c r="K84" s="18" t="s">
        <v>277</v>
      </c>
      <c r="L84" s="18" t="s">
        <v>278</v>
      </c>
      <c r="M84" s="18" t="s">
        <v>279</v>
      </c>
      <c r="N84" s="18" t="s">
        <v>622</v>
      </c>
      <c r="O84" s="18">
        <v>8486363598</v>
      </c>
      <c r="P84" s="117">
        <v>43676</v>
      </c>
      <c r="Q84" s="118" t="s">
        <v>110</v>
      </c>
      <c r="R84" s="18"/>
      <c r="S84" s="116" t="s">
        <v>636</v>
      </c>
      <c r="T84" s="18"/>
    </row>
    <row r="85" spans="1:20" ht="33">
      <c r="A85" s="4">
        <v>81</v>
      </c>
      <c r="B85" s="17" t="s">
        <v>70</v>
      </c>
      <c r="C85" s="18" t="s">
        <v>339</v>
      </c>
      <c r="D85" s="18" t="s">
        <v>29</v>
      </c>
      <c r="E85" s="19">
        <v>96</v>
      </c>
      <c r="F85" s="18"/>
      <c r="G85" s="19">
        <v>30</v>
      </c>
      <c r="H85" s="19">
        <v>37</v>
      </c>
      <c r="I85" s="17">
        <f t="shared" si="4"/>
        <v>67</v>
      </c>
      <c r="J85" s="18">
        <v>9707915171</v>
      </c>
      <c r="K85" s="18" t="s">
        <v>277</v>
      </c>
      <c r="L85" s="18" t="s">
        <v>278</v>
      </c>
      <c r="M85" s="18" t="s">
        <v>279</v>
      </c>
      <c r="N85" s="18" t="s">
        <v>622</v>
      </c>
      <c r="O85" s="18">
        <v>8486363598</v>
      </c>
      <c r="P85" s="117">
        <v>43676</v>
      </c>
      <c r="Q85" s="118" t="s">
        <v>110</v>
      </c>
      <c r="R85" s="18"/>
      <c r="S85" s="116" t="s">
        <v>636</v>
      </c>
      <c r="T85" s="18"/>
    </row>
    <row r="86" spans="1:20" ht="33">
      <c r="A86" s="4">
        <v>82</v>
      </c>
      <c r="B86" s="17" t="s">
        <v>70</v>
      </c>
      <c r="C86" s="18" t="s">
        <v>289</v>
      </c>
      <c r="D86" s="18" t="s">
        <v>29</v>
      </c>
      <c r="E86" s="19">
        <v>176</v>
      </c>
      <c r="F86" s="18"/>
      <c r="G86" s="19">
        <v>30</v>
      </c>
      <c r="H86" s="19">
        <v>12</v>
      </c>
      <c r="I86" s="17">
        <f t="shared" si="4"/>
        <v>42</v>
      </c>
      <c r="J86" s="18">
        <v>9508219522</v>
      </c>
      <c r="K86" s="18" t="s">
        <v>277</v>
      </c>
      <c r="L86" s="18" t="s">
        <v>278</v>
      </c>
      <c r="M86" s="18" t="s">
        <v>279</v>
      </c>
      <c r="N86" s="18" t="s">
        <v>622</v>
      </c>
      <c r="O86" s="18">
        <v>8486363598</v>
      </c>
      <c r="P86" s="117">
        <v>43677</v>
      </c>
      <c r="Q86" s="118" t="s">
        <v>100</v>
      </c>
      <c r="R86" s="18"/>
      <c r="S86" s="116" t="s">
        <v>636</v>
      </c>
      <c r="T86" s="18"/>
    </row>
    <row r="87" spans="1:20">
      <c r="A87" s="4">
        <v>83</v>
      </c>
      <c r="B87" s="17" t="s">
        <v>70</v>
      </c>
      <c r="C87" s="18" t="s">
        <v>340</v>
      </c>
      <c r="D87" s="18" t="s">
        <v>29</v>
      </c>
      <c r="E87" s="19">
        <v>253</v>
      </c>
      <c r="F87" s="18"/>
      <c r="G87" s="19">
        <v>21</v>
      </c>
      <c r="H87" s="19">
        <v>21</v>
      </c>
      <c r="I87" s="17">
        <f t="shared" si="4"/>
        <v>42</v>
      </c>
      <c r="J87" s="18">
        <v>8822178493</v>
      </c>
      <c r="K87" s="18" t="s">
        <v>273</v>
      </c>
      <c r="L87" s="18" t="s">
        <v>274</v>
      </c>
      <c r="M87" s="18" t="s">
        <v>275</v>
      </c>
      <c r="N87" s="18"/>
      <c r="O87" s="18"/>
      <c r="P87" s="117">
        <v>43677</v>
      </c>
      <c r="Q87" s="118" t="s">
        <v>100</v>
      </c>
      <c r="R87" s="18"/>
      <c r="S87" s="116" t="s">
        <v>636</v>
      </c>
      <c r="T87" s="18"/>
    </row>
    <row r="88" spans="1:20">
      <c r="A88" s="4">
        <v>84</v>
      </c>
      <c r="B88" s="17"/>
      <c r="C88" s="18"/>
      <c r="D88" s="18"/>
      <c r="E88" s="19"/>
      <c r="F88" s="18"/>
      <c r="G88" s="19"/>
      <c r="H88" s="19"/>
      <c r="I88" s="17"/>
      <c r="J88" s="18"/>
      <c r="K88" s="18"/>
      <c r="L88" s="18"/>
      <c r="M88" s="18"/>
      <c r="N88" s="18"/>
      <c r="O88" s="18"/>
      <c r="P88" s="117"/>
      <c r="Q88" s="118"/>
      <c r="R88" s="18"/>
      <c r="S88" s="116"/>
      <c r="T88" s="18"/>
    </row>
    <row r="89" spans="1:20">
      <c r="A89" s="4">
        <v>85</v>
      </c>
      <c r="B89" s="17"/>
      <c r="C89" s="18"/>
      <c r="D89" s="18"/>
      <c r="E89" s="19"/>
      <c r="F89" s="18"/>
      <c r="G89" s="19"/>
      <c r="H89" s="19"/>
      <c r="I89" s="17"/>
      <c r="J89" s="18"/>
      <c r="K89" s="18"/>
      <c r="L89" s="18"/>
      <c r="M89" s="18"/>
      <c r="N89" s="18"/>
      <c r="O89" s="18"/>
      <c r="P89" s="117"/>
      <c r="Q89" s="118"/>
      <c r="R89" s="18"/>
      <c r="S89" s="116"/>
      <c r="T89" s="18"/>
    </row>
    <row r="90" spans="1:20">
      <c r="A90" s="4">
        <v>86</v>
      </c>
      <c r="B90" s="17"/>
      <c r="C90" s="18"/>
      <c r="D90" s="18"/>
      <c r="E90" s="19"/>
      <c r="F90" s="18"/>
      <c r="G90" s="19"/>
      <c r="H90" s="19"/>
      <c r="I90" s="17"/>
      <c r="J90" s="18"/>
      <c r="K90" s="18"/>
      <c r="L90" s="18"/>
      <c r="M90" s="18"/>
      <c r="N90" s="18"/>
      <c r="O90" s="18"/>
      <c r="P90" s="117"/>
      <c r="Q90" s="118"/>
      <c r="R90" s="18"/>
      <c r="S90" s="116"/>
      <c r="T90" s="18"/>
    </row>
    <row r="91" spans="1:20">
      <c r="A91" s="4">
        <v>87</v>
      </c>
      <c r="B91" s="17"/>
      <c r="C91" s="18"/>
      <c r="D91" s="18"/>
      <c r="E91" s="19"/>
      <c r="F91" s="18"/>
      <c r="G91" s="19"/>
      <c r="H91" s="19"/>
      <c r="I91" s="17"/>
      <c r="J91" s="18"/>
      <c r="K91" s="18"/>
      <c r="L91" s="18"/>
      <c r="M91" s="18"/>
      <c r="N91" s="18"/>
      <c r="O91" s="18"/>
      <c r="P91" s="117"/>
      <c r="Q91" s="118"/>
      <c r="R91" s="18"/>
      <c r="S91" s="116"/>
      <c r="T91" s="18"/>
    </row>
    <row r="92" spans="1:20">
      <c r="A92" s="4">
        <v>88</v>
      </c>
      <c r="B92" s="17"/>
      <c r="C92" s="18"/>
      <c r="D92" s="18"/>
      <c r="E92" s="19"/>
      <c r="F92" s="18"/>
      <c r="G92" s="19"/>
      <c r="H92" s="19"/>
      <c r="I92" s="17"/>
      <c r="J92" s="18"/>
      <c r="K92" s="18"/>
      <c r="L92" s="18"/>
      <c r="M92" s="18"/>
      <c r="N92" s="18"/>
      <c r="O92" s="18"/>
      <c r="P92" s="117"/>
      <c r="Q92" s="118"/>
      <c r="R92" s="18"/>
      <c r="S92" s="116"/>
      <c r="T92" s="18"/>
    </row>
    <row r="93" spans="1:20">
      <c r="A93" s="4">
        <v>89</v>
      </c>
      <c r="B93" s="17"/>
      <c r="C93" s="18"/>
      <c r="D93" s="18"/>
      <c r="E93" s="19"/>
      <c r="F93" s="18"/>
      <c r="G93" s="19"/>
      <c r="H93" s="19"/>
      <c r="I93" s="17"/>
      <c r="J93" s="18"/>
      <c r="K93" s="18"/>
      <c r="L93" s="18"/>
      <c r="M93" s="18"/>
      <c r="N93" s="18"/>
      <c r="O93" s="18"/>
      <c r="P93" s="117"/>
      <c r="Q93" s="118"/>
      <c r="R93" s="18"/>
      <c r="S93" s="116"/>
      <c r="T93" s="18"/>
    </row>
    <row r="94" spans="1:20">
      <c r="A94" s="4">
        <v>90</v>
      </c>
      <c r="B94" s="17"/>
      <c r="C94" s="18"/>
      <c r="D94" s="18"/>
      <c r="E94" s="19"/>
      <c r="F94" s="18"/>
      <c r="G94" s="19"/>
      <c r="H94" s="19"/>
      <c r="I94" s="17"/>
      <c r="J94" s="18"/>
      <c r="K94" s="18"/>
      <c r="L94" s="18"/>
      <c r="M94" s="18"/>
      <c r="N94" s="18"/>
      <c r="O94" s="18"/>
      <c r="P94" s="117"/>
      <c r="Q94" s="118"/>
      <c r="R94" s="18"/>
      <c r="S94" s="116"/>
      <c r="T94" s="18"/>
    </row>
    <row r="95" spans="1:20">
      <c r="A95" s="4">
        <v>91</v>
      </c>
      <c r="B95" s="17"/>
      <c r="C95" s="18"/>
      <c r="D95" s="18"/>
      <c r="E95" s="19"/>
      <c r="F95" s="18"/>
      <c r="G95" s="19"/>
      <c r="H95" s="19"/>
      <c r="I95" s="17"/>
      <c r="J95" s="18"/>
      <c r="K95" s="18"/>
      <c r="L95" s="18"/>
      <c r="M95" s="18"/>
      <c r="N95" s="18"/>
      <c r="O95" s="18"/>
      <c r="P95" s="117"/>
      <c r="Q95" s="118"/>
      <c r="R95" s="18"/>
      <c r="S95" s="116"/>
      <c r="T95" s="18"/>
    </row>
    <row r="96" spans="1:20">
      <c r="A96" s="4">
        <v>92</v>
      </c>
      <c r="B96" s="17"/>
      <c r="C96" s="18"/>
      <c r="D96" s="18"/>
      <c r="E96" s="19"/>
      <c r="F96" s="18"/>
      <c r="G96" s="19"/>
      <c r="H96" s="19"/>
      <c r="I96" s="17"/>
      <c r="J96" s="18"/>
      <c r="K96" s="18"/>
      <c r="L96" s="18"/>
      <c r="M96" s="18"/>
      <c r="N96" s="18"/>
      <c r="O96" s="18"/>
      <c r="P96" s="117"/>
      <c r="Q96" s="118"/>
      <c r="R96" s="18"/>
      <c r="S96" s="116"/>
      <c r="T96" s="18"/>
    </row>
    <row r="97" spans="1:20">
      <c r="A97" s="4">
        <v>93</v>
      </c>
      <c r="B97" s="17"/>
      <c r="C97" s="18"/>
      <c r="D97" s="18"/>
      <c r="E97" s="19"/>
      <c r="F97" s="18"/>
      <c r="G97" s="19"/>
      <c r="H97" s="19"/>
      <c r="I97" s="17"/>
      <c r="J97" s="18"/>
      <c r="K97" s="18"/>
      <c r="L97" s="18"/>
      <c r="M97" s="18"/>
      <c r="N97" s="18"/>
      <c r="O97" s="18"/>
      <c r="P97" s="117"/>
      <c r="Q97" s="118"/>
      <c r="R97" s="18"/>
      <c r="S97" s="116"/>
      <c r="T97" s="18"/>
    </row>
    <row r="98" spans="1:20">
      <c r="A98" s="4">
        <v>94</v>
      </c>
      <c r="B98" s="17"/>
      <c r="C98" s="18"/>
      <c r="D98" s="18"/>
      <c r="E98" s="19"/>
      <c r="F98" s="18"/>
      <c r="G98" s="19"/>
      <c r="H98" s="19"/>
      <c r="I98" s="17"/>
      <c r="J98" s="18"/>
      <c r="K98" s="18"/>
      <c r="L98" s="18"/>
      <c r="M98" s="18"/>
      <c r="N98" s="18"/>
      <c r="O98" s="18"/>
      <c r="P98" s="117"/>
      <c r="Q98" s="118"/>
      <c r="R98" s="18"/>
      <c r="S98" s="116"/>
      <c r="T98" s="18"/>
    </row>
    <row r="99" spans="1:20">
      <c r="A99" s="4">
        <v>95</v>
      </c>
      <c r="B99" s="17"/>
      <c r="C99" s="18"/>
      <c r="D99" s="18"/>
      <c r="E99" s="19"/>
      <c r="F99" s="18"/>
      <c r="G99" s="19"/>
      <c r="H99" s="19"/>
      <c r="I99" s="17"/>
      <c r="J99" s="18"/>
      <c r="K99" s="18"/>
      <c r="L99" s="18"/>
      <c r="M99" s="18"/>
      <c r="N99" s="18"/>
      <c r="O99" s="18"/>
      <c r="P99" s="117"/>
      <c r="Q99" s="118"/>
      <c r="R99" s="18"/>
      <c r="S99" s="116"/>
      <c r="T99" s="18"/>
    </row>
    <row r="100" spans="1:20">
      <c r="A100" s="4">
        <v>96</v>
      </c>
      <c r="B100" s="17"/>
      <c r="C100" s="18"/>
      <c r="D100" s="18"/>
      <c r="E100" s="19"/>
      <c r="F100" s="18"/>
      <c r="G100" s="19"/>
      <c r="H100" s="19"/>
      <c r="I100" s="17"/>
      <c r="J100" s="18"/>
      <c r="K100" s="18"/>
      <c r="L100" s="18"/>
      <c r="M100" s="18"/>
      <c r="N100" s="18"/>
      <c r="O100" s="18"/>
      <c r="P100" s="117"/>
      <c r="Q100" s="118"/>
      <c r="R100" s="18"/>
      <c r="S100" s="116"/>
      <c r="T100" s="18"/>
    </row>
    <row r="101" spans="1:20">
      <c r="A101" s="4">
        <v>97</v>
      </c>
      <c r="B101" s="17"/>
      <c r="C101" s="18"/>
      <c r="D101" s="18"/>
      <c r="E101" s="19"/>
      <c r="F101" s="18"/>
      <c r="G101" s="19"/>
      <c r="H101" s="19"/>
      <c r="I101" s="17"/>
      <c r="J101" s="18"/>
      <c r="K101" s="18"/>
      <c r="L101" s="18"/>
      <c r="M101" s="18"/>
      <c r="N101" s="18"/>
      <c r="O101" s="18"/>
      <c r="P101" s="117"/>
      <c r="Q101" s="118"/>
      <c r="R101" s="18"/>
      <c r="S101" s="116"/>
      <c r="T101" s="18"/>
    </row>
    <row r="102" spans="1:20">
      <c r="A102" s="4">
        <v>98</v>
      </c>
      <c r="B102" s="17"/>
      <c r="C102" s="18"/>
      <c r="D102" s="18"/>
      <c r="E102" s="19"/>
      <c r="F102" s="18"/>
      <c r="G102" s="19"/>
      <c r="H102" s="19"/>
      <c r="I102" s="17"/>
      <c r="J102" s="18"/>
      <c r="K102" s="18"/>
      <c r="L102" s="18"/>
      <c r="M102" s="18"/>
      <c r="N102" s="18"/>
      <c r="O102" s="18"/>
      <c r="P102" s="117"/>
      <c r="Q102" s="118"/>
      <c r="R102" s="18"/>
      <c r="S102" s="116"/>
      <c r="T102" s="18"/>
    </row>
    <row r="103" spans="1:20">
      <c r="A103" s="4">
        <v>99</v>
      </c>
      <c r="B103" s="17"/>
      <c r="C103" s="18"/>
      <c r="D103" s="18"/>
      <c r="E103" s="19"/>
      <c r="F103" s="18"/>
      <c r="G103" s="19"/>
      <c r="H103" s="19"/>
      <c r="I103" s="17"/>
      <c r="J103" s="18"/>
      <c r="K103" s="18"/>
      <c r="L103" s="18"/>
      <c r="M103" s="18"/>
      <c r="N103" s="18"/>
      <c r="O103" s="18"/>
      <c r="P103" s="117"/>
      <c r="Q103" s="118"/>
      <c r="R103" s="18"/>
      <c r="S103" s="116"/>
      <c r="T103" s="18"/>
    </row>
    <row r="104" spans="1:20">
      <c r="A104" s="4">
        <v>100</v>
      </c>
      <c r="B104" s="17"/>
      <c r="C104" s="18"/>
      <c r="D104" s="18"/>
      <c r="E104" s="19"/>
      <c r="F104" s="18"/>
      <c r="G104" s="19"/>
      <c r="H104" s="19"/>
      <c r="I104" s="17"/>
      <c r="J104" s="18"/>
      <c r="K104" s="18"/>
      <c r="L104" s="18"/>
      <c r="M104" s="18"/>
      <c r="N104" s="18"/>
      <c r="O104" s="18"/>
      <c r="P104" s="117"/>
      <c r="Q104" s="118"/>
      <c r="R104" s="18"/>
      <c r="S104" s="116"/>
      <c r="T104" s="18"/>
    </row>
    <row r="105" spans="1:20">
      <c r="A105" s="4">
        <v>101</v>
      </c>
      <c r="B105" s="17"/>
      <c r="C105" s="18"/>
      <c r="D105" s="18"/>
      <c r="E105" s="19"/>
      <c r="F105" s="18"/>
      <c r="G105" s="19"/>
      <c r="H105" s="19"/>
      <c r="I105" s="17"/>
      <c r="J105" s="18"/>
      <c r="K105" s="18"/>
      <c r="L105" s="18"/>
      <c r="M105" s="18"/>
      <c r="N105" s="18"/>
      <c r="O105" s="18"/>
      <c r="P105" s="117"/>
      <c r="Q105" s="118"/>
      <c r="R105" s="18"/>
      <c r="S105" s="116"/>
      <c r="T105" s="18"/>
    </row>
    <row r="106" spans="1:20">
      <c r="A106" s="4">
        <v>102</v>
      </c>
      <c r="B106" s="17"/>
      <c r="C106" s="62"/>
      <c r="D106" s="18"/>
      <c r="E106" s="59"/>
      <c r="F106" s="18"/>
      <c r="G106" s="19"/>
      <c r="H106" s="19"/>
      <c r="I106" s="17"/>
      <c r="J106" s="18"/>
      <c r="K106" s="18"/>
      <c r="L106" s="18"/>
      <c r="M106" s="18"/>
      <c r="N106" s="18"/>
      <c r="O106" s="18"/>
      <c r="P106" s="117"/>
      <c r="Q106" s="118"/>
      <c r="R106" s="18"/>
      <c r="S106" s="116"/>
      <c r="T106" s="18"/>
    </row>
    <row r="107" spans="1:20">
      <c r="A107" s="4">
        <v>103</v>
      </c>
      <c r="B107" s="17"/>
      <c r="C107" s="62"/>
      <c r="D107" s="18"/>
      <c r="E107" s="59"/>
      <c r="F107" s="18"/>
      <c r="G107" s="19"/>
      <c r="H107" s="19"/>
      <c r="I107" s="17"/>
      <c r="J107" s="18"/>
      <c r="K107" s="18"/>
      <c r="L107" s="18"/>
      <c r="M107" s="18"/>
      <c r="N107" s="18"/>
      <c r="O107" s="18"/>
      <c r="P107" s="117"/>
      <c r="Q107" s="118"/>
      <c r="R107" s="18"/>
      <c r="S107" s="116"/>
      <c r="T107" s="18"/>
    </row>
    <row r="108" spans="1:20">
      <c r="A108" s="4">
        <v>104</v>
      </c>
      <c r="B108" s="17"/>
      <c r="C108" s="62"/>
      <c r="D108" s="18"/>
      <c r="E108" s="63"/>
      <c r="F108" s="18"/>
      <c r="G108" s="19"/>
      <c r="H108" s="19"/>
      <c r="I108" s="17"/>
      <c r="J108" s="18"/>
      <c r="K108" s="18"/>
      <c r="L108" s="18"/>
      <c r="M108" s="18"/>
      <c r="N108" s="18"/>
      <c r="O108" s="18"/>
      <c r="P108" s="117"/>
      <c r="Q108" s="118"/>
      <c r="R108" s="18"/>
      <c r="S108" s="116"/>
      <c r="T108" s="18"/>
    </row>
    <row r="109" spans="1:20">
      <c r="A109" s="4">
        <v>105</v>
      </c>
      <c r="B109" s="17"/>
      <c r="C109" s="62"/>
      <c r="D109" s="18"/>
      <c r="E109" s="63"/>
      <c r="F109" s="18"/>
      <c r="G109" s="19"/>
      <c r="H109" s="19"/>
      <c r="I109" s="17"/>
      <c r="J109" s="18"/>
      <c r="K109" s="18"/>
      <c r="L109" s="18"/>
      <c r="M109" s="18"/>
      <c r="N109" s="18"/>
      <c r="O109" s="18"/>
      <c r="P109" s="117"/>
      <c r="Q109" s="118"/>
      <c r="R109" s="18"/>
      <c r="S109" s="116"/>
      <c r="T109" s="18"/>
    </row>
    <row r="110" spans="1:20">
      <c r="A110" s="4">
        <v>106</v>
      </c>
      <c r="B110" s="17"/>
      <c r="C110" s="62"/>
      <c r="D110" s="18"/>
      <c r="E110" s="59"/>
      <c r="F110" s="18"/>
      <c r="G110" s="19"/>
      <c r="H110" s="19"/>
      <c r="I110" s="17"/>
      <c r="J110" s="18"/>
      <c r="K110" s="18"/>
      <c r="L110" s="18"/>
      <c r="M110" s="18"/>
      <c r="N110" s="18"/>
      <c r="O110" s="18"/>
      <c r="P110" s="117"/>
      <c r="Q110" s="118"/>
      <c r="R110" s="18"/>
      <c r="S110" s="116"/>
      <c r="T110" s="18"/>
    </row>
    <row r="111" spans="1:20">
      <c r="A111" s="4">
        <v>107</v>
      </c>
      <c r="B111" s="17"/>
      <c r="C111" s="62"/>
      <c r="D111" s="18"/>
      <c r="E111" s="59"/>
      <c r="F111" s="18"/>
      <c r="G111" s="19"/>
      <c r="H111" s="19"/>
      <c r="I111" s="17"/>
      <c r="J111" s="18"/>
      <c r="K111" s="18"/>
      <c r="L111" s="18"/>
      <c r="M111" s="18"/>
      <c r="N111" s="18"/>
      <c r="O111" s="18"/>
      <c r="P111" s="117"/>
      <c r="Q111" s="118"/>
      <c r="R111" s="18"/>
      <c r="S111" s="116"/>
      <c r="T111" s="18"/>
    </row>
    <row r="112" spans="1:20">
      <c r="A112" s="4">
        <v>108</v>
      </c>
      <c r="B112" s="17"/>
      <c r="C112" s="62"/>
      <c r="D112" s="18"/>
      <c r="E112" s="59"/>
      <c r="F112" s="18"/>
      <c r="G112" s="19"/>
      <c r="H112" s="19"/>
      <c r="I112" s="17"/>
      <c r="J112" s="18"/>
      <c r="K112" s="18"/>
      <c r="L112" s="18"/>
      <c r="M112" s="18"/>
      <c r="N112" s="18"/>
      <c r="O112" s="18"/>
      <c r="P112" s="117"/>
      <c r="Q112" s="118"/>
      <c r="R112" s="18"/>
      <c r="S112" s="116"/>
      <c r="T112" s="18"/>
    </row>
    <row r="113" spans="1:20">
      <c r="A113" s="4">
        <v>109</v>
      </c>
      <c r="B113" s="17"/>
      <c r="C113" s="62"/>
      <c r="D113" s="18"/>
      <c r="E113" s="59"/>
      <c r="F113" s="18"/>
      <c r="G113" s="19"/>
      <c r="H113" s="19"/>
      <c r="I113" s="17"/>
      <c r="J113" s="18"/>
      <c r="K113" s="18"/>
      <c r="L113" s="18"/>
      <c r="M113" s="18"/>
      <c r="N113" s="18"/>
      <c r="O113" s="18"/>
      <c r="P113" s="117"/>
      <c r="Q113" s="118"/>
      <c r="R113" s="18"/>
      <c r="S113" s="116"/>
      <c r="T113" s="18"/>
    </row>
    <row r="114" spans="1:20">
      <c r="A114" s="4">
        <v>110</v>
      </c>
      <c r="B114" s="17"/>
      <c r="C114" s="62"/>
      <c r="D114" s="18"/>
      <c r="E114" s="59"/>
      <c r="F114" s="18"/>
      <c r="G114" s="19"/>
      <c r="H114" s="19"/>
      <c r="I114" s="17"/>
      <c r="J114" s="18"/>
      <c r="K114" s="18"/>
      <c r="L114" s="18"/>
      <c r="M114" s="18"/>
      <c r="N114" s="18"/>
      <c r="O114" s="18"/>
      <c r="P114" s="117"/>
      <c r="Q114" s="62"/>
      <c r="R114" s="18"/>
      <c r="S114" s="116"/>
      <c r="T114" s="18"/>
    </row>
    <row r="115" spans="1:20">
      <c r="A115" s="4">
        <v>111</v>
      </c>
      <c r="B115" s="17"/>
      <c r="C115" s="62"/>
      <c r="D115" s="18"/>
      <c r="E115" s="59"/>
      <c r="F115" s="18"/>
      <c r="G115" s="19"/>
      <c r="H115" s="19"/>
      <c r="I115" s="17"/>
      <c r="J115" s="18"/>
      <c r="K115" s="18"/>
      <c r="L115" s="18"/>
      <c r="M115" s="18"/>
      <c r="N115" s="18"/>
      <c r="O115" s="18"/>
      <c r="P115" s="117"/>
      <c r="Q115" s="62"/>
      <c r="R115" s="18"/>
      <c r="S115" s="116"/>
      <c r="T115" s="18"/>
    </row>
    <row r="116" spans="1:20">
      <c r="A116" s="4">
        <v>112</v>
      </c>
      <c r="B116" s="17"/>
      <c r="C116" s="62"/>
      <c r="D116" s="18"/>
      <c r="E116" s="59"/>
      <c r="F116" s="18"/>
      <c r="G116" s="19"/>
      <c r="H116" s="19"/>
      <c r="I116" s="17"/>
      <c r="J116" s="18"/>
      <c r="K116" s="18"/>
      <c r="L116" s="18"/>
      <c r="M116" s="18"/>
      <c r="N116" s="18"/>
      <c r="O116" s="18"/>
      <c r="P116" s="117"/>
      <c r="Q116" s="18"/>
      <c r="R116" s="18"/>
      <c r="S116" s="116"/>
      <c r="T116" s="18"/>
    </row>
    <row r="117" spans="1:20">
      <c r="A117" s="4">
        <v>113</v>
      </c>
      <c r="B117" s="17"/>
      <c r="C117" s="62"/>
      <c r="D117" s="18"/>
      <c r="E117" s="67"/>
      <c r="F117" s="18"/>
      <c r="G117" s="19"/>
      <c r="H117" s="19"/>
      <c r="I117" s="17"/>
      <c r="J117" s="18"/>
      <c r="K117" s="18"/>
      <c r="L117" s="18"/>
      <c r="M117" s="18"/>
      <c r="N117" s="18"/>
      <c r="O117" s="18"/>
      <c r="P117" s="117"/>
      <c r="Q117" s="18"/>
      <c r="R117" s="18"/>
      <c r="S117" s="116"/>
      <c r="T117" s="18"/>
    </row>
    <row r="118" spans="1:20">
      <c r="A118" s="4">
        <v>114</v>
      </c>
      <c r="B118" s="17"/>
      <c r="C118" s="51"/>
      <c r="D118" s="18"/>
      <c r="E118" s="59"/>
      <c r="F118" s="18"/>
      <c r="G118" s="19"/>
      <c r="H118" s="19"/>
      <c r="I118" s="17"/>
      <c r="J118" s="18"/>
      <c r="K118" s="18"/>
      <c r="L118" s="18"/>
      <c r="M118" s="18"/>
      <c r="N118" s="18"/>
      <c r="O118" s="18"/>
      <c r="P118" s="24"/>
      <c r="Q118" s="18"/>
      <c r="R118" s="18"/>
      <c r="S118" s="116"/>
      <c r="T118" s="18"/>
    </row>
    <row r="119" spans="1:20">
      <c r="A119" s="4">
        <v>115</v>
      </c>
      <c r="B119" s="17"/>
      <c r="C119" s="51"/>
      <c r="D119" s="18"/>
      <c r="E119" s="59"/>
      <c r="F119" s="18"/>
      <c r="G119" s="19"/>
      <c r="H119" s="19"/>
      <c r="I119" s="17"/>
      <c r="J119" s="18"/>
      <c r="K119" s="18"/>
      <c r="L119" s="18"/>
      <c r="M119" s="18"/>
      <c r="N119" s="18"/>
      <c r="O119" s="18"/>
      <c r="P119" s="24"/>
      <c r="Q119" s="18"/>
      <c r="R119" s="18"/>
      <c r="S119" s="116"/>
      <c r="T119" s="18"/>
    </row>
    <row r="120" spans="1:20">
      <c r="A120" s="4">
        <v>116</v>
      </c>
      <c r="B120" s="17"/>
      <c r="C120" s="51"/>
      <c r="D120" s="18"/>
      <c r="E120" s="59"/>
      <c r="F120" s="18"/>
      <c r="G120" s="19"/>
      <c r="H120" s="19"/>
      <c r="I120" s="17"/>
      <c r="J120" s="18"/>
      <c r="K120" s="18"/>
      <c r="L120" s="18"/>
      <c r="M120" s="18"/>
      <c r="N120" s="18"/>
      <c r="O120" s="18"/>
      <c r="P120" s="24"/>
      <c r="Q120" s="18"/>
      <c r="R120" s="18"/>
      <c r="S120" s="116"/>
      <c r="T120" s="18"/>
    </row>
    <row r="121" spans="1:20">
      <c r="A121" s="4">
        <v>117</v>
      </c>
      <c r="B121" s="17"/>
      <c r="C121" s="51"/>
      <c r="D121" s="18"/>
      <c r="E121" s="59"/>
      <c r="F121" s="18"/>
      <c r="G121" s="19"/>
      <c r="H121" s="19"/>
      <c r="I121" s="17"/>
      <c r="J121" s="18"/>
      <c r="K121" s="18"/>
      <c r="L121" s="18"/>
      <c r="M121" s="18"/>
      <c r="N121" s="18"/>
      <c r="O121" s="18"/>
      <c r="P121" s="24"/>
      <c r="Q121" s="18"/>
      <c r="R121" s="18"/>
      <c r="S121" s="116"/>
      <c r="T121" s="18"/>
    </row>
    <row r="122" spans="1:20">
      <c r="A122" s="4">
        <v>118</v>
      </c>
      <c r="B122" s="17"/>
      <c r="C122" s="120"/>
      <c r="D122" s="120"/>
      <c r="E122" s="121"/>
      <c r="F122" s="120"/>
      <c r="G122" s="121"/>
      <c r="H122" s="121"/>
      <c r="I122" s="120"/>
      <c r="J122" s="120"/>
      <c r="K122" s="120"/>
      <c r="L122" s="120"/>
      <c r="M122" s="120"/>
      <c r="N122" s="120"/>
      <c r="O122" s="120"/>
      <c r="P122" s="120"/>
      <c r="Q122" s="120"/>
      <c r="R122" s="120"/>
      <c r="S122" s="120"/>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ref="I131:I164" si="5">+G131+H131</f>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1"/>
      <c r="C165" s="21">
        <f>COUNTIFS(C18:C164,"*")</f>
        <v>70</v>
      </c>
      <c r="D165" s="21"/>
      <c r="E165" s="13"/>
      <c r="F165" s="21"/>
      <c r="G165" s="21">
        <f>SUM(G18:G164)</f>
        <v>1615</v>
      </c>
      <c r="H165" s="21">
        <f>SUM(H18:H164)</f>
        <v>1549</v>
      </c>
      <c r="I165" s="21">
        <f>SUM(I18:I164)</f>
        <v>3164</v>
      </c>
      <c r="J165" s="21"/>
      <c r="K165" s="21"/>
      <c r="L165" s="21"/>
      <c r="M165" s="21"/>
      <c r="N165" s="21"/>
      <c r="O165" s="21"/>
      <c r="P165" s="14"/>
      <c r="Q165" s="21"/>
      <c r="R165" s="21"/>
      <c r="S165" s="21"/>
      <c r="T165" s="12"/>
    </row>
    <row r="166" spans="1:20">
      <c r="A166" s="46" t="s">
        <v>69</v>
      </c>
      <c r="B166" s="10">
        <f>COUNTIF(B$5:B$164,"Team 1")</f>
        <v>38</v>
      </c>
      <c r="C166" s="46" t="s">
        <v>29</v>
      </c>
      <c r="D166" s="10">
        <f>COUNTIF(D18:D164,"Anganwadi")</f>
        <v>70</v>
      </c>
    </row>
    <row r="167" spans="1:20">
      <c r="A167" s="46" t="s">
        <v>70</v>
      </c>
      <c r="B167" s="10">
        <f>COUNTIF(B$6:B$164,"Team 2")</f>
        <v>45</v>
      </c>
      <c r="C167" s="46" t="s">
        <v>27</v>
      </c>
      <c r="D167" s="10">
        <f>COUNTIF(D18:D164,"School")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123:D164 D18:D121">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36" bottom="0.43307086614173229" header="0.31496062992125984" footer="0.23622047244094491"/>
  <pageSetup paperSize="5" scale="65" fitToHeight="11000" orientation="landscape" horizontalDpi="300" verticalDpi="30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zoomScale="90" zoomScaleNormal="90" workbookViewId="0">
      <pane xSplit="3" ySplit="4" topLeftCell="D27" activePane="bottomRight" state="frozen"/>
      <selection pane="topRight" activeCell="C1" sqref="C1"/>
      <selection pane="bottomLeft" activeCell="A5" sqref="A5"/>
      <selection pane="bottomRight" activeCell="B37" sqref="B37:B40"/>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66</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634</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69</v>
      </c>
      <c r="C5" s="68" t="s">
        <v>225</v>
      </c>
      <c r="D5" s="68" t="s">
        <v>27</v>
      </c>
      <c r="E5" s="69" t="s">
        <v>226</v>
      </c>
      <c r="F5" s="68" t="s">
        <v>186</v>
      </c>
      <c r="G5" s="70">
        <v>88</v>
      </c>
      <c r="H5" s="70">
        <v>100</v>
      </c>
      <c r="I5" s="71">
        <v>188</v>
      </c>
      <c r="J5" s="68">
        <v>9267323959</v>
      </c>
      <c r="K5" s="68" t="s">
        <v>219</v>
      </c>
      <c r="L5" s="68" t="s">
        <v>220</v>
      </c>
      <c r="M5" s="68">
        <v>9859883307</v>
      </c>
      <c r="N5" s="68" t="s">
        <v>221</v>
      </c>
      <c r="O5" s="68">
        <v>9859642908</v>
      </c>
      <c r="P5" s="72">
        <v>43678</v>
      </c>
      <c r="Q5" s="68" t="s">
        <v>88</v>
      </c>
      <c r="R5" s="18"/>
      <c r="S5" s="116" t="s">
        <v>636</v>
      </c>
      <c r="T5" s="18"/>
    </row>
    <row r="6" spans="1:20">
      <c r="A6" s="4">
        <v>2</v>
      </c>
      <c r="B6" s="17" t="s">
        <v>69</v>
      </c>
      <c r="C6" s="68" t="s">
        <v>225</v>
      </c>
      <c r="D6" s="68" t="s">
        <v>27</v>
      </c>
      <c r="E6" s="69" t="s">
        <v>226</v>
      </c>
      <c r="F6" s="68" t="s">
        <v>186</v>
      </c>
      <c r="G6" s="70"/>
      <c r="H6" s="70"/>
      <c r="I6" s="71">
        <f t="shared" ref="I6" si="0">+G6+H6</f>
        <v>0</v>
      </c>
      <c r="J6" s="68">
        <v>9267323959</v>
      </c>
      <c r="K6" s="68" t="s">
        <v>219</v>
      </c>
      <c r="L6" s="68" t="s">
        <v>220</v>
      </c>
      <c r="M6" s="68">
        <v>9859883307</v>
      </c>
      <c r="N6" s="68" t="s">
        <v>221</v>
      </c>
      <c r="O6" s="68">
        <v>9859642908</v>
      </c>
      <c r="P6" s="72">
        <v>43679</v>
      </c>
      <c r="Q6" s="68" t="s">
        <v>90</v>
      </c>
      <c r="R6" s="18"/>
      <c r="S6" s="116" t="s">
        <v>636</v>
      </c>
      <c r="T6" s="18"/>
    </row>
    <row r="7" spans="1:20">
      <c r="A7" s="4">
        <v>3</v>
      </c>
      <c r="B7" s="17" t="s">
        <v>69</v>
      </c>
      <c r="C7" s="73" t="s">
        <v>352</v>
      </c>
      <c r="D7" s="68" t="s">
        <v>27</v>
      </c>
      <c r="E7" s="74" t="s">
        <v>353</v>
      </c>
      <c r="F7" s="68" t="s">
        <v>85</v>
      </c>
      <c r="G7" s="75">
        <v>47</v>
      </c>
      <c r="H7" s="75">
        <v>38</v>
      </c>
      <c r="I7" s="76">
        <f>+G7+H7</f>
        <v>85</v>
      </c>
      <c r="J7" s="77">
        <v>9864454818</v>
      </c>
      <c r="K7" s="68" t="s">
        <v>354</v>
      </c>
      <c r="L7" s="68" t="s">
        <v>241</v>
      </c>
      <c r="M7" s="68">
        <v>9854314814</v>
      </c>
      <c r="N7" s="68"/>
      <c r="O7" s="68"/>
      <c r="P7" s="72">
        <v>43680</v>
      </c>
      <c r="Q7" s="18" t="s">
        <v>93</v>
      </c>
      <c r="R7" s="18"/>
      <c r="S7" s="116" t="s">
        <v>636</v>
      </c>
      <c r="T7" s="18"/>
    </row>
    <row r="8" spans="1:20" ht="30">
      <c r="A8" s="4">
        <v>4</v>
      </c>
      <c r="B8" s="17" t="s">
        <v>69</v>
      </c>
      <c r="C8" s="78" t="s">
        <v>355</v>
      </c>
      <c r="D8" s="79" t="s">
        <v>27</v>
      </c>
      <c r="E8" s="80" t="s">
        <v>356</v>
      </c>
      <c r="F8" s="79" t="s">
        <v>89</v>
      </c>
      <c r="G8" s="81">
        <v>90</v>
      </c>
      <c r="H8" s="81">
        <v>70</v>
      </c>
      <c r="I8" s="82">
        <f t="shared" ref="I8:I17" si="1">+G8+H8</f>
        <v>160</v>
      </c>
      <c r="J8" s="83">
        <v>9864078811</v>
      </c>
      <c r="K8" s="79" t="s">
        <v>354</v>
      </c>
      <c r="L8" s="79" t="s">
        <v>241</v>
      </c>
      <c r="M8" s="79">
        <v>9854314814</v>
      </c>
      <c r="N8" s="79" t="s">
        <v>357</v>
      </c>
      <c r="O8" s="79">
        <v>9508072935</v>
      </c>
      <c r="P8" s="72">
        <v>43682</v>
      </c>
      <c r="Q8" s="18" t="s">
        <v>96</v>
      </c>
      <c r="R8" s="18"/>
      <c r="S8" s="116" t="s">
        <v>636</v>
      </c>
      <c r="T8" s="18"/>
    </row>
    <row r="9" spans="1:20" ht="45.75">
      <c r="A9" s="4">
        <v>5</v>
      </c>
      <c r="B9" s="17" t="s">
        <v>69</v>
      </c>
      <c r="C9" s="84" t="s">
        <v>358</v>
      </c>
      <c r="D9" s="79" t="s">
        <v>27</v>
      </c>
      <c r="E9" s="85" t="s">
        <v>359</v>
      </c>
      <c r="F9" s="79" t="s">
        <v>85</v>
      </c>
      <c r="G9" s="81">
        <v>25</v>
      </c>
      <c r="H9" s="81">
        <v>20</v>
      </c>
      <c r="I9" s="82">
        <f t="shared" si="1"/>
        <v>45</v>
      </c>
      <c r="J9" s="79"/>
      <c r="K9" s="68" t="s">
        <v>104</v>
      </c>
      <c r="L9" s="68" t="s">
        <v>105</v>
      </c>
      <c r="M9" s="68">
        <v>9707939599</v>
      </c>
      <c r="N9" s="68" t="s">
        <v>109</v>
      </c>
      <c r="O9" s="68">
        <v>9508854213</v>
      </c>
      <c r="P9" s="24">
        <v>43683</v>
      </c>
      <c r="Q9" s="18" t="s">
        <v>110</v>
      </c>
      <c r="R9" s="18"/>
      <c r="S9" s="116" t="s">
        <v>636</v>
      </c>
      <c r="T9" s="18"/>
    </row>
    <row r="10" spans="1:20">
      <c r="A10" s="4">
        <v>6</v>
      </c>
      <c r="B10" s="17" t="s">
        <v>69</v>
      </c>
      <c r="C10" s="84" t="s">
        <v>360</v>
      </c>
      <c r="D10" s="79" t="s">
        <v>27</v>
      </c>
      <c r="E10" s="85" t="s">
        <v>361</v>
      </c>
      <c r="F10" s="79" t="s">
        <v>85</v>
      </c>
      <c r="G10" s="81">
        <v>11</v>
      </c>
      <c r="H10" s="81">
        <v>13</v>
      </c>
      <c r="I10" s="82">
        <f t="shared" si="1"/>
        <v>24</v>
      </c>
      <c r="J10" s="79"/>
      <c r="K10" s="68" t="s">
        <v>104</v>
      </c>
      <c r="L10" s="68" t="s">
        <v>105</v>
      </c>
      <c r="M10" s="68">
        <v>9707939599</v>
      </c>
      <c r="N10" s="68" t="s">
        <v>109</v>
      </c>
      <c r="O10" s="68">
        <v>9508854213</v>
      </c>
      <c r="P10" s="24">
        <v>43683</v>
      </c>
      <c r="Q10" s="18" t="s">
        <v>110</v>
      </c>
      <c r="R10" s="18"/>
      <c r="S10" s="116" t="s">
        <v>636</v>
      </c>
      <c r="T10" s="18"/>
    </row>
    <row r="11" spans="1:20" ht="30.75">
      <c r="A11" s="4">
        <v>7</v>
      </c>
      <c r="B11" s="17" t="s">
        <v>69</v>
      </c>
      <c r="C11" s="86" t="s">
        <v>362</v>
      </c>
      <c r="D11" s="79" t="s">
        <v>27</v>
      </c>
      <c r="E11" s="80" t="s">
        <v>363</v>
      </c>
      <c r="F11" s="79" t="s">
        <v>91</v>
      </c>
      <c r="G11" s="81">
        <v>64</v>
      </c>
      <c r="H11" s="81">
        <v>44</v>
      </c>
      <c r="I11" s="82">
        <f t="shared" si="1"/>
        <v>108</v>
      </c>
      <c r="J11" s="83">
        <v>9854219714</v>
      </c>
      <c r="K11" s="87" t="s">
        <v>364</v>
      </c>
      <c r="L11" s="87" t="s">
        <v>365</v>
      </c>
      <c r="M11" s="87">
        <v>9508864491</v>
      </c>
      <c r="N11" s="87" t="s">
        <v>366</v>
      </c>
      <c r="O11" s="87">
        <v>9508209699</v>
      </c>
      <c r="P11" s="24">
        <v>43684</v>
      </c>
      <c r="Q11" s="18" t="s">
        <v>100</v>
      </c>
      <c r="R11" s="18"/>
      <c r="S11" s="116" t="s">
        <v>636</v>
      </c>
      <c r="T11" s="18"/>
    </row>
    <row r="12" spans="1:20" ht="30.75">
      <c r="A12" s="4">
        <v>8</v>
      </c>
      <c r="B12" s="17" t="s">
        <v>69</v>
      </c>
      <c r="C12" s="84" t="s">
        <v>367</v>
      </c>
      <c r="D12" s="79" t="s">
        <v>27</v>
      </c>
      <c r="E12" s="85" t="s">
        <v>368</v>
      </c>
      <c r="F12" s="79" t="s">
        <v>85</v>
      </c>
      <c r="G12" s="81">
        <v>13</v>
      </c>
      <c r="H12" s="81">
        <v>12</v>
      </c>
      <c r="I12" s="82">
        <f t="shared" si="1"/>
        <v>25</v>
      </c>
      <c r="J12" s="79"/>
      <c r="K12" s="79" t="s">
        <v>201</v>
      </c>
      <c r="L12" s="79" t="s">
        <v>202</v>
      </c>
      <c r="M12" s="79">
        <v>9859975628</v>
      </c>
      <c r="N12" s="79" t="s">
        <v>203</v>
      </c>
      <c r="O12" s="79">
        <v>9954722230</v>
      </c>
      <c r="P12" s="24">
        <v>43685</v>
      </c>
      <c r="Q12" s="18" t="s">
        <v>88</v>
      </c>
      <c r="R12" s="18"/>
      <c r="S12" s="116" t="s">
        <v>636</v>
      </c>
      <c r="T12" s="18"/>
    </row>
    <row r="13" spans="1:20" ht="30.75">
      <c r="A13" s="4">
        <v>9</v>
      </c>
      <c r="B13" s="17" t="s">
        <v>69</v>
      </c>
      <c r="C13" s="84" t="s">
        <v>369</v>
      </c>
      <c r="D13" s="79" t="s">
        <v>27</v>
      </c>
      <c r="E13" s="88" t="s">
        <v>370</v>
      </c>
      <c r="F13" s="79" t="s">
        <v>85</v>
      </c>
      <c r="G13" s="81">
        <v>34</v>
      </c>
      <c r="H13" s="81">
        <v>41</v>
      </c>
      <c r="I13" s="82">
        <f t="shared" si="1"/>
        <v>75</v>
      </c>
      <c r="J13" s="83">
        <v>9707767512</v>
      </c>
      <c r="K13" s="79"/>
      <c r="L13" s="79"/>
      <c r="M13" s="79"/>
      <c r="N13" s="79"/>
      <c r="O13" s="79"/>
      <c r="P13" s="24">
        <v>43685</v>
      </c>
      <c r="Q13" s="18" t="s">
        <v>88</v>
      </c>
      <c r="R13" s="18"/>
      <c r="S13" s="116" t="s">
        <v>636</v>
      </c>
      <c r="T13" s="18"/>
    </row>
    <row r="14" spans="1:20" ht="30">
      <c r="A14" s="4">
        <v>10</v>
      </c>
      <c r="B14" s="17" t="s">
        <v>69</v>
      </c>
      <c r="C14" s="84" t="s">
        <v>371</v>
      </c>
      <c r="D14" s="79" t="s">
        <v>27</v>
      </c>
      <c r="E14" s="89"/>
      <c r="F14" s="79" t="s">
        <v>85</v>
      </c>
      <c r="G14" s="81">
        <v>40</v>
      </c>
      <c r="H14" s="81">
        <v>36</v>
      </c>
      <c r="I14" s="82">
        <f t="shared" si="1"/>
        <v>76</v>
      </c>
      <c r="J14" s="79"/>
      <c r="K14" s="79" t="s">
        <v>201</v>
      </c>
      <c r="L14" s="79" t="s">
        <v>202</v>
      </c>
      <c r="M14" s="79">
        <v>9859975628</v>
      </c>
      <c r="N14" s="79" t="s">
        <v>372</v>
      </c>
      <c r="O14" s="79">
        <v>8811823935</v>
      </c>
      <c r="P14" s="24">
        <v>43686</v>
      </c>
      <c r="Q14" s="18" t="s">
        <v>90</v>
      </c>
      <c r="R14" s="18"/>
      <c r="S14" s="116" t="s">
        <v>636</v>
      </c>
      <c r="T14" s="18"/>
    </row>
    <row r="15" spans="1:20" ht="30.75">
      <c r="A15" s="4">
        <v>11</v>
      </c>
      <c r="B15" s="17" t="s">
        <v>69</v>
      </c>
      <c r="C15" s="84" t="s">
        <v>373</v>
      </c>
      <c r="D15" s="79" t="s">
        <v>27</v>
      </c>
      <c r="E15" s="90" t="s">
        <v>374</v>
      </c>
      <c r="F15" s="79" t="s">
        <v>85</v>
      </c>
      <c r="G15" s="81">
        <v>30</v>
      </c>
      <c r="H15" s="81">
        <v>34</v>
      </c>
      <c r="I15" s="82">
        <f t="shared" si="1"/>
        <v>64</v>
      </c>
      <c r="J15" s="83">
        <v>9957015792</v>
      </c>
      <c r="K15" s="79" t="s">
        <v>201</v>
      </c>
      <c r="L15" s="79" t="s">
        <v>202</v>
      </c>
      <c r="M15" s="79">
        <v>9859975628</v>
      </c>
      <c r="N15" s="79" t="s">
        <v>375</v>
      </c>
      <c r="O15" s="79">
        <v>9707769182</v>
      </c>
      <c r="P15" s="24">
        <v>43687</v>
      </c>
      <c r="Q15" s="18" t="s">
        <v>93</v>
      </c>
      <c r="R15" s="18"/>
      <c r="S15" s="116" t="s">
        <v>636</v>
      </c>
      <c r="T15" s="18"/>
    </row>
    <row r="16" spans="1:20" ht="30">
      <c r="A16" s="4">
        <v>12</v>
      </c>
      <c r="B16" s="17" t="s">
        <v>69</v>
      </c>
      <c r="C16" s="91" t="s">
        <v>376</v>
      </c>
      <c r="D16" s="79" t="s">
        <v>27</v>
      </c>
      <c r="E16" s="90" t="s">
        <v>377</v>
      </c>
      <c r="F16" s="79" t="s">
        <v>91</v>
      </c>
      <c r="G16" s="81">
        <v>25</v>
      </c>
      <c r="H16" s="81">
        <v>14</v>
      </c>
      <c r="I16" s="82">
        <f t="shared" si="1"/>
        <v>39</v>
      </c>
      <c r="J16" s="83">
        <v>9954766505</v>
      </c>
      <c r="K16" s="79" t="s">
        <v>201</v>
      </c>
      <c r="L16" s="79" t="s">
        <v>202</v>
      </c>
      <c r="M16" s="79">
        <v>9859975628</v>
      </c>
      <c r="N16" s="79" t="s">
        <v>375</v>
      </c>
      <c r="O16" s="79">
        <v>9707769182</v>
      </c>
      <c r="P16" s="24">
        <v>43690</v>
      </c>
      <c r="Q16" s="18" t="s">
        <v>110</v>
      </c>
      <c r="R16" s="18"/>
      <c r="S16" s="116" t="s">
        <v>636</v>
      </c>
      <c r="T16" s="18"/>
    </row>
    <row r="17" spans="1:20" ht="30.75">
      <c r="A17" s="4">
        <v>13</v>
      </c>
      <c r="B17" s="17" t="s">
        <v>69</v>
      </c>
      <c r="C17" s="84" t="s">
        <v>378</v>
      </c>
      <c r="D17" s="79" t="s">
        <v>27</v>
      </c>
      <c r="E17" s="80" t="s">
        <v>379</v>
      </c>
      <c r="F17" s="79" t="s">
        <v>89</v>
      </c>
      <c r="G17" s="81">
        <v>246</v>
      </c>
      <c r="H17" s="81">
        <v>151</v>
      </c>
      <c r="I17" s="82">
        <f t="shared" si="1"/>
        <v>397</v>
      </c>
      <c r="J17" s="18"/>
      <c r="K17" s="18"/>
      <c r="L17" s="18"/>
      <c r="M17" s="18"/>
      <c r="N17" s="18"/>
      <c r="O17" s="18"/>
      <c r="P17" s="24">
        <v>43691</v>
      </c>
      <c r="Q17" s="18" t="s">
        <v>100</v>
      </c>
      <c r="R17" s="18"/>
      <c r="S17" s="116" t="s">
        <v>636</v>
      </c>
      <c r="T17" s="18"/>
    </row>
    <row r="18" spans="1:20" ht="30.75">
      <c r="A18" s="4">
        <v>14</v>
      </c>
      <c r="B18" s="17" t="s">
        <v>69</v>
      </c>
      <c r="C18" s="84" t="s">
        <v>378</v>
      </c>
      <c r="D18" s="79" t="s">
        <v>27</v>
      </c>
      <c r="E18" s="80" t="s">
        <v>379</v>
      </c>
      <c r="F18" s="79" t="s">
        <v>89</v>
      </c>
      <c r="G18" s="19"/>
      <c r="H18" s="19"/>
      <c r="I18" s="17">
        <f t="shared" ref="I18:I29" si="2">+G18+H18</f>
        <v>0</v>
      </c>
      <c r="J18" s="18"/>
      <c r="K18" s="18"/>
      <c r="L18" s="18"/>
      <c r="M18" s="18"/>
      <c r="N18" s="18"/>
      <c r="O18" s="18"/>
      <c r="P18" s="24">
        <v>43693</v>
      </c>
      <c r="Q18" s="18" t="s">
        <v>90</v>
      </c>
      <c r="R18" s="18"/>
      <c r="S18" s="116" t="s">
        <v>636</v>
      </c>
      <c r="T18" s="18"/>
    </row>
    <row r="19" spans="1:20" ht="30">
      <c r="A19" s="4">
        <v>15</v>
      </c>
      <c r="B19" s="17" t="s">
        <v>69</v>
      </c>
      <c r="C19" s="79" t="s">
        <v>380</v>
      </c>
      <c r="D19" s="79" t="s">
        <v>29</v>
      </c>
      <c r="E19" s="92">
        <v>217</v>
      </c>
      <c r="F19" s="79"/>
      <c r="G19" s="81">
        <v>21</v>
      </c>
      <c r="H19" s="81">
        <v>14</v>
      </c>
      <c r="I19" s="82">
        <f t="shared" si="2"/>
        <v>35</v>
      </c>
      <c r="J19" s="79">
        <v>9706713376</v>
      </c>
      <c r="K19" s="79" t="s">
        <v>381</v>
      </c>
      <c r="L19" s="79" t="s">
        <v>382</v>
      </c>
      <c r="M19" s="79"/>
      <c r="N19" s="79" t="s">
        <v>383</v>
      </c>
      <c r="O19" s="79"/>
      <c r="P19" s="24">
        <v>43694</v>
      </c>
      <c r="Q19" s="18" t="s">
        <v>93</v>
      </c>
      <c r="R19" s="18"/>
      <c r="S19" s="116" t="s">
        <v>636</v>
      </c>
      <c r="T19" s="18"/>
    </row>
    <row r="20" spans="1:20" ht="30">
      <c r="A20" s="4">
        <v>16</v>
      </c>
      <c r="B20" s="17" t="s">
        <v>69</v>
      </c>
      <c r="C20" s="79" t="s">
        <v>384</v>
      </c>
      <c r="D20" s="79" t="s">
        <v>29</v>
      </c>
      <c r="E20" s="93">
        <v>216</v>
      </c>
      <c r="F20" s="79"/>
      <c r="G20" s="81">
        <v>15</v>
      </c>
      <c r="H20" s="81">
        <v>12</v>
      </c>
      <c r="I20" s="82">
        <f t="shared" si="2"/>
        <v>27</v>
      </c>
      <c r="J20" s="79">
        <v>9957754781</v>
      </c>
      <c r="K20" s="79" t="s">
        <v>381</v>
      </c>
      <c r="L20" s="79" t="s">
        <v>382</v>
      </c>
      <c r="M20" s="79"/>
      <c r="N20" s="79" t="s">
        <v>385</v>
      </c>
      <c r="O20" s="18"/>
      <c r="P20" s="24">
        <v>43696</v>
      </c>
      <c r="Q20" s="18" t="s">
        <v>96</v>
      </c>
      <c r="R20" s="18"/>
      <c r="S20" s="116" t="s">
        <v>636</v>
      </c>
      <c r="T20" s="18"/>
    </row>
    <row r="21" spans="1:20" ht="30">
      <c r="A21" s="4">
        <v>17</v>
      </c>
      <c r="B21" s="17" t="s">
        <v>69</v>
      </c>
      <c r="C21" s="79" t="s">
        <v>386</v>
      </c>
      <c r="D21" s="79" t="s">
        <v>29</v>
      </c>
      <c r="E21" s="92">
        <v>220</v>
      </c>
      <c r="F21" s="79"/>
      <c r="G21" s="81">
        <v>22</v>
      </c>
      <c r="H21" s="81">
        <v>16</v>
      </c>
      <c r="I21" s="82">
        <f t="shared" si="2"/>
        <v>38</v>
      </c>
      <c r="J21" s="79">
        <v>9706073448</v>
      </c>
      <c r="K21" s="79" t="s">
        <v>381</v>
      </c>
      <c r="L21" s="79" t="s">
        <v>382</v>
      </c>
      <c r="M21" s="79"/>
      <c r="N21" s="79"/>
      <c r="O21" s="79"/>
      <c r="P21" s="24">
        <v>43696</v>
      </c>
      <c r="Q21" s="18" t="s">
        <v>96</v>
      </c>
      <c r="R21" s="18"/>
      <c r="S21" s="116" t="s">
        <v>636</v>
      </c>
      <c r="T21" s="18"/>
    </row>
    <row r="22" spans="1:20" ht="30">
      <c r="A22" s="4">
        <v>18</v>
      </c>
      <c r="B22" s="17" t="s">
        <v>69</v>
      </c>
      <c r="C22" s="79" t="s">
        <v>387</v>
      </c>
      <c r="D22" s="79" t="s">
        <v>29</v>
      </c>
      <c r="E22" s="93">
        <v>221</v>
      </c>
      <c r="F22" s="79"/>
      <c r="G22" s="81">
        <v>11</v>
      </c>
      <c r="H22" s="81">
        <v>8</v>
      </c>
      <c r="I22" s="82">
        <f t="shared" si="2"/>
        <v>19</v>
      </c>
      <c r="J22" s="79">
        <v>9707258048</v>
      </c>
      <c r="K22" s="79" t="s">
        <v>388</v>
      </c>
      <c r="L22" s="79" t="s">
        <v>389</v>
      </c>
      <c r="M22" s="79">
        <v>9854593499</v>
      </c>
      <c r="N22" s="79" t="s">
        <v>390</v>
      </c>
      <c r="O22" s="79">
        <v>9707477599</v>
      </c>
      <c r="P22" s="24">
        <v>43698</v>
      </c>
      <c r="Q22" s="18" t="s">
        <v>100</v>
      </c>
      <c r="R22" s="18"/>
      <c r="S22" s="116" t="s">
        <v>636</v>
      </c>
      <c r="T22" s="18"/>
    </row>
    <row r="23" spans="1:20" ht="30">
      <c r="A23" s="4">
        <v>19</v>
      </c>
      <c r="B23" s="17" t="s">
        <v>69</v>
      </c>
      <c r="C23" s="79" t="s">
        <v>391</v>
      </c>
      <c r="D23" s="79" t="s">
        <v>29</v>
      </c>
      <c r="E23" s="93">
        <v>111</v>
      </c>
      <c r="F23" s="79"/>
      <c r="G23" s="81">
        <v>8</v>
      </c>
      <c r="H23" s="81">
        <v>12</v>
      </c>
      <c r="I23" s="82">
        <f t="shared" si="2"/>
        <v>20</v>
      </c>
      <c r="J23" s="79">
        <v>9854135988</v>
      </c>
      <c r="K23" s="79" t="s">
        <v>341</v>
      </c>
      <c r="L23" s="79" t="s">
        <v>392</v>
      </c>
      <c r="M23" s="79">
        <v>9859527051</v>
      </c>
      <c r="N23" s="79" t="s">
        <v>393</v>
      </c>
      <c r="O23" s="79">
        <v>9854117333</v>
      </c>
      <c r="P23" s="24">
        <v>43698</v>
      </c>
      <c r="Q23" s="18" t="s">
        <v>100</v>
      </c>
      <c r="R23" s="18"/>
      <c r="S23" s="116" t="s">
        <v>636</v>
      </c>
      <c r="T23" s="18"/>
    </row>
    <row r="24" spans="1:20" ht="30">
      <c r="A24" s="4">
        <v>20</v>
      </c>
      <c r="B24" s="17" t="s">
        <v>69</v>
      </c>
      <c r="C24" s="79" t="s">
        <v>394</v>
      </c>
      <c r="D24" s="79" t="s">
        <v>29</v>
      </c>
      <c r="E24" s="93">
        <v>112</v>
      </c>
      <c r="F24" s="79"/>
      <c r="G24" s="81">
        <v>13</v>
      </c>
      <c r="H24" s="81">
        <v>10</v>
      </c>
      <c r="I24" s="82">
        <f t="shared" si="2"/>
        <v>23</v>
      </c>
      <c r="J24" s="79">
        <v>9707915862</v>
      </c>
      <c r="K24" s="79" t="s">
        <v>395</v>
      </c>
      <c r="L24" s="79" t="s">
        <v>396</v>
      </c>
      <c r="M24" s="79">
        <v>7399478186</v>
      </c>
      <c r="N24" s="79" t="s">
        <v>397</v>
      </c>
      <c r="O24" s="79">
        <v>9577133482</v>
      </c>
      <c r="P24" s="24">
        <v>43699</v>
      </c>
      <c r="Q24" s="18" t="s">
        <v>88</v>
      </c>
      <c r="R24" s="18"/>
      <c r="S24" s="116" t="s">
        <v>636</v>
      </c>
      <c r="T24" s="18"/>
    </row>
    <row r="25" spans="1:20" ht="30">
      <c r="A25" s="4">
        <v>21</v>
      </c>
      <c r="B25" s="17" t="s">
        <v>69</v>
      </c>
      <c r="C25" s="79" t="s">
        <v>398</v>
      </c>
      <c r="D25" s="79" t="s">
        <v>29</v>
      </c>
      <c r="E25" s="93">
        <v>207</v>
      </c>
      <c r="F25" s="79"/>
      <c r="G25" s="81">
        <v>7</v>
      </c>
      <c r="H25" s="81">
        <v>3</v>
      </c>
      <c r="I25" s="82">
        <f t="shared" si="2"/>
        <v>10</v>
      </c>
      <c r="J25" s="79">
        <v>8474874335</v>
      </c>
      <c r="K25" s="79" t="s">
        <v>395</v>
      </c>
      <c r="L25" s="79" t="s">
        <v>396</v>
      </c>
      <c r="M25" s="79">
        <v>7399478186</v>
      </c>
      <c r="N25" s="79" t="s">
        <v>399</v>
      </c>
      <c r="O25" s="79">
        <v>8486043943</v>
      </c>
      <c r="P25" s="24">
        <v>43699</v>
      </c>
      <c r="Q25" s="18" t="s">
        <v>88</v>
      </c>
      <c r="R25" s="18"/>
      <c r="S25" s="116" t="s">
        <v>636</v>
      </c>
      <c r="T25" s="18"/>
    </row>
    <row r="26" spans="1:20" ht="30">
      <c r="A26" s="4">
        <v>22</v>
      </c>
      <c r="B26" s="17" t="s">
        <v>69</v>
      </c>
      <c r="C26" s="79" t="s">
        <v>400</v>
      </c>
      <c r="D26" s="79" t="s">
        <v>29</v>
      </c>
      <c r="E26" s="93">
        <v>208</v>
      </c>
      <c r="F26" s="79"/>
      <c r="G26" s="81">
        <v>13</v>
      </c>
      <c r="H26" s="81">
        <v>10</v>
      </c>
      <c r="I26" s="82">
        <f t="shared" si="2"/>
        <v>23</v>
      </c>
      <c r="J26" s="79">
        <v>8876685968</v>
      </c>
      <c r="K26" s="79" t="s">
        <v>395</v>
      </c>
      <c r="L26" s="79" t="s">
        <v>396</v>
      </c>
      <c r="M26" s="79">
        <v>7399478186</v>
      </c>
      <c r="N26" s="79" t="s">
        <v>399</v>
      </c>
      <c r="O26" s="79">
        <v>8486043943</v>
      </c>
      <c r="P26" s="24">
        <v>43700</v>
      </c>
      <c r="Q26" s="18" t="s">
        <v>90</v>
      </c>
      <c r="R26" s="18"/>
      <c r="S26" s="116" t="s">
        <v>636</v>
      </c>
      <c r="T26" s="18"/>
    </row>
    <row r="27" spans="1:20">
      <c r="A27" s="4">
        <v>23</v>
      </c>
      <c r="B27" s="17" t="s">
        <v>69</v>
      </c>
      <c r="C27" s="62" t="s">
        <v>401</v>
      </c>
      <c r="D27" s="18" t="s">
        <v>27</v>
      </c>
      <c r="E27" s="65" t="s">
        <v>402</v>
      </c>
      <c r="F27" s="18" t="s">
        <v>403</v>
      </c>
      <c r="G27" s="19">
        <v>200</v>
      </c>
      <c r="H27" s="19">
        <v>150</v>
      </c>
      <c r="I27" s="17">
        <f t="shared" si="2"/>
        <v>350</v>
      </c>
      <c r="J27" s="94" t="s">
        <v>404</v>
      </c>
      <c r="K27" s="18" t="s">
        <v>341</v>
      </c>
      <c r="L27" s="18" t="s">
        <v>342</v>
      </c>
      <c r="M27" s="18">
        <v>9854963451</v>
      </c>
      <c r="N27" s="18" t="s">
        <v>343</v>
      </c>
      <c r="O27" s="18">
        <v>9854667597</v>
      </c>
      <c r="P27" s="24">
        <v>43700</v>
      </c>
      <c r="Q27" s="18" t="s">
        <v>90</v>
      </c>
      <c r="R27" s="18"/>
      <c r="S27" s="116" t="s">
        <v>636</v>
      </c>
      <c r="T27" s="18"/>
    </row>
    <row r="28" spans="1:20">
      <c r="A28" s="4">
        <v>24</v>
      </c>
      <c r="B28" s="17" t="s">
        <v>69</v>
      </c>
      <c r="C28" s="62" t="s">
        <v>401</v>
      </c>
      <c r="D28" s="18" t="s">
        <v>27</v>
      </c>
      <c r="E28" s="65" t="s">
        <v>402</v>
      </c>
      <c r="F28" s="18" t="s">
        <v>403</v>
      </c>
      <c r="G28" s="19">
        <v>0</v>
      </c>
      <c r="H28" s="19">
        <v>0</v>
      </c>
      <c r="I28" s="17">
        <f t="shared" si="2"/>
        <v>0</v>
      </c>
      <c r="J28" s="94" t="s">
        <v>404</v>
      </c>
      <c r="K28" s="18" t="s">
        <v>341</v>
      </c>
      <c r="L28" s="18" t="s">
        <v>342</v>
      </c>
      <c r="M28" s="18">
        <v>9854963451</v>
      </c>
      <c r="N28" s="18" t="s">
        <v>343</v>
      </c>
      <c r="O28" s="18">
        <v>9854667597</v>
      </c>
      <c r="P28" s="24">
        <v>43703</v>
      </c>
      <c r="Q28" s="18" t="s">
        <v>96</v>
      </c>
      <c r="R28" s="18"/>
      <c r="S28" s="116" t="s">
        <v>636</v>
      </c>
      <c r="T28" s="18"/>
    </row>
    <row r="29" spans="1:20">
      <c r="A29" s="4">
        <v>25</v>
      </c>
      <c r="B29" s="17" t="s">
        <v>69</v>
      </c>
      <c r="C29" s="62" t="s">
        <v>401</v>
      </c>
      <c r="D29" s="18" t="s">
        <v>27</v>
      </c>
      <c r="E29" s="65" t="s">
        <v>402</v>
      </c>
      <c r="F29" s="18" t="s">
        <v>403</v>
      </c>
      <c r="G29" s="19">
        <v>0</v>
      </c>
      <c r="H29" s="19">
        <v>0</v>
      </c>
      <c r="I29" s="17">
        <f t="shared" si="2"/>
        <v>0</v>
      </c>
      <c r="J29" s="94" t="s">
        <v>404</v>
      </c>
      <c r="K29" s="18" t="s">
        <v>341</v>
      </c>
      <c r="L29" s="18" t="s">
        <v>342</v>
      </c>
      <c r="M29" s="18">
        <v>9854963451</v>
      </c>
      <c r="N29" s="18" t="s">
        <v>343</v>
      </c>
      <c r="O29" s="18">
        <v>9854667597</v>
      </c>
      <c r="P29" s="24">
        <v>43704</v>
      </c>
      <c r="Q29" s="18" t="s">
        <v>110</v>
      </c>
      <c r="R29" s="18"/>
      <c r="S29" s="116" t="s">
        <v>636</v>
      </c>
      <c r="T29" s="18"/>
    </row>
    <row r="30" spans="1:20">
      <c r="A30" s="4">
        <v>26</v>
      </c>
      <c r="B30" s="17" t="s">
        <v>69</v>
      </c>
      <c r="C30" s="62" t="s">
        <v>405</v>
      </c>
      <c r="D30" s="18" t="s">
        <v>29</v>
      </c>
      <c r="E30" s="59">
        <v>144</v>
      </c>
      <c r="F30" s="18"/>
      <c r="G30" s="19">
        <v>23</v>
      </c>
      <c r="H30" s="19">
        <v>27</v>
      </c>
      <c r="I30" s="17">
        <f>+G30+H30</f>
        <v>50</v>
      </c>
      <c r="J30" s="18">
        <v>8876482759</v>
      </c>
      <c r="K30" s="18" t="s">
        <v>148</v>
      </c>
      <c r="L30" s="18" t="s">
        <v>149</v>
      </c>
      <c r="M30" s="18">
        <v>7399549521</v>
      </c>
      <c r="N30" s="18" t="s">
        <v>150</v>
      </c>
      <c r="O30" s="18">
        <v>9577641541</v>
      </c>
      <c r="P30" s="24">
        <v>43705</v>
      </c>
      <c r="Q30" s="18" t="s">
        <v>100</v>
      </c>
      <c r="R30" s="18"/>
      <c r="S30" s="116" t="s">
        <v>636</v>
      </c>
      <c r="T30" s="18"/>
    </row>
    <row r="31" spans="1:20">
      <c r="A31" s="4">
        <v>27</v>
      </c>
      <c r="B31" s="17" t="s">
        <v>69</v>
      </c>
      <c r="C31" s="62" t="s">
        <v>406</v>
      </c>
      <c r="D31" s="18" t="s">
        <v>27</v>
      </c>
      <c r="E31" s="65" t="s">
        <v>407</v>
      </c>
      <c r="F31" s="18" t="s">
        <v>85</v>
      </c>
      <c r="G31" s="19">
        <v>19</v>
      </c>
      <c r="H31" s="19">
        <v>18</v>
      </c>
      <c r="I31" s="17">
        <f>+G31+H31</f>
        <v>37</v>
      </c>
      <c r="J31" s="18">
        <v>9854207439</v>
      </c>
      <c r="K31" s="18" t="s">
        <v>148</v>
      </c>
      <c r="L31" s="18" t="s">
        <v>149</v>
      </c>
      <c r="M31" s="18">
        <v>7399549521</v>
      </c>
      <c r="N31" s="18" t="s">
        <v>150</v>
      </c>
      <c r="O31" s="18">
        <v>9577641541</v>
      </c>
      <c r="P31" s="24">
        <v>43705</v>
      </c>
      <c r="Q31" s="18" t="s">
        <v>100</v>
      </c>
      <c r="R31" s="18"/>
      <c r="S31" s="116" t="s">
        <v>636</v>
      </c>
      <c r="T31" s="18"/>
    </row>
    <row r="32" spans="1:20" ht="33">
      <c r="A32" s="4">
        <v>28</v>
      </c>
      <c r="B32" s="17" t="s">
        <v>69</v>
      </c>
      <c r="C32" s="62" t="s">
        <v>408</v>
      </c>
      <c r="D32" s="18" t="s">
        <v>27</v>
      </c>
      <c r="E32" s="65" t="s">
        <v>409</v>
      </c>
      <c r="F32" s="18" t="s">
        <v>85</v>
      </c>
      <c r="G32" s="19">
        <v>63</v>
      </c>
      <c r="H32" s="19">
        <v>62</v>
      </c>
      <c r="I32" s="17">
        <f t="shared" ref="I32:I40" si="3">+G32+H32</f>
        <v>125</v>
      </c>
      <c r="J32" s="18">
        <v>9854646822</v>
      </c>
      <c r="K32" s="18" t="s">
        <v>341</v>
      </c>
      <c r="L32" s="18" t="s">
        <v>410</v>
      </c>
      <c r="M32" s="18">
        <v>9859527051</v>
      </c>
      <c r="N32" s="18" t="s">
        <v>411</v>
      </c>
      <c r="O32" s="18">
        <v>8876157529</v>
      </c>
      <c r="P32" s="24">
        <v>43706</v>
      </c>
      <c r="Q32" s="18" t="s">
        <v>88</v>
      </c>
      <c r="R32" s="18"/>
      <c r="S32" s="116" t="s">
        <v>636</v>
      </c>
      <c r="T32" s="18"/>
    </row>
    <row r="33" spans="1:20">
      <c r="A33" s="4">
        <v>29</v>
      </c>
      <c r="B33" s="17" t="s">
        <v>69</v>
      </c>
      <c r="C33" s="62" t="s">
        <v>412</v>
      </c>
      <c r="D33" s="18" t="s">
        <v>29</v>
      </c>
      <c r="E33" s="59">
        <v>195</v>
      </c>
      <c r="F33" s="18"/>
      <c r="G33" s="19">
        <v>16</v>
      </c>
      <c r="H33" s="19">
        <v>20</v>
      </c>
      <c r="I33" s="17">
        <f t="shared" si="3"/>
        <v>36</v>
      </c>
      <c r="J33" s="18">
        <v>8876482655</v>
      </c>
      <c r="K33" s="18" t="s">
        <v>148</v>
      </c>
      <c r="L33" s="18" t="s">
        <v>149</v>
      </c>
      <c r="M33" s="18">
        <v>7399549521</v>
      </c>
      <c r="N33" s="18" t="s">
        <v>150</v>
      </c>
      <c r="O33" s="18">
        <v>9577641541</v>
      </c>
      <c r="P33" s="24">
        <v>43707</v>
      </c>
      <c r="Q33" s="18" t="s">
        <v>90</v>
      </c>
      <c r="R33" s="18"/>
      <c r="S33" s="116" t="s">
        <v>636</v>
      </c>
      <c r="T33" s="18"/>
    </row>
    <row r="34" spans="1:20">
      <c r="A34" s="4">
        <v>30</v>
      </c>
      <c r="B34" s="17" t="s">
        <v>69</v>
      </c>
      <c r="C34" s="62" t="s">
        <v>413</v>
      </c>
      <c r="D34" s="18" t="s">
        <v>27</v>
      </c>
      <c r="E34" s="95" t="s">
        <v>414</v>
      </c>
      <c r="F34" s="18" t="s">
        <v>85</v>
      </c>
      <c r="G34" s="19">
        <v>16</v>
      </c>
      <c r="H34" s="19">
        <v>18</v>
      </c>
      <c r="I34" s="17">
        <f t="shared" si="3"/>
        <v>34</v>
      </c>
      <c r="J34" s="18">
        <v>9577642249</v>
      </c>
      <c r="K34" s="18" t="s">
        <v>341</v>
      </c>
      <c r="L34" s="18" t="s">
        <v>342</v>
      </c>
      <c r="M34" s="18">
        <v>9854963451</v>
      </c>
      <c r="N34" s="18" t="s">
        <v>343</v>
      </c>
      <c r="O34" s="18">
        <v>9854650926</v>
      </c>
      <c r="P34" s="24">
        <v>43707</v>
      </c>
      <c r="Q34" s="18" t="s">
        <v>90</v>
      </c>
      <c r="R34" s="18"/>
      <c r="S34" s="116" t="s">
        <v>636</v>
      </c>
      <c r="T34" s="18"/>
    </row>
    <row r="35" spans="1:20">
      <c r="A35" s="4">
        <v>31</v>
      </c>
      <c r="B35" s="17" t="s">
        <v>69</v>
      </c>
      <c r="C35" s="62" t="s">
        <v>415</v>
      </c>
      <c r="D35" s="18" t="s">
        <v>27</v>
      </c>
      <c r="E35" s="65" t="s">
        <v>416</v>
      </c>
      <c r="F35" s="18" t="s">
        <v>85</v>
      </c>
      <c r="G35" s="19">
        <v>50</v>
      </c>
      <c r="H35" s="19">
        <v>46</v>
      </c>
      <c r="I35" s="17">
        <f t="shared" si="3"/>
        <v>96</v>
      </c>
      <c r="J35" s="18">
        <v>9613249171</v>
      </c>
      <c r="K35" s="18" t="s">
        <v>417</v>
      </c>
      <c r="L35" s="18" t="s">
        <v>396</v>
      </c>
      <c r="M35" s="18">
        <v>7399478186</v>
      </c>
      <c r="N35" s="18" t="s">
        <v>418</v>
      </c>
      <c r="O35" s="18">
        <v>9577133482</v>
      </c>
      <c r="P35" s="24">
        <v>43708</v>
      </c>
      <c r="Q35" s="18" t="s">
        <v>93</v>
      </c>
      <c r="R35" s="18"/>
      <c r="S35" s="116" t="s">
        <v>636</v>
      </c>
      <c r="T35" s="18"/>
    </row>
    <row r="36" spans="1:20">
      <c r="A36" s="4">
        <v>32</v>
      </c>
      <c r="B36" s="17" t="s">
        <v>70</v>
      </c>
      <c r="C36" s="62" t="s">
        <v>419</v>
      </c>
      <c r="D36" s="18" t="s">
        <v>29</v>
      </c>
      <c r="E36" s="59">
        <v>2</v>
      </c>
      <c r="F36" s="18" t="s">
        <v>222</v>
      </c>
      <c r="G36" s="19">
        <v>27</v>
      </c>
      <c r="H36" s="19">
        <v>31</v>
      </c>
      <c r="I36" s="17">
        <f t="shared" si="3"/>
        <v>58</v>
      </c>
      <c r="J36" s="18">
        <v>9508047125</v>
      </c>
      <c r="K36" s="18" t="s">
        <v>148</v>
      </c>
      <c r="L36" s="18" t="s">
        <v>154</v>
      </c>
      <c r="M36" s="18">
        <v>9707613431</v>
      </c>
      <c r="N36" s="18" t="s">
        <v>155</v>
      </c>
      <c r="O36" s="18">
        <v>8011112462</v>
      </c>
      <c r="P36" s="72">
        <v>43678</v>
      </c>
      <c r="Q36" s="68" t="s">
        <v>88</v>
      </c>
      <c r="R36" s="18"/>
      <c r="S36" s="116" t="s">
        <v>636</v>
      </c>
      <c r="T36" s="18"/>
    </row>
    <row r="37" spans="1:20" ht="33">
      <c r="A37" s="4">
        <v>33</v>
      </c>
      <c r="B37" s="17" t="s">
        <v>70</v>
      </c>
      <c r="C37" s="62" t="s">
        <v>420</v>
      </c>
      <c r="D37" s="18" t="s">
        <v>27</v>
      </c>
      <c r="E37" s="65" t="s">
        <v>421</v>
      </c>
      <c r="F37" s="18" t="s">
        <v>85</v>
      </c>
      <c r="G37" s="19">
        <v>14</v>
      </c>
      <c r="H37" s="19">
        <v>27</v>
      </c>
      <c r="I37" s="17">
        <f t="shared" si="3"/>
        <v>41</v>
      </c>
      <c r="J37" s="18">
        <v>9854518803</v>
      </c>
      <c r="K37" s="18" t="s">
        <v>341</v>
      </c>
      <c r="L37" s="18" t="s">
        <v>410</v>
      </c>
      <c r="M37" s="18">
        <v>9859527051</v>
      </c>
      <c r="N37" s="18" t="s">
        <v>393</v>
      </c>
      <c r="O37" s="18">
        <v>9854117333</v>
      </c>
      <c r="P37" s="72">
        <v>43679</v>
      </c>
      <c r="Q37" s="68" t="s">
        <v>90</v>
      </c>
      <c r="R37" s="18"/>
      <c r="S37" s="116" t="s">
        <v>636</v>
      </c>
      <c r="T37" s="18"/>
    </row>
    <row r="38" spans="1:20">
      <c r="A38" s="4">
        <v>34</v>
      </c>
      <c r="B38" s="17" t="s">
        <v>70</v>
      </c>
      <c r="C38" s="62" t="s">
        <v>422</v>
      </c>
      <c r="D38" s="18" t="s">
        <v>27</v>
      </c>
      <c r="E38" s="64">
        <v>101304</v>
      </c>
      <c r="F38" s="18" t="s">
        <v>423</v>
      </c>
      <c r="G38" s="19">
        <v>3</v>
      </c>
      <c r="H38" s="19">
        <v>6</v>
      </c>
      <c r="I38" s="17">
        <f t="shared" si="3"/>
        <v>9</v>
      </c>
      <c r="J38" s="18">
        <v>9706950954</v>
      </c>
      <c r="K38" s="18" t="s">
        <v>417</v>
      </c>
      <c r="L38" s="18" t="s">
        <v>396</v>
      </c>
      <c r="M38" s="18">
        <v>7399478186</v>
      </c>
      <c r="N38" s="18" t="s">
        <v>399</v>
      </c>
      <c r="O38" s="18">
        <v>8486043943</v>
      </c>
      <c r="P38" s="72">
        <v>43679</v>
      </c>
      <c r="Q38" s="68" t="s">
        <v>90</v>
      </c>
      <c r="R38" s="18"/>
      <c r="S38" s="116" t="s">
        <v>636</v>
      </c>
      <c r="T38" s="18"/>
    </row>
    <row r="39" spans="1:20">
      <c r="A39" s="4">
        <v>35</v>
      </c>
      <c r="B39" s="17" t="s">
        <v>70</v>
      </c>
      <c r="C39" s="62" t="s">
        <v>424</v>
      </c>
      <c r="D39" s="18" t="s">
        <v>27</v>
      </c>
      <c r="E39" s="65" t="s">
        <v>425</v>
      </c>
      <c r="F39" s="18" t="s">
        <v>426</v>
      </c>
      <c r="G39" s="19">
        <v>36</v>
      </c>
      <c r="H39" s="19">
        <v>38</v>
      </c>
      <c r="I39" s="17">
        <f t="shared" si="3"/>
        <v>74</v>
      </c>
      <c r="J39" s="18">
        <v>9577541214</v>
      </c>
      <c r="K39" s="18" t="s">
        <v>417</v>
      </c>
      <c r="L39" s="18" t="s">
        <v>396</v>
      </c>
      <c r="M39" s="18">
        <v>7399478186</v>
      </c>
      <c r="N39" s="18" t="s">
        <v>418</v>
      </c>
      <c r="O39" s="18">
        <v>9577133482</v>
      </c>
      <c r="P39" s="72">
        <v>43680</v>
      </c>
      <c r="Q39" s="18" t="s">
        <v>93</v>
      </c>
      <c r="R39" s="18"/>
      <c r="S39" s="116" t="s">
        <v>636</v>
      </c>
      <c r="T39" s="18"/>
    </row>
    <row r="40" spans="1:20">
      <c r="A40" s="4">
        <v>36</v>
      </c>
      <c r="B40" s="17" t="s">
        <v>70</v>
      </c>
      <c r="C40" s="62" t="s">
        <v>427</v>
      </c>
      <c r="D40" s="18" t="s">
        <v>27</v>
      </c>
      <c r="E40" s="65" t="s">
        <v>428</v>
      </c>
      <c r="F40" s="18" t="s">
        <v>85</v>
      </c>
      <c r="G40" s="19">
        <v>71</v>
      </c>
      <c r="H40" s="19">
        <v>80</v>
      </c>
      <c r="I40" s="17">
        <f t="shared" si="3"/>
        <v>151</v>
      </c>
      <c r="J40" s="18">
        <v>9854972017</v>
      </c>
      <c r="K40" s="18" t="s">
        <v>429</v>
      </c>
      <c r="L40" s="18" t="s">
        <v>430</v>
      </c>
      <c r="M40" s="18">
        <v>8749979430</v>
      </c>
      <c r="N40" s="18" t="s">
        <v>431</v>
      </c>
      <c r="O40" s="18">
        <v>9577352048</v>
      </c>
      <c r="P40" s="72">
        <v>43682</v>
      </c>
      <c r="Q40" s="18" t="s">
        <v>96</v>
      </c>
      <c r="R40" s="18"/>
      <c r="S40" s="116" t="s">
        <v>636</v>
      </c>
      <c r="T40" s="18"/>
    </row>
    <row r="41" spans="1:20" ht="30.75">
      <c r="A41" s="4">
        <v>37</v>
      </c>
      <c r="B41" s="17" t="s">
        <v>70</v>
      </c>
      <c r="C41" s="86" t="s">
        <v>432</v>
      </c>
      <c r="D41" s="79" t="s">
        <v>27</v>
      </c>
      <c r="E41" s="80" t="s">
        <v>433</v>
      </c>
      <c r="F41" s="79" t="s">
        <v>434</v>
      </c>
      <c r="G41" s="81">
        <v>76</v>
      </c>
      <c r="H41" s="81">
        <v>47</v>
      </c>
      <c r="I41" s="82">
        <f>+G41+H41</f>
        <v>123</v>
      </c>
      <c r="J41" s="83">
        <v>9954822128</v>
      </c>
      <c r="K41" s="87" t="s">
        <v>364</v>
      </c>
      <c r="L41" s="87" t="s">
        <v>365</v>
      </c>
      <c r="M41" s="87">
        <v>9508864491</v>
      </c>
      <c r="N41" s="87" t="s">
        <v>366</v>
      </c>
      <c r="O41" s="87">
        <v>9508209699</v>
      </c>
      <c r="P41" s="24">
        <v>43683</v>
      </c>
      <c r="Q41" s="18" t="s">
        <v>110</v>
      </c>
      <c r="R41" s="18"/>
      <c r="S41" s="116" t="s">
        <v>636</v>
      </c>
      <c r="T41" s="18"/>
    </row>
    <row r="42" spans="1:20" ht="30">
      <c r="A42" s="4">
        <v>38</v>
      </c>
      <c r="B42" s="17" t="s">
        <v>70</v>
      </c>
      <c r="C42" s="79" t="s">
        <v>435</v>
      </c>
      <c r="D42" s="79" t="s">
        <v>27</v>
      </c>
      <c r="E42" s="80" t="s">
        <v>436</v>
      </c>
      <c r="F42" s="79" t="s">
        <v>89</v>
      </c>
      <c r="G42" s="81">
        <v>0</v>
      </c>
      <c r="H42" s="81">
        <v>136</v>
      </c>
      <c r="I42" s="82">
        <f t="shared" ref="I42:I66" si="4">+G42+H42</f>
        <v>136</v>
      </c>
      <c r="J42" s="83">
        <v>9864198779</v>
      </c>
      <c r="K42" s="79" t="s">
        <v>354</v>
      </c>
      <c r="L42" s="79" t="s">
        <v>241</v>
      </c>
      <c r="M42" s="79">
        <v>9854314814</v>
      </c>
      <c r="N42" s="79" t="s">
        <v>357</v>
      </c>
      <c r="O42" s="79">
        <v>9508072935</v>
      </c>
      <c r="P42" s="24">
        <v>43684</v>
      </c>
      <c r="Q42" s="18" t="s">
        <v>100</v>
      </c>
      <c r="R42" s="18"/>
      <c r="S42" s="116" t="s">
        <v>636</v>
      </c>
      <c r="T42" s="18"/>
    </row>
    <row r="43" spans="1:20" ht="30.75">
      <c r="A43" s="4">
        <v>39</v>
      </c>
      <c r="B43" s="17" t="s">
        <v>70</v>
      </c>
      <c r="C43" s="84" t="s">
        <v>437</v>
      </c>
      <c r="D43" s="79" t="s">
        <v>27</v>
      </c>
      <c r="E43" s="80" t="s">
        <v>438</v>
      </c>
      <c r="F43" s="79" t="s">
        <v>85</v>
      </c>
      <c r="G43" s="81">
        <v>20</v>
      </c>
      <c r="H43" s="81">
        <v>19</v>
      </c>
      <c r="I43" s="82">
        <f t="shared" si="4"/>
        <v>39</v>
      </c>
      <c r="J43" s="83">
        <v>9707590162</v>
      </c>
      <c r="K43" s="87" t="s">
        <v>364</v>
      </c>
      <c r="L43" s="87" t="s">
        <v>365</v>
      </c>
      <c r="M43" s="87">
        <v>9508864491</v>
      </c>
      <c r="N43" s="87" t="s">
        <v>366</v>
      </c>
      <c r="O43" s="87">
        <v>9508209699</v>
      </c>
      <c r="P43" s="24">
        <v>43685</v>
      </c>
      <c r="Q43" s="18" t="s">
        <v>88</v>
      </c>
      <c r="R43" s="18"/>
      <c r="S43" s="116" t="s">
        <v>636</v>
      </c>
      <c r="T43" s="18"/>
    </row>
    <row r="44" spans="1:20" s="199" customFormat="1" ht="30.75">
      <c r="A44" s="197">
        <v>40</v>
      </c>
      <c r="B44" s="71" t="s">
        <v>70</v>
      </c>
      <c r="C44" s="84" t="s">
        <v>439</v>
      </c>
      <c r="D44" s="79" t="s">
        <v>27</v>
      </c>
      <c r="E44" s="198" t="s">
        <v>440</v>
      </c>
      <c r="F44" s="79" t="s">
        <v>85</v>
      </c>
      <c r="G44" s="81">
        <v>18</v>
      </c>
      <c r="H44" s="81">
        <v>17</v>
      </c>
      <c r="I44" s="82">
        <f t="shared" si="4"/>
        <v>35</v>
      </c>
      <c r="J44" s="83">
        <v>9401221515</v>
      </c>
      <c r="K44" s="87" t="s">
        <v>364</v>
      </c>
      <c r="L44" s="87" t="s">
        <v>441</v>
      </c>
      <c r="M44" s="87">
        <v>9401452314</v>
      </c>
      <c r="N44" s="87" t="s">
        <v>442</v>
      </c>
      <c r="O44" s="87">
        <v>9864788460</v>
      </c>
      <c r="P44" s="72">
        <v>43685</v>
      </c>
      <c r="Q44" s="68" t="s">
        <v>88</v>
      </c>
      <c r="R44" s="68"/>
      <c r="S44" s="116" t="s">
        <v>636</v>
      </c>
      <c r="T44" s="68"/>
    </row>
    <row r="45" spans="1:20" ht="30.75">
      <c r="A45" s="4">
        <v>41</v>
      </c>
      <c r="B45" s="17" t="s">
        <v>70</v>
      </c>
      <c r="C45" s="84" t="s">
        <v>443</v>
      </c>
      <c r="D45" s="79" t="s">
        <v>27</v>
      </c>
      <c r="E45" s="90" t="s">
        <v>444</v>
      </c>
      <c r="F45" s="79" t="s">
        <v>85</v>
      </c>
      <c r="G45" s="81">
        <v>28</v>
      </c>
      <c r="H45" s="81">
        <v>26</v>
      </c>
      <c r="I45" s="82">
        <f t="shared" si="4"/>
        <v>54</v>
      </c>
      <c r="J45" s="83">
        <v>7399844763</v>
      </c>
      <c r="K45" s="79" t="s">
        <v>201</v>
      </c>
      <c r="L45" s="79" t="s">
        <v>202</v>
      </c>
      <c r="M45" s="79">
        <v>9859975628</v>
      </c>
      <c r="N45" s="79" t="s">
        <v>375</v>
      </c>
      <c r="O45" s="79">
        <v>9707769182</v>
      </c>
      <c r="P45" s="24">
        <v>43686</v>
      </c>
      <c r="Q45" s="18" t="s">
        <v>90</v>
      </c>
      <c r="R45" s="18"/>
      <c r="S45" s="116" t="s">
        <v>636</v>
      </c>
      <c r="T45" s="18"/>
    </row>
    <row r="46" spans="1:20" ht="30">
      <c r="A46" s="4">
        <v>42</v>
      </c>
      <c r="B46" s="17" t="s">
        <v>70</v>
      </c>
      <c r="C46" s="84" t="s">
        <v>445</v>
      </c>
      <c r="D46" s="79" t="s">
        <v>27</v>
      </c>
      <c r="E46" s="96" t="s">
        <v>446</v>
      </c>
      <c r="F46" s="79" t="s">
        <v>85</v>
      </c>
      <c r="G46" s="81">
        <v>22</v>
      </c>
      <c r="H46" s="81">
        <v>28</v>
      </c>
      <c r="I46" s="82">
        <f t="shared" si="4"/>
        <v>50</v>
      </c>
      <c r="J46" s="97">
        <v>9678661940</v>
      </c>
      <c r="K46" s="79" t="s">
        <v>201</v>
      </c>
      <c r="L46" s="79" t="s">
        <v>202</v>
      </c>
      <c r="M46" s="79">
        <v>9859975628</v>
      </c>
      <c r="N46" s="79" t="s">
        <v>372</v>
      </c>
      <c r="O46" s="79">
        <v>8811823935</v>
      </c>
      <c r="P46" s="24">
        <v>43687</v>
      </c>
      <c r="Q46" s="18" t="s">
        <v>93</v>
      </c>
      <c r="R46" s="18"/>
      <c r="S46" s="116" t="s">
        <v>636</v>
      </c>
      <c r="T46" s="18"/>
    </row>
    <row r="47" spans="1:20">
      <c r="A47" s="4">
        <v>43</v>
      </c>
      <c r="B47" s="17" t="s">
        <v>70</v>
      </c>
      <c r="C47" s="79" t="s">
        <v>447</v>
      </c>
      <c r="D47" s="79" t="s">
        <v>27</v>
      </c>
      <c r="E47" s="98" t="s">
        <v>448</v>
      </c>
      <c r="F47" s="79" t="s">
        <v>403</v>
      </c>
      <c r="G47" s="81">
        <v>107</v>
      </c>
      <c r="H47" s="81">
        <v>118</v>
      </c>
      <c r="I47" s="82">
        <f t="shared" si="4"/>
        <v>225</v>
      </c>
      <c r="J47" s="79">
        <v>9864060429</v>
      </c>
      <c r="K47" s="79" t="s">
        <v>86</v>
      </c>
      <c r="L47" s="79" t="s">
        <v>87</v>
      </c>
      <c r="M47" s="79">
        <v>8811824070</v>
      </c>
      <c r="N47" s="79" t="s">
        <v>189</v>
      </c>
      <c r="O47" s="79">
        <v>7399570422</v>
      </c>
      <c r="P47" s="24">
        <v>43690</v>
      </c>
      <c r="Q47" s="18" t="s">
        <v>110</v>
      </c>
      <c r="R47" s="18"/>
      <c r="S47" s="116" t="s">
        <v>636</v>
      </c>
      <c r="T47" s="18"/>
    </row>
    <row r="48" spans="1:20">
      <c r="A48" s="4">
        <v>44</v>
      </c>
      <c r="B48" s="17" t="s">
        <v>70</v>
      </c>
      <c r="C48" s="79" t="s">
        <v>447</v>
      </c>
      <c r="D48" s="79" t="s">
        <v>27</v>
      </c>
      <c r="E48" s="98" t="s">
        <v>448</v>
      </c>
      <c r="F48" s="79" t="s">
        <v>403</v>
      </c>
      <c r="G48" s="81">
        <v>0</v>
      </c>
      <c r="H48" s="81">
        <v>0</v>
      </c>
      <c r="I48" s="82">
        <f t="shared" si="4"/>
        <v>0</v>
      </c>
      <c r="J48" s="79">
        <v>9864060429</v>
      </c>
      <c r="K48" s="79" t="s">
        <v>86</v>
      </c>
      <c r="L48" s="79" t="s">
        <v>87</v>
      </c>
      <c r="M48" s="79">
        <v>8811824070</v>
      </c>
      <c r="N48" s="79" t="s">
        <v>189</v>
      </c>
      <c r="O48" s="79">
        <v>7399570422</v>
      </c>
      <c r="P48" s="24">
        <v>43691</v>
      </c>
      <c r="Q48" s="18" t="s">
        <v>100</v>
      </c>
      <c r="R48" s="18"/>
      <c r="S48" s="116" t="s">
        <v>636</v>
      </c>
      <c r="T48" s="18"/>
    </row>
    <row r="49" spans="1:20" ht="30">
      <c r="A49" s="4">
        <v>45</v>
      </c>
      <c r="B49" s="17" t="s">
        <v>70</v>
      </c>
      <c r="C49" s="79" t="s">
        <v>449</v>
      </c>
      <c r="D49" s="79" t="s">
        <v>27</v>
      </c>
      <c r="E49" s="80" t="s">
        <v>450</v>
      </c>
      <c r="F49" s="79" t="s">
        <v>403</v>
      </c>
      <c r="G49" s="81">
        <v>400</v>
      </c>
      <c r="H49" s="81">
        <v>210</v>
      </c>
      <c r="I49" s="82">
        <f t="shared" si="4"/>
        <v>610</v>
      </c>
      <c r="J49" s="79">
        <v>9435519151</v>
      </c>
      <c r="K49" s="79" t="s">
        <v>388</v>
      </c>
      <c r="L49" s="79" t="s">
        <v>389</v>
      </c>
      <c r="M49" s="79">
        <v>9854593499</v>
      </c>
      <c r="N49" s="79" t="s">
        <v>312</v>
      </c>
      <c r="O49" s="79">
        <v>9854766179</v>
      </c>
      <c r="P49" s="24">
        <v>43693</v>
      </c>
      <c r="Q49" s="18" t="s">
        <v>90</v>
      </c>
      <c r="R49" s="18"/>
      <c r="S49" s="116" t="s">
        <v>636</v>
      </c>
      <c r="T49" s="18"/>
    </row>
    <row r="50" spans="1:20" ht="30">
      <c r="A50" s="4">
        <v>46</v>
      </c>
      <c r="B50" s="17" t="s">
        <v>70</v>
      </c>
      <c r="C50" s="79" t="s">
        <v>449</v>
      </c>
      <c r="D50" s="79" t="s">
        <v>27</v>
      </c>
      <c r="E50" s="80" t="s">
        <v>450</v>
      </c>
      <c r="F50" s="79" t="s">
        <v>403</v>
      </c>
      <c r="G50" s="81">
        <v>0</v>
      </c>
      <c r="H50" s="81">
        <v>0</v>
      </c>
      <c r="I50" s="82">
        <f t="shared" si="4"/>
        <v>0</v>
      </c>
      <c r="J50" s="79">
        <v>9435519151</v>
      </c>
      <c r="K50" s="79" t="s">
        <v>388</v>
      </c>
      <c r="L50" s="79" t="s">
        <v>389</v>
      </c>
      <c r="M50" s="79">
        <v>9854593499</v>
      </c>
      <c r="N50" s="79" t="s">
        <v>312</v>
      </c>
      <c r="O50" s="79">
        <v>9854766179</v>
      </c>
      <c r="P50" s="24">
        <v>43694</v>
      </c>
      <c r="Q50" s="18" t="s">
        <v>93</v>
      </c>
      <c r="R50" s="18"/>
      <c r="S50" s="116" t="s">
        <v>636</v>
      </c>
      <c r="T50" s="18"/>
    </row>
    <row r="51" spans="1:20" ht="30">
      <c r="A51" s="4">
        <v>47</v>
      </c>
      <c r="B51" s="17" t="s">
        <v>70</v>
      </c>
      <c r="C51" s="79" t="s">
        <v>449</v>
      </c>
      <c r="D51" s="79" t="s">
        <v>27</v>
      </c>
      <c r="E51" s="80" t="s">
        <v>450</v>
      </c>
      <c r="F51" s="79" t="s">
        <v>403</v>
      </c>
      <c r="G51" s="81">
        <v>0</v>
      </c>
      <c r="H51" s="81">
        <v>0</v>
      </c>
      <c r="I51" s="82">
        <f t="shared" si="4"/>
        <v>0</v>
      </c>
      <c r="J51" s="79">
        <v>9435519151</v>
      </c>
      <c r="K51" s="79" t="s">
        <v>388</v>
      </c>
      <c r="L51" s="79" t="s">
        <v>389</v>
      </c>
      <c r="M51" s="79">
        <v>9854593499</v>
      </c>
      <c r="N51" s="79" t="s">
        <v>312</v>
      </c>
      <c r="O51" s="79">
        <v>9854766179</v>
      </c>
      <c r="P51" s="24">
        <v>43696</v>
      </c>
      <c r="Q51" s="18" t="s">
        <v>96</v>
      </c>
      <c r="R51" s="18"/>
      <c r="S51" s="116" t="s">
        <v>636</v>
      </c>
      <c r="T51" s="18"/>
    </row>
    <row r="52" spans="1:20" ht="30">
      <c r="A52" s="4">
        <v>48</v>
      </c>
      <c r="B52" s="17" t="s">
        <v>70</v>
      </c>
      <c r="C52" s="79" t="s">
        <v>449</v>
      </c>
      <c r="D52" s="79" t="s">
        <v>27</v>
      </c>
      <c r="E52" s="80" t="s">
        <v>450</v>
      </c>
      <c r="F52" s="79" t="s">
        <v>403</v>
      </c>
      <c r="G52" s="81">
        <v>0</v>
      </c>
      <c r="H52" s="81">
        <v>0</v>
      </c>
      <c r="I52" s="82">
        <f t="shared" si="4"/>
        <v>0</v>
      </c>
      <c r="J52" s="79">
        <v>9435519151</v>
      </c>
      <c r="K52" s="79" t="s">
        <v>388</v>
      </c>
      <c r="L52" s="79" t="s">
        <v>389</v>
      </c>
      <c r="M52" s="79">
        <v>9854593499</v>
      </c>
      <c r="N52" s="79" t="s">
        <v>312</v>
      </c>
      <c r="O52" s="79">
        <v>9854766179</v>
      </c>
      <c r="P52" s="24">
        <v>43698</v>
      </c>
      <c r="Q52" s="18" t="s">
        <v>100</v>
      </c>
      <c r="R52" s="18"/>
      <c r="S52" s="116" t="s">
        <v>636</v>
      </c>
      <c r="T52" s="18"/>
    </row>
    <row r="53" spans="1:20" ht="30">
      <c r="A53" s="4">
        <v>49</v>
      </c>
      <c r="B53" s="17" t="s">
        <v>70</v>
      </c>
      <c r="C53" s="79" t="s">
        <v>449</v>
      </c>
      <c r="D53" s="79" t="s">
        <v>27</v>
      </c>
      <c r="E53" s="80" t="s">
        <v>450</v>
      </c>
      <c r="F53" s="79" t="s">
        <v>403</v>
      </c>
      <c r="G53" s="81">
        <v>0</v>
      </c>
      <c r="H53" s="81">
        <v>0</v>
      </c>
      <c r="I53" s="82">
        <f t="shared" si="4"/>
        <v>0</v>
      </c>
      <c r="J53" s="79">
        <v>9435519151</v>
      </c>
      <c r="K53" s="79" t="s">
        <v>388</v>
      </c>
      <c r="L53" s="79" t="s">
        <v>389</v>
      </c>
      <c r="M53" s="79">
        <v>9854593499</v>
      </c>
      <c r="N53" s="79" t="s">
        <v>312</v>
      </c>
      <c r="O53" s="79">
        <v>9854766179</v>
      </c>
      <c r="P53" s="24">
        <v>43699</v>
      </c>
      <c r="Q53" s="18" t="s">
        <v>88</v>
      </c>
      <c r="R53" s="18"/>
      <c r="S53" s="116" t="s">
        <v>636</v>
      </c>
      <c r="T53" s="18"/>
    </row>
    <row r="54" spans="1:20" ht="30">
      <c r="A54" s="4">
        <v>50</v>
      </c>
      <c r="B54" s="17" t="s">
        <v>70</v>
      </c>
      <c r="C54" s="79" t="s">
        <v>451</v>
      </c>
      <c r="D54" s="79" t="s">
        <v>29</v>
      </c>
      <c r="E54" s="93">
        <v>218</v>
      </c>
      <c r="F54" s="79"/>
      <c r="G54" s="81">
        <v>11</v>
      </c>
      <c r="H54" s="81">
        <v>8</v>
      </c>
      <c r="I54" s="82">
        <f t="shared" si="4"/>
        <v>19</v>
      </c>
      <c r="J54" s="79">
        <v>9864961922</v>
      </c>
      <c r="K54" s="79" t="s">
        <v>381</v>
      </c>
      <c r="L54" s="79" t="s">
        <v>382</v>
      </c>
      <c r="M54" s="79"/>
      <c r="N54" s="79"/>
      <c r="O54" s="79"/>
      <c r="P54" s="24">
        <v>43700</v>
      </c>
      <c r="Q54" s="18" t="s">
        <v>90</v>
      </c>
      <c r="R54" s="18"/>
      <c r="S54" s="116" t="s">
        <v>636</v>
      </c>
      <c r="T54" s="18"/>
    </row>
    <row r="55" spans="1:20" ht="30">
      <c r="A55" s="4">
        <v>51</v>
      </c>
      <c r="B55" s="17" t="s">
        <v>70</v>
      </c>
      <c r="C55" s="79" t="s">
        <v>452</v>
      </c>
      <c r="D55" s="79" t="s">
        <v>29</v>
      </c>
      <c r="E55" s="93">
        <v>219</v>
      </c>
      <c r="F55" s="79"/>
      <c r="G55" s="81">
        <v>9</v>
      </c>
      <c r="H55" s="81">
        <v>7</v>
      </c>
      <c r="I55" s="82">
        <f t="shared" si="4"/>
        <v>16</v>
      </c>
      <c r="J55" s="79">
        <v>9954387324</v>
      </c>
      <c r="K55" s="79" t="s">
        <v>388</v>
      </c>
      <c r="L55" s="79" t="s">
        <v>389</v>
      </c>
      <c r="M55" s="79">
        <v>9854593499</v>
      </c>
      <c r="N55" s="79" t="s">
        <v>453</v>
      </c>
      <c r="O55" s="79">
        <v>9706762799</v>
      </c>
      <c r="P55" s="24">
        <v>43700</v>
      </c>
      <c r="Q55" s="18" t="s">
        <v>90</v>
      </c>
      <c r="R55" s="18"/>
      <c r="S55" s="116" t="s">
        <v>636</v>
      </c>
      <c r="T55" s="18"/>
    </row>
    <row r="56" spans="1:20" ht="30">
      <c r="A56" s="4">
        <v>52</v>
      </c>
      <c r="B56" s="17" t="s">
        <v>70</v>
      </c>
      <c r="C56" s="79" t="s">
        <v>454</v>
      </c>
      <c r="D56" s="79" t="s">
        <v>29</v>
      </c>
      <c r="E56" s="93">
        <v>465</v>
      </c>
      <c r="F56" s="79"/>
      <c r="G56" s="81">
        <v>4</v>
      </c>
      <c r="H56" s="81">
        <v>6</v>
      </c>
      <c r="I56" s="82">
        <f t="shared" si="4"/>
        <v>10</v>
      </c>
      <c r="J56" s="79">
        <v>8255074921</v>
      </c>
      <c r="K56" s="79" t="s">
        <v>388</v>
      </c>
      <c r="L56" s="79" t="s">
        <v>389</v>
      </c>
      <c r="M56" s="79">
        <v>9854593499</v>
      </c>
      <c r="N56" s="79" t="s">
        <v>390</v>
      </c>
      <c r="O56" s="79">
        <v>9707477599</v>
      </c>
      <c r="P56" s="24">
        <v>43703</v>
      </c>
      <c r="Q56" s="18" t="s">
        <v>96</v>
      </c>
      <c r="R56" s="18"/>
      <c r="S56" s="116" t="s">
        <v>636</v>
      </c>
      <c r="T56" s="18"/>
    </row>
    <row r="57" spans="1:20" ht="30">
      <c r="A57" s="4">
        <v>53</v>
      </c>
      <c r="B57" s="17" t="s">
        <v>70</v>
      </c>
      <c r="C57" s="79" t="s">
        <v>455</v>
      </c>
      <c r="D57" s="79" t="s">
        <v>29</v>
      </c>
      <c r="E57" s="93">
        <v>221</v>
      </c>
      <c r="F57" s="79"/>
      <c r="G57" s="81">
        <v>38</v>
      </c>
      <c r="H57" s="81">
        <v>38</v>
      </c>
      <c r="I57" s="82">
        <f t="shared" si="4"/>
        <v>76</v>
      </c>
      <c r="J57" s="79">
        <v>8752003992</v>
      </c>
      <c r="K57" s="79" t="s">
        <v>381</v>
      </c>
      <c r="L57" s="79" t="s">
        <v>382</v>
      </c>
      <c r="M57" s="79"/>
      <c r="N57" s="79"/>
      <c r="O57" s="79"/>
      <c r="P57" s="24">
        <v>43703</v>
      </c>
      <c r="Q57" s="18" t="s">
        <v>96</v>
      </c>
      <c r="R57" s="18"/>
      <c r="S57" s="116" t="s">
        <v>636</v>
      </c>
      <c r="T57" s="18"/>
    </row>
    <row r="58" spans="1:20" ht="30">
      <c r="A58" s="4">
        <v>54</v>
      </c>
      <c r="B58" s="17" t="s">
        <v>70</v>
      </c>
      <c r="C58" s="79" t="s">
        <v>456</v>
      </c>
      <c r="D58" s="79" t="s">
        <v>29</v>
      </c>
      <c r="E58" s="93">
        <v>113</v>
      </c>
      <c r="F58" s="79"/>
      <c r="G58" s="81">
        <v>12</v>
      </c>
      <c r="H58" s="81">
        <v>11</v>
      </c>
      <c r="I58" s="82">
        <f t="shared" si="4"/>
        <v>23</v>
      </c>
      <c r="J58" s="79">
        <v>9577991860</v>
      </c>
      <c r="K58" s="79" t="s">
        <v>395</v>
      </c>
      <c r="L58" s="79" t="s">
        <v>396</v>
      </c>
      <c r="M58" s="79">
        <v>7399478186</v>
      </c>
      <c r="N58" s="79" t="s">
        <v>397</v>
      </c>
      <c r="O58" s="79">
        <v>9577133482</v>
      </c>
      <c r="P58" s="24">
        <v>43704</v>
      </c>
      <c r="Q58" s="18" t="s">
        <v>110</v>
      </c>
      <c r="R58" s="18"/>
      <c r="S58" s="116" t="s">
        <v>636</v>
      </c>
      <c r="T58" s="18"/>
    </row>
    <row r="59" spans="1:20" ht="30">
      <c r="A59" s="4">
        <v>55</v>
      </c>
      <c r="B59" s="17" t="s">
        <v>70</v>
      </c>
      <c r="C59" s="79" t="s">
        <v>457</v>
      </c>
      <c r="D59" s="79" t="s">
        <v>29</v>
      </c>
      <c r="E59" s="93">
        <v>146</v>
      </c>
      <c r="F59" s="79"/>
      <c r="G59" s="81">
        <v>9</v>
      </c>
      <c r="H59" s="81">
        <v>11</v>
      </c>
      <c r="I59" s="82">
        <f t="shared" si="4"/>
        <v>20</v>
      </c>
      <c r="J59" s="79">
        <v>8876977076</v>
      </c>
      <c r="K59" s="79" t="s">
        <v>458</v>
      </c>
      <c r="L59" s="79" t="s">
        <v>459</v>
      </c>
      <c r="M59" s="79">
        <v>9577018253</v>
      </c>
      <c r="N59" s="79" t="s">
        <v>460</v>
      </c>
      <c r="O59" s="79">
        <v>7399319742</v>
      </c>
      <c r="P59" s="24">
        <v>43704</v>
      </c>
      <c r="Q59" s="18" t="s">
        <v>110</v>
      </c>
      <c r="R59" s="18"/>
      <c r="S59" s="116" t="s">
        <v>636</v>
      </c>
      <c r="T59" s="18"/>
    </row>
    <row r="60" spans="1:20" ht="30">
      <c r="A60" s="4">
        <v>56</v>
      </c>
      <c r="B60" s="17" t="s">
        <v>70</v>
      </c>
      <c r="C60" s="79" t="s">
        <v>461</v>
      </c>
      <c r="D60" s="79" t="s">
        <v>29</v>
      </c>
      <c r="E60" s="93">
        <v>209</v>
      </c>
      <c r="F60" s="79"/>
      <c r="G60" s="81">
        <v>7</v>
      </c>
      <c r="H60" s="81">
        <v>9</v>
      </c>
      <c r="I60" s="82">
        <f t="shared" si="4"/>
        <v>16</v>
      </c>
      <c r="J60" s="79">
        <v>9859083805</v>
      </c>
      <c r="K60" s="79" t="s">
        <v>395</v>
      </c>
      <c r="L60" s="79" t="s">
        <v>396</v>
      </c>
      <c r="M60" s="79">
        <v>7399478186</v>
      </c>
      <c r="N60" s="79" t="s">
        <v>399</v>
      </c>
      <c r="O60" s="79">
        <v>8486043943</v>
      </c>
      <c r="P60" s="24">
        <v>43705</v>
      </c>
      <c r="Q60" s="18" t="s">
        <v>100</v>
      </c>
      <c r="R60" s="18"/>
      <c r="S60" s="116" t="s">
        <v>636</v>
      </c>
      <c r="T60" s="18"/>
    </row>
    <row r="61" spans="1:20" ht="30">
      <c r="A61" s="4">
        <v>57</v>
      </c>
      <c r="B61" s="17" t="s">
        <v>70</v>
      </c>
      <c r="C61" s="79" t="s">
        <v>462</v>
      </c>
      <c r="D61" s="79" t="s">
        <v>29</v>
      </c>
      <c r="E61" s="93">
        <v>110</v>
      </c>
      <c r="F61" s="79"/>
      <c r="G61" s="81">
        <v>14</v>
      </c>
      <c r="H61" s="81">
        <v>13</v>
      </c>
      <c r="I61" s="82">
        <f t="shared" si="4"/>
        <v>27</v>
      </c>
      <c r="J61" s="79">
        <v>7399770510</v>
      </c>
      <c r="K61" s="79" t="s">
        <v>395</v>
      </c>
      <c r="L61" s="79" t="s">
        <v>396</v>
      </c>
      <c r="M61" s="79">
        <v>7399478186</v>
      </c>
      <c r="N61" s="79" t="s">
        <v>399</v>
      </c>
      <c r="O61" s="79">
        <v>8486043943</v>
      </c>
      <c r="P61" s="24">
        <v>43705</v>
      </c>
      <c r="Q61" s="18" t="s">
        <v>100</v>
      </c>
      <c r="R61" s="18"/>
      <c r="S61" s="116" t="s">
        <v>636</v>
      </c>
      <c r="T61" s="18"/>
    </row>
    <row r="62" spans="1:20" ht="30.75">
      <c r="A62" s="4">
        <v>58</v>
      </c>
      <c r="B62" s="17" t="s">
        <v>70</v>
      </c>
      <c r="C62" s="84" t="s">
        <v>463</v>
      </c>
      <c r="D62" s="79" t="s">
        <v>27</v>
      </c>
      <c r="E62" s="88" t="s">
        <v>464</v>
      </c>
      <c r="F62" s="79" t="s">
        <v>85</v>
      </c>
      <c r="G62" s="81">
        <v>24</v>
      </c>
      <c r="H62" s="81">
        <v>15</v>
      </c>
      <c r="I62" s="82">
        <f t="shared" si="4"/>
        <v>39</v>
      </c>
      <c r="J62" s="83">
        <v>9864947367</v>
      </c>
      <c r="K62" s="87" t="s">
        <v>364</v>
      </c>
      <c r="L62" s="87" t="s">
        <v>441</v>
      </c>
      <c r="M62" s="87">
        <v>9401452314</v>
      </c>
      <c r="N62" s="87" t="s">
        <v>442</v>
      </c>
      <c r="O62" s="87">
        <v>9864788460</v>
      </c>
      <c r="P62" s="24">
        <v>43706</v>
      </c>
      <c r="Q62" s="18" t="s">
        <v>88</v>
      </c>
      <c r="R62" s="18"/>
      <c r="S62" s="116" t="s">
        <v>636</v>
      </c>
      <c r="T62" s="18"/>
    </row>
    <row r="63" spans="1:20" ht="30.75">
      <c r="A63" s="4">
        <v>59</v>
      </c>
      <c r="B63" s="17" t="s">
        <v>70</v>
      </c>
      <c r="C63" s="84" t="s">
        <v>465</v>
      </c>
      <c r="D63" s="79" t="s">
        <v>27</v>
      </c>
      <c r="E63" s="85" t="s">
        <v>466</v>
      </c>
      <c r="F63" s="79" t="s">
        <v>85</v>
      </c>
      <c r="G63" s="81">
        <v>19</v>
      </c>
      <c r="H63" s="81">
        <v>16</v>
      </c>
      <c r="I63" s="82">
        <f t="shared" si="4"/>
        <v>35</v>
      </c>
      <c r="J63" s="79"/>
      <c r="K63" s="87" t="s">
        <v>364</v>
      </c>
      <c r="L63" s="87" t="s">
        <v>441</v>
      </c>
      <c r="M63" s="87">
        <v>9401452314</v>
      </c>
      <c r="N63" s="87" t="s">
        <v>442</v>
      </c>
      <c r="O63" s="87">
        <v>9864788460</v>
      </c>
      <c r="P63" s="24">
        <v>43706</v>
      </c>
      <c r="Q63" s="18" t="s">
        <v>88</v>
      </c>
      <c r="R63" s="18"/>
      <c r="S63" s="116" t="s">
        <v>636</v>
      </c>
      <c r="T63" s="18"/>
    </row>
    <row r="64" spans="1:20" ht="30.75">
      <c r="A64" s="4">
        <v>60</v>
      </c>
      <c r="B64" s="17" t="s">
        <v>70</v>
      </c>
      <c r="C64" s="84" t="s">
        <v>467</v>
      </c>
      <c r="D64" s="79" t="s">
        <v>27</v>
      </c>
      <c r="E64" s="89"/>
      <c r="F64" s="79" t="s">
        <v>85</v>
      </c>
      <c r="G64" s="81">
        <v>18</v>
      </c>
      <c r="H64" s="81">
        <v>20</v>
      </c>
      <c r="I64" s="82">
        <f t="shared" si="4"/>
        <v>38</v>
      </c>
      <c r="J64" s="79"/>
      <c r="K64" s="87" t="s">
        <v>364</v>
      </c>
      <c r="L64" s="87" t="s">
        <v>365</v>
      </c>
      <c r="M64" s="87">
        <v>9508864491</v>
      </c>
      <c r="N64" s="87" t="s">
        <v>366</v>
      </c>
      <c r="O64" s="87">
        <v>9508209699</v>
      </c>
      <c r="P64" s="24">
        <v>43707</v>
      </c>
      <c r="Q64" s="18" t="s">
        <v>90</v>
      </c>
      <c r="R64" s="18"/>
      <c r="S64" s="116" t="s">
        <v>636</v>
      </c>
      <c r="T64" s="18"/>
    </row>
    <row r="65" spans="1:20" ht="30.75">
      <c r="A65" s="4">
        <v>61</v>
      </c>
      <c r="B65" s="17" t="s">
        <v>70</v>
      </c>
      <c r="C65" s="84" t="s">
        <v>468</v>
      </c>
      <c r="D65" s="79" t="s">
        <v>27</v>
      </c>
      <c r="E65" s="85" t="s">
        <v>466</v>
      </c>
      <c r="F65" s="79" t="s">
        <v>85</v>
      </c>
      <c r="G65" s="81">
        <v>3</v>
      </c>
      <c r="H65" s="81">
        <v>7</v>
      </c>
      <c r="I65" s="82">
        <f t="shared" si="4"/>
        <v>10</v>
      </c>
      <c r="J65" s="79"/>
      <c r="K65" s="87" t="s">
        <v>364</v>
      </c>
      <c r="L65" s="87" t="s">
        <v>441</v>
      </c>
      <c r="M65" s="87">
        <v>9401452314</v>
      </c>
      <c r="N65" s="87" t="s">
        <v>442</v>
      </c>
      <c r="O65" s="87">
        <v>9864788460</v>
      </c>
      <c r="P65" s="24">
        <v>43707</v>
      </c>
      <c r="Q65" s="18" t="s">
        <v>90</v>
      </c>
      <c r="R65" s="18"/>
      <c r="S65" s="116" t="s">
        <v>636</v>
      </c>
      <c r="T65" s="18"/>
    </row>
    <row r="66" spans="1:20" ht="30">
      <c r="A66" s="4">
        <v>62</v>
      </c>
      <c r="B66" s="17" t="s">
        <v>70</v>
      </c>
      <c r="C66" s="91" t="s">
        <v>469</v>
      </c>
      <c r="D66" s="79" t="s">
        <v>27</v>
      </c>
      <c r="E66" s="89"/>
      <c r="F66" s="79" t="s">
        <v>91</v>
      </c>
      <c r="G66" s="81">
        <v>80</v>
      </c>
      <c r="H66" s="81">
        <v>55</v>
      </c>
      <c r="I66" s="82">
        <f t="shared" si="4"/>
        <v>135</v>
      </c>
      <c r="J66" s="83">
        <v>9957038618</v>
      </c>
      <c r="K66" s="79" t="s">
        <v>201</v>
      </c>
      <c r="L66" s="79" t="s">
        <v>202</v>
      </c>
      <c r="M66" s="79">
        <v>9859975628</v>
      </c>
      <c r="N66" s="79" t="s">
        <v>372</v>
      </c>
      <c r="O66" s="79">
        <v>8811823935</v>
      </c>
      <c r="P66" s="24">
        <v>43708</v>
      </c>
      <c r="Q66" s="18" t="s">
        <v>93</v>
      </c>
      <c r="R66" s="18"/>
      <c r="S66" s="116" t="s">
        <v>636</v>
      </c>
      <c r="T66" s="18"/>
    </row>
    <row r="67" spans="1:20">
      <c r="A67" s="4">
        <v>63</v>
      </c>
      <c r="B67" s="17"/>
      <c r="C67" s="18"/>
      <c r="D67" s="18"/>
      <c r="E67" s="54"/>
      <c r="F67" s="18"/>
      <c r="G67" s="19"/>
      <c r="H67" s="19"/>
      <c r="I67" s="17"/>
      <c r="J67" s="18"/>
      <c r="K67" s="18"/>
      <c r="L67" s="18"/>
      <c r="M67" s="18"/>
      <c r="N67" s="18"/>
      <c r="O67" s="18"/>
      <c r="P67" s="24"/>
      <c r="Q67" s="18"/>
      <c r="R67" s="18"/>
      <c r="S67" s="116"/>
      <c r="T67" s="18"/>
    </row>
    <row r="68" spans="1:20">
      <c r="A68" s="4">
        <v>64</v>
      </c>
      <c r="B68" s="17"/>
      <c r="C68" s="18"/>
      <c r="D68" s="18"/>
      <c r="E68" s="54"/>
      <c r="F68" s="18"/>
      <c r="G68" s="19"/>
      <c r="H68" s="19"/>
      <c r="I68" s="17"/>
      <c r="J68" s="18"/>
      <c r="K68" s="18"/>
      <c r="L68" s="99"/>
      <c r="M68" s="99"/>
      <c r="N68" s="99"/>
      <c r="O68" s="99"/>
      <c r="P68" s="24"/>
      <c r="Q68" s="18"/>
      <c r="R68" s="18"/>
      <c r="S68" s="116"/>
      <c r="T68" s="18"/>
    </row>
    <row r="69" spans="1:20">
      <c r="A69" s="4">
        <v>65</v>
      </c>
      <c r="B69" s="17"/>
      <c r="C69" s="18"/>
      <c r="D69" s="18"/>
      <c r="E69" s="54"/>
      <c r="F69" s="18"/>
      <c r="G69" s="19"/>
      <c r="H69" s="19"/>
      <c r="I69" s="17"/>
      <c r="J69" s="18"/>
      <c r="K69" s="18"/>
      <c r="L69" s="18"/>
      <c r="M69" s="18"/>
      <c r="N69" s="18"/>
      <c r="O69" s="18"/>
      <c r="P69" s="24"/>
      <c r="Q69" s="18"/>
      <c r="R69" s="18"/>
      <c r="S69" s="116"/>
      <c r="T69" s="18"/>
    </row>
    <row r="70" spans="1:20">
      <c r="A70" s="4">
        <v>66</v>
      </c>
      <c r="B70" s="17"/>
      <c r="C70" s="18"/>
      <c r="D70" s="18"/>
      <c r="E70" s="54"/>
      <c r="F70" s="18"/>
      <c r="G70" s="19"/>
      <c r="H70" s="19"/>
      <c r="I70" s="17"/>
      <c r="J70" s="18"/>
      <c r="K70" s="18"/>
      <c r="L70" s="99"/>
      <c r="M70" s="99"/>
      <c r="N70" s="99"/>
      <c r="O70" s="99"/>
      <c r="P70" s="24"/>
      <c r="Q70" s="18"/>
      <c r="R70" s="18"/>
      <c r="S70" s="116"/>
      <c r="T70" s="18"/>
    </row>
    <row r="71" spans="1:20">
      <c r="A71" s="4">
        <v>67</v>
      </c>
      <c r="B71" s="17"/>
      <c r="C71" s="18"/>
      <c r="D71" s="18"/>
      <c r="E71" s="54"/>
      <c r="F71" s="18"/>
      <c r="G71" s="19"/>
      <c r="H71" s="19"/>
      <c r="I71" s="17"/>
      <c r="J71" s="18"/>
      <c r="K71" s="18"/>
      <c r="L71" s="99"/>
      <c r="M71" s="99"/>
      <c r="N71" s="99"/>
      <c r="O71" s="99"/>
      <c r="P71" s="24"/>
      <c r="Q71" s="18"/>
      <c r="R71" s="18"/>
      <c r="S71" s="116"/>
      <c r="T71" s="18"/>
    </row>
    <row r="72" spans="1:20">
      <c r="A72" s="4">
        <v>68</v>
      </c>
      <c r="B72" s="17"/>
      <c r="C72" s="18"/>
      <c r="D72" s="18"/>
      <c r="E72" s="54"/>
      <c r="F72" s="18"/>
      <c r="G72" s="19"/>
      <c r="H72" s="19"/>
      <c r="I72" s="17"/>
      <c r="J72" s="18"/>
      <c r="K72" s="18"/>
      <c r="L72" s="99"/>
      <c r="M72" s="99"/>
      <c r="N72" s="99"/>
      <c r="O72" s="99"/>
      <c r="P72" s="24"/>
      <c r="Q72" s="18"/>
      <c r="R72" s="18"/>
      <c r="S72" s="116"/>
      <c r="T72" s="18"/>
    </row>
    <row r="73" spans="1:20">
      <c r="A73" s="4">
        <v>69</v>
      </c>
      <c r="B73" s="17"/>
      <c r="C73" s="18"/>
      <c r="D73" s="18"/>
      <c r="E73" s="54"/>
      <c r="F73" s="18"/>
      <c r="G73" s="19"/>
      <c r="H73" s="19"/>
      <c r="I73" s="17"/>
      <c r="J73" s="100"/>
      <c r="K73" s="18"/>
      <c r="L73" s="18"/>
      <c r="M73" s="18"/>
      <c r="N73" s="18"/>
      <c r="O73" s="18"/>
      <c r="P73" s="24"/>
      <c r="Q73" s="18"/>
      <c r="R73" s="18"/>
      <c r="S73" s="116"/>
      <c r="T73" s="18"/>
    </row>
    <row r="74" spans="1:20">
      <c r="A74" s="4">
        <v>70</v>
      </c>
      <c r="B74" s="17"/>
      <c r="C74" s="18"/>
      <c r="D74" s="18"/>
      <c r="E74" s="19"/>
      <c r="F74" s="18"/>
      <c r="G74" s="19"/>
      <c r="H74" s="19"/>
      <c r="I74" s="17">
        <f t="shared" ref="I74:I164" si="5">+G74+H74</f>
        <v>0</v>
      </c>
      <c r="J74" s="18"/>
      <c r="K74" s="18"/>
      <c r="L74" s="18"/>
      <c r="M74" s="18"/>
      <c r="N74" s="18"/>
      <c r="O74" s="18"/>
      <c r="P74" s="24"/>
      <c r="Q74" s="18"/>
      <c r="R74" s="18"/>
      <c r="S74" s="18"/>
      <c r="T74" s="18"/>
    </row>
    <row r="75" spans="1:20">
      <c r="A75" s="4">
        <v>71</v>
      </c>
      <c r="B75" s="17"/>
      <c r="C75" s="18"/>
      <c r="D75" s="18"/>
      <c r="E75" s="19"/>
      <c r="F75" s="18"/>
      <c r="G75" s="19"/>
      <c r="H75" s="19"/>
      <c r="I75" s="17">
        <f t="shared" si="5"/>
        <v>0</v>
      </c>
      <c r="J75" s="18"/>
      <c r="K75" s="18"/>
      <c r="L75" s="18"/>
      <c r="M75" s="18"/>
      <c r="N75" s="18"/>
      <c r="O75" s="18"/>
      <c r="P75" s="24"/>
      <c r="Q75" s="18"/>
      <c r="R75" s="18"/>
      <c r="S75" s="18"/>
      <c r="T75" s="18"/>
    </row>
    <row r="76" spans="1:20">
      <c r="A76" s="4">
        <v>72</v>
      </c>
      <c r="B76" s="17"/>
      <c r="C76" s="18"/>
      <c r="D76" s="18"/>
      <c r="E76" s="19"/>
      <c r="F76" s="18"/>
      <c r="G76" s="19"/>
      <c r="H76" s="19"/>
      <c r="I76" s="17">
        <f t="shared" si="5"/>
        <v>0</v>
      </c>
      <c r="J76" s="18"/>
      <c r="K76" s="18"/>
      <c r="L76" s="18"/>
      <c r="M76" s="18"/>
      <c r="N76" s="18"/>
      <c r="O76" s="18"/>
      <c r="P76" s="24"/>
      <c r="Q76" s="18"/>
      <c r="R76" s="18"/>
      <c r="S76" s="18"/>
      <c r="T76" s="18"/>
    </row>
    <row r="77" spans="1:20">
      <c r="A77" s="4">
        <v>73</v>
      </c>
      <c r="B77" s="17"/>
      <c r="C77" s="18"/>
      <c r="D77" s="18"/>
      <c r="E77" s="19"/>
      <c r="F77" s="18"/>
      <c r="G77" s="19"/>
      <c r="H77" s="19"/>
      <c r="I77" s="17">
        <f t="shared" si="5"/>
        <v>0</v>
      </c>
      <c r="J77" s="18"/>
      <c r="K77" s="18"/>
      <c r="L77" s="18"/>
      <c r="M77" s="18"/>
      <c r="N77" s="18"/>
      <c r="O77" s="18"/>
      <c r="P77" s="24"/>
      <c r="Q77" s="18"/>
      <c r="R77" s="18"/>
      <c r="S77" s="18"/>
      <c r="T77" s="18"/>
    </row>
    <row r="78" spans="1:20">
      <c r="A78" s="4">
        <v>74</v>
      </c>
      <c r="B78" s="17"/>
      <c r="C78" s="18"/>
      <c r="D78" s="18"/>
      <c r="E78" s="19"/>
      <c r="F78" s="18"/>
      <c r="G78" s="19"/>
      <c r="H78" s="19"/>
      <c r="I78" s="17">
        <f t="shared" si="5"/>
        <v>0</v>
      </c>
      <c r="J78" s="18"/>
      <c r="K78" s="18"/>
      <c r="L78" s="18"/>
      <c r="M78" s="18"/>
      <c r="N78" s="18"/>
      <c r="O78" s="18"/>
      <c r="P78" s="24"/>
      <c r="Q78" s="18"/>
      <c r="R78" s="18"/>
      <c r="S78" s="18"/>
      <c r="T78" s="18"/>
    </row>
    <row r="79" spans="1:20">
      <c r="A79" s="4">
        <v>75</v>
      </c>
      <c r="B79" s="17"/>
      <c r="C79" s="18"/>
      <c r="D79" s="18"/>
      <c r="E79" s="19"/>
      <c r="F79" s="18"/>
      <c r="G79" s="19"/>
      <c r="H79" s="19"/>
      <c r="I79" s="17">
        <f t="shared" si="5"/>
        <v>0</v>
      </c>
      <c r="J79" s="18"/>
      <c r="K79" s="18"/>
      <c r="L79" s="18"/>
      <c r="M79" s="18"/>
      <c r="N79" s="18"/>
      <c r="O79" s="18"/>
      <c r="P79" s="24"/>
      <c r="Q79" s="18"/>
      <c r="R79" s="18"/>
      <c r="S79" s="18"/>
      <c r="T79" s="18"/>
    </row>
    <row r="80" spans="1:20">
      <c r="A80" s="4">
        <v>76</v>
      </c>
      <c r="B80" s="17"/>
      <c r="C80" s="18"/>
      <c r="D80" s="18"/>
      <c r="E80" s="19"/>
      <c r="F80" s="18"/>
      <c r="G80" s="19"/>
      <c r="H80" s="19"/>
      <c r="I80" s="17">
        <f t="shared" si="5"/>
        <v>0</v>
      </c>
      <c r="J80" s="18"/>
      <c r="K80" s="18"/>
      <c r="L80" s="18"/>
      <c r="M80" s="18"/>
      <c r="N80" s="18"/>
      <c r="O80" s="18"/>
      <c r="P80" s="24"/>
      <c r="Q80" s="18"/>
      <c r="R80" s="18"/>
      <c r="S80" s="18"/>
      <c r="T80" s="18"/>
    </row>
    <row r="81" spans="1:20">
      <c r="A81" s="4">
        <v>77</v>
      </c>
      <c r="B81" s="17"/>
      <c r="C81" s="18"/>
      <c r="D81" s="18"/>
      <c r="E81" s="19"/>
      <c r="F81" s="18"/>
      <c r="G81" s="19"/>
      <c r="H81" s="19"/>
      <c r="I81" s="17">
        <f t="shared" si="5"/>
        <v>0</v>
      </c>
      <c r="J81" s="18"/>
      <c r="K81" s="18"/>
      <c r="L81" s="18"/>
      <c r="M81" s="18"/>
      <c r="N81" s="18"/>
      <c r="O81" s="18"/>
      <c r="P81" s="24"/>
      <c r="Q81" s="18"/>
      <c r="R81" s="18"/>
      <c r="S81" s="18"/>
      <c r="T81" s="18"/>
    </row>
    <row r="82" spans="1:20">
      <c r="A82" s="4">
        <v>78</v>
      </c>
      <c r="B82" s="17"/>
      <c r="C82" s="18"/>
      <c r="D82" s="18"/>
      <c r="E82" s="19"/>
      <c r="F82" s="18"/>
      <c r="G82" s="19"/>
      <c r="H82" s="19"/>
      <c r="I82" s="17">
        <f t="shared" si="5"/>
        <v>0</v>
      </c>
      <c r="J82" s="18"/>
      <c r="K82" s="18"/>
      <c r="L82" s="18"/>
      <c r="M82" s="18"/>
      <c r="N82" s="18"/>
      <c r="O82" s="18"/>
      <c r="P82" s="24"/>
      <c r="Q82" s="18"/>
      <c r="R82" s="18"/>
      <c r="S82" s="18"/>
      <c r="T82" s="18"/>
    </row>
    <row r="83" spans="1:20">
      <c r="A83" s="4">
        <v>79</v>
      </c>
      <c r="B83" s="17"/>
      <c r="C83" s="18"/>
      <c r="D83" s="18"/>
      <c r="E83" s="19"/>
      <c r="F83" s="18"/>
      <c r="G83" s="19"/>
      <c r="H83" s="19"/>
      <c r="I83" s="17">
        <f t="shared" si="5"/>
        <v>0</v>
      </c>
      <c r="J83" s="18"/>
      <c r="K83" s="18"/>
      <c r="L83" s="18"/>
      <c r="M83" s="18"/>
      <c r="N83" s="18"/>
      <c r="O83" s="18"/>
      <c r="P83" s="24"/>
      <c r="Q83" s="18"/>
      <c r="R83" s="18"/>
      <c r="S83" s="18"/>
      <c r="T83" s="18"/>
    </row>
    <row r="84" spans="1:20">
      <c r="A84" s="4">
        <v>80</v>
      </c>
      <c r="B84" s="17"/>
      <c r="C84" s="18"/>
      <c r="D84" s="18"/>
      <c r="E84" s="19"/>
      <c r="F84" s="18"/>
      <c r="G84" s="19"/>
      <c r="H84" s="19"/>
      <c r="I84" s="17">
        <f t="shared" si="5"/>
        <v>0</v>
      </c>
      <c r="J84" s="18"/>
      <c r="K84" s="18"/>
      <c r="L84" s="18"/>
      <c r="M84" s="18"/>
      <c r="N84" s="18"/>
      <c r="O84" s="18"/>
      <c r="P84" s="24"/>
      <c r="Q84" s="18"/>
      <c r="R84" s="18"/>
      <c r="S84" s="18"/>
      <c r="T84" s="18"/>
    </row>
    <row r="85" spans="1:20">
      <c r="A85" s="4">
        <v>81</v>
      </c>
      <c r="B85" s="17"/>
      <c r="C85" s="18"/>
      <c r="D85" s="18"/>
      <c r="E85" s="19"/>
      <c r="F85" s="18"/>
      <c r="G85" s="19"/>
      <c r="H85" s="19"/>
      <c r="I85" s="17">
        <f t="shared" si="5"/>
        <v>0</v>
      </c>
      <c r="J85" s="18"/>
      <c r="K85" s="18"/>
      <c r="L85" s="18"/>
      <c r="M85" s="18"/>
      <c r="N85" s="18"/>
      <c r="O85" s="18"/>
      <c r="P85" s="24"/>
      <c r="Q85" s="18"/>
      <c r="R85" s="18"/>
      <c r="S85" s="18"/>
      <c r="T85" s="18"/>
    </row>
    <row r="86" spans="1:20">
      <c r="A86" s="4">
        <v>82</v>
      </c>
      <c r="B86" s="17"/>
      <c r="C86" s="18"/>
      <c r="D86" s="18"/>
      <c r="E86" s="19"/>
      <c r="F86" s="18"/>
      <c r="G86" s="19"/>
      <c r="H86" s="19"/>
      <c r="I86" s="17">
        <f t="shared" si="5"/>
        <v>0</v>
      </c>
      <c r="J86" s="18"/>
      <c r="K86" s="18"/>
      <c r="L86" s="18"/>
      <c r="M86" s="18"/>
      <c r="N86" s="18"/>
      <c r="O86" s="18"/>
      <c r="P86" s="24"/>
      <c r="Q86" s="18"/>
      <c r="R86" s="18"/>
      <c r="S86" s="18"/>
      <c r="T86" s="18"/>
    </row>
    <row r="87" spans="1:20">
      <c r="A87" s="4">
        <v>83</v>
      </c>
      <c r="B87" s="17"/>
      <c r="C87" s="18"/>
      <c r="D87" s="18"/>
      <c r="E87" s="19"/>
      <c r="F87" s="18"/>
      <c r="G87" s="19"/>
      <c r="H87" s="19"/>
      <c r="I87" s="17">
        <f t="shared" si="5"/>
        <v>0</v>
      </c>
      <c r="J87" s="18"/>
      <c r="K87" s="18"/>
      <c r="L87" s="18"/>
      <c r="M87" s="18"/>
      <c r="N87" s="18"/>
      <c r="O87" s="18"/>
      <c r="P87" s="24"/>
      <c r="Q87" s="18"/>
      <c r="R87" s="18"/>
      <c r="S87" s="18"/>
      <c r="T87" s="18"/>
    </row>
    <row r="88" spans="1:20">
      <c r="A88" s="4">
        <v>84</v>
      </c>
      <c r="B88" s="17"/>
      <c r="C88" s="18"/>
      <c r="D88" s="18"/>
      <c r="E88" s="19"/>
      <c r="F88" s="18"/>
      <c r="G88" s="19"/>
      <c r="H88" s="19"/>
      <c r="I88" s="17">
        <f t="shared" si="5"/>
        <v>0</v>
      </c>
      <c r="J88" s="18"/>
      <c r="K88" s="18"/>
      <c r="L88" s="18"/>
      <c r="M88" s="18"/>
      <c r="N88" s="18"/>
      <c r="O88" s="18"/>
      <c r="P88" s="24"/>
      <c r="Q88" s="18"/>
      <c r="R88" s="18"/>
      <c r="S88" s="18"/>
      <c r="T88" s="18"/>
    </row>
    <row r="89" spans="1:20">
      <c r="A89" s="4">
        <v>85</v>
      </c>
      <c r="B89" s="17"/>
      <c r="C89" s="18"/>
      <c r="D89" s="18"/>
      <c r="E89" s="19"/>
      <c r="F89" s="18"/>
      <c r="G89" s="19"/>
      <c r="H89" s="19"/>
      <c r="I89" s="17">
        <f t="shared" si="5"/>
        <v>0</v>
      </c>
      <c r="J89" s="18"/>
      <c r="K89" s="18"/>
      <c r="L89" s="18"/>
      <c r="M89" s="18"/>
      <c r="N89" s="18"/>
      <c r="O89" s="18"/>
      <c r="P89" s="24"/>
      <c r="Q89" s="18"/>
      <c r="R89" s="18"/>
      <c r="S89" s="18"/>
      <c r="T89" s="18"/>
    </row>
    <row r="90" spans="1:20">
      <c r="A90" s="4">
        <v>86</v>
      </c>
      <c r="B90" s="17"/>
      <c r="C90" s="18"/>
      <c r="D90" s="18"/>
      <c r="E90" s="19"/>
      <c r="F90" s="18"/>
      <c r="G90" s="19"/>
      <c r="H90" s="19"/>
      <c r="I90" s="17">
        <f t="shared" si="5"/>
        <v>0</v>
      </c>
      <c r="J90" s="18"/>
      <c r="K90" s="18"/>
      <c r="L90" s="18"/>
      <c r="M90" s="18"/>
      <c r="N90" s="18"/>
      <c r="O90" s="18"/>
      <c r="P90" s="24"/>
      <c r="Q90" s="18"/>
      <c r="R90" s="18"/>
      <c r="S90" s="18"/>
      <c r="T90" s="18"/>
    </row>
    <row r="91" spans="1:20">
      <c r="A91" s="4">
        <v>87</v>
      </c>
      <c r="B91" s="17"/>
      <c r="C91" s="18"/>
      <c r="D91" s="18"/>
      <c r="E91" s="19"/>
      <c r="F91" s="18"/>
      <c r="G91" s="19"/>
      <c r="H91" s="19"/>
      <c r="I91" s="17">
        <f t="shared" si="5"/>
        <v>0</v>
      </c>
      <c r="J91" s="18"/>
      <c r="K91" s="18"/>
      <c r="L91" s="18"/>
      <c r="M91" s="18"/>
      <c r="N91" s="18"/>
      <c r="O91" s="18"/>
      <c r="P91" s="24"/>
      <c r="Q91" s="18"/>
      <c r="R91" s="18"/>
      <c r="S91" s="18"/>
      <c r="T91" s="18"/>
    </row>
    <row r="92" spans="1:20">
      <c r="A92" s="4">
        <v>88</v>
      </c>
      <c r="B92" s="17"/>
      <c r="C92" s="18"/>
      <c r="D92" s="18"/>
      <c r="E92" s="19"/>
      <c r="F92" s="18"/>
      <c r="G92" s="19"/>
      <c r="H92" s="19"/>
      <c r="I92" s="17">
        <f t="shared" si="5"/>
        <v>0</v>
      </c>
      <c r="J92" s="18"/>
      <c r="K92" s="18"/>
      <c r="L92" s="18"/>
      <c r="M92" s="18"/>
      <c r="N92" s="18"/>
      <c r="O92" s="18"/>
      <c r="P92" s="24"/>
      <c r="Q92" s="18"/>
      <c r="R92" s="18"/>
      <c r="S92" s="18"/>
      <c r="T92" s="18"/>
    </row>
    <row r="93" spans="1:20">
      <c r="A93" s="4">
        <v>89</v>
      </c>
      <c r="B93" s="17"/>
      <c r="C93" s="18"/>
      <c r="D93" s="18"/>
      <c r="E93" s="19"/>
      <c r="F93" s="18"/>
      <c r="G93" s="19"/>
      <c r="H93" s="19"/>
      <c r="I93" s="17">
        <f t="shared" si="5"/>
        <v>0</v>
      </c>
      <c r="J93" s="18"/>
      <c r="K93" s="18"/>
      <c r="L93" s="18"/>
      <c r="M93" s="18"/>
      <c r="N93" s="18"/>
      <c r="O93" s="18"/>
      <c r="P93" s="24"/>
      <c r="Q93" s="18"/>
      <c r="R93" s="18"/>
      <c r="S93" s="18"/>
      <c r="T93" s="18"/>
    </row>
    <row r="94" spans="1:20">
      <c r="A94" s="4">
        <v>90</v>
      </c>
      <c r="B94" s="17"/>
      <c r="C94" s="18"/>
      <c r="D94" s="18"/>
      <c r="E94" s="19"/>
      <c r="F94" s="18"/>
      <c r="G94" s="19"/>
      <c r="H94" s="19"/>
      <c r="I94" s="17">
        <f t="shared" si="5"/>
        <v>0</v>
      </c>
      <c r="J94" s="18"/>
      <c r="K94" s="18"/>
      <c r="L94" s="18"/>
      <c r="M94" s="18"/>
      <c r="N94" s="18"/>
      <c r="O94" s="18"/>
      <c r="P94" s="24"/>
      <c r="Q94" s="18"/>
      <c r="R94" s="18"/>
      <c r="S94" s="18"/>
      <c r="T94" s="18"/>
    </row>
    <row r="95" spans="1:20">
      <c r="A95" s="4">
        <v>91</v>
      </c>
      <c r="B95" s="17"/>
      <c r="C95" s="18"/>
      <c r="D95" s="18"/>
      <c r="E95" s="19"/>
      <c r="F95" s="18"/>
      <c r="G95" s="19"/>
      <c r="H95" s="19"/>
      <c r="I95" s="17">
        <f t="shared" si="5"/>
        <v>0</v>
      </c>
      <c r="J95" s="18"/>
      <c r="K95" s="18"/>
      <c r="L95" s="18"/>
      <c r="M95" s="18"/>
      <c r="N95" s="18"/>
      <c r="O95" s="18"/>
      <c r="P95" s="24"/>
      <c r="Q95" s="18"/>
      <c r="R95" s="18"/>
      <c r="S95" s="18"/>
      <c r="T95" s="18"/>
    </row>
    <row r="96" spans="1:20">
      <c r="A96" s="4">
        <v>92</v>
      </c>
      <c r="B96" s="17"/>
      <c r="C96" s="18"/>
      <c r="D96" s="18"/>
      <c r="E96" s="19"/>
      <c r="F96" s="18"/>
      <c r="G96" s="19"/>
      <c r="H96" s="19"/>
      <c r="I96" s="17">
        <f t="shared" si="5"/>
        <v>0</v>
      </c>
      <c r="J96" s="18"/>
      <c r="K96" s="18"/>
      <c r="L96" s="18"/>
      <c r="M96" s="18"/>
      <c r="N96" s="18"/>
      <c r="O96" s="18"/>
      <c r="P96" s="24"/>
      <c r="Q96" s="18"/>
      <c r="R96" s="18"/>
      <c r="S96" s="18"/>
      <c r="T96" s="18"/>
    </row>
    <row r="97" spans="1:20">
      <c r="A97" s="4">
        <v>93</v>
      </c>
      <c r="B97" s="17"/>
      <c r="C97" s="18"/>
      <c r="D97" s="18"/>
      <c r="E97" s="19"/>
      <c r="F97" s="18"/>
      <c r="G97" s="19"/>
      <c r="H97" s="19"/>
      <c r="I97" s="17">
        <f t="shared" si="5"/>
        <v>0</v>
      </c>
      <c r="J97" s="18"/>
      <c r="K97" s="18"/>
      <c r="L97" s="18"/>
      <c r="M97" s="18"/>
      <c r="N97" s="18"/>
      <c r="O97" s="18"/>
      <c r="P97" s="24"/>
      <c r="Q97" s="18"/>
      <c r="R97" s="18"/>
      <c r="S97" s="18"/>
      <c r="T97" s="18"/>
    </row>
    <row r="98" spans="1:20">
      <c r="A98" s="4">
        <v>94</v>
      </c>
      <c r="B98" s="17"/>
      <c r="C98" s="18"/>
      <c r="D98" s="18"/>
      <c r="E98" s="19"/>
      <c r="F98" s="18"/>
      <c r="G98" s="19"/>
      <c r="H98" s="19"/>
      <c r="I98" s="17">
        <f t="shared" si="5"/>
        <v>0</v>
      </c>
      <c r="J98" s="18"/>
      <c r="K98" s="18"/>
      <c r="L98" s="18"/>
      <c r="M98" s="18"/>
      <c r="N98" s="18"/>
      <c r="O98" s="18"/>
      <c r="P98" s="24"/>
      <c r="Q98" s="18"/>
      <c r="R98" s="18"/>
      <c r="S98" s="18"/>
      <c r="T98" s="18"/>
    </row>
    <row r="99" spans="1:20">
      <c r="A99" s="4">
        <v>95</v>
      </c>
      <c r="B99" s="17"/>
      <c r="C99" s="18"/>
      <c r="D99" s="18"/>
      <c r="E99" s="19"/>
      <c r="F99" s="18"/>
      <c r="G99" s="19"/>
      <c r="H99" s="19"/>
      <c r="I99" s="17">
        <f t="shared" si="5"/>
        <v>0</v>
      </c>
      <c r="J99" s="18"/>
      <c r="K99" s="18"/>
      <c r="L99" s="18"/>
      <c r="M99" s="18"/>
      <c r="N99" s="18"/>
      <c r="O99" s="18"/>
      <c r="P99" s="24"/>
      <c r="Q99" s="18"/>
      <c r="R99" s="18"/>
      <c r="S99" s="18"/>
      <c r="T99" s="18"/>
    </row>
    <row r="100" spans="1:20">
      <c r="A100" s="4">
        <v>96</v>
      </c>
      <c r="B100" s="17"/>
      <c r="C100" s="18"/>
      <c r="D100" s="18"/>
      <c r="E100" s="19"/>
      <c r="F100" s="18"/>
      <c r="G100" s="19"/>
      <c r="H100" s="19"/>
      <c r="I100" s="17">
        <f t="shared" si="5"/>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5"/>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5"/>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5"/>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5"/>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5"/>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5"/>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5"/>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5"/>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5"/>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5"/>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5"/>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5"/>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5"/>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5"/>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5"/>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5"/>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5"/>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5"/>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5"/>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5"/>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5"/>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5"/>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5"/>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5"/>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5"/>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5"/>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5"/>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1"/>
      <c r="C165" s="21">
        <f>COUNTIFS(C5:C164,"*")</f>
        <v>62</v>
      </c>
      <c r="D165" s="21"/>
      <c r="E165" s="13"/>
      <c r="F165" s="21"/>
      <c r="G165" s="21">
        <f>SUM(G5:G164)</f>
        <v>2280</v>
      </c>
      <c r="H165" s="21">
        <f>SUM(H5:H164)</f>
        <v>1998</v>
      </c>
      <c r="I165" s="21">
        <f>SUM(I5:I164)</f>
        <v>4278</v>
      </c>
      <c r="J165" s="21"/>
      <c r="K165" s="21"/>
      <c r="L165" s="21"/>
      <c r="M165" s="21"/>
      <c r="N165" s="21"/>
      <c r="O165" s="21"/>
      <c r="P165" s="14"/>
      <c r="Q165" s="21"/>
      <c r="R165" s="21"/>
      <c r="S165" s="21"/>
      <c r="T165" s="12"/>
    </row>
    <row r="166" spans="1:20">
      <c r="A166" s="46" t="s">
        <v>69</v>
      </c>
      <c r="B166" s="10">
        <f>COUNTIF(B$5:B$164,"Team 1")</f>
        <v>31</v>
      </c>
      <c r="C166" s="46" t="s">
        <v>29</v>
      </c>
      <c r="D166" s="10">
        <f>COUNTIF(D5:D164,"Anganwadi")</f>
        <v>19</v>
      </c>
    </row>
    <row r="167" spans="1:20">
      <c r="A167" s="46" t="s">
        <v>70</v>
      </c>
      <c r="B167" s="10">
        <f>COUNTIF(B$6:B$164,"Team 2")</f>
        <v>31</v>
      </c>
      <c r="C167" s="46" t="s">
        <v>27</v>
      </c>
      <c r="D167" s="10">
        <f>COUNTIF(D5:D164,"School")</f>
        <v>43</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300" verticalDpi="30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sheetPr>
  <dimension ref="A1:T167"/>
  <sheetViews>
    <sheetView zoomScale="80" zoomScaleNormal="80" workbookViewId="0">
      <pane xSplit="3" ySplit="4" topLeftCell="D5" activePane="bottomRight" state="frozen"/>
      <selection pane="topRight" activeCell="C1" sqref="C1"/>
      <selection pane="bottomLeft" activeCell="A5" sqref="A5"/>
      <selection pane="bottomRight" activeCell="F33" sqref="F3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66</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633</v>
      </c>
      <c r="E2" s="22"/>
      <c r="F2" s="22"/>
      <c r="G2" s="22"/>
      <c r="H2" s="22"/>
      <c r="I2" s="22"/>
      <c r="J2" s="22"/>
      <c r="K2" s="22"/>
      <c r="L2" s="22"/>
      <c r="M2" s="22"/>
      <c r="N2" s="22"/>
      <c r="O2" s="22"/>
      <c r="P2" s="22"/>
      <c r="Q2" s="22"/>
      <c r="R2" s="22"/>
      <c r="S2" s="22"/>
    </row>
    <row r="3" spans="1:20" ht="24" customHeight="1">
      <c r="A3" s="170" t="s">
        <v>14</v>
      </c>
      <c r="B3" s="173" t="s">
        <v>68</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69</v>
      </c>
      <c r="C5" s="18" t="s">
        <v>225</v>
      </c>
      <c r="D5" s="18" t="s">
        <v>27</v>
      </c>
      <c r="E5" s="54" t="s">
        <v>226</v>
      </c>
      <c r="F5" s="18" t="s">
        <v>186</v>
      </c>
      <c r="G5" s="19">
        <v>88</v>
      </c>
      <c r="H5" s="19">
        <v>100</v>
      </c>
      <c r="I5" s="17">
        <v>188</v>
      </c>
      <c r="J5" s="18">
        <v>9267323959</v>
      </c>
      <c r="K5" s="18" t="s">
        <v>219</v>
      </c>
      <c r="L5" s="18" t="s">
        <v>220</v>
      </c>
      <c r="M5" s="18">
        <v>9859883307</v>
      </c>
      <c r="N5" s="18" t="s">
        <v>221</v>
      </c>
      <c r="O5" s="18">
        <v>9859642908</v>
      </c>
      <c r="P5" s="24">
        <v>43711</v>
      </c>
      <c r="Q5" s="18" t="s">
        <v>88</v>
      </c>
      <c r="R5" s="18"/>
      <c r="S5" s="116" t="s">
        <v>638</v>
      </c>
      <c r="T5" s="18"/>
    </row>
    <row r="6" spans="1:20" ht="33">
      <c r="A6" s="4">
        <v>2</v>
      </c>
      <c r="B6" s="17" t="s">
        <v>69</v>
      </c>
      <c r="C6" s="18" t="s">
        <v>470</v>
      </c>
      <c r="D6" s="18" t="s">
        <v>27</v>
      </c>
      <c r="E6" s="54" t="s">
        <v>471</v>
      </c>
      <c r="F6" s="18" t="s">
        <v>89</v>
      </c>
      <c r="G6" s="19">
        <v>74</v>
      </c>
      <c r="H6" s="19">
        <v>54</v>
      </c>
      <c r="I6" s="17">
        <v>128</v>
      </c>
      <c r="J6" s="18">
        <v>9435385426</v>
      </c>
      <c r="K6" s="18" t="s">
        <v>104</v>
      </c>
      <c r="L6" s="99" t="s">
        <v>105</v>
      </c>
      <c r="M6" s="99">
        <v>9707939599</v>
      </c>
      <c r="N6" s="99" t="s">
        <v>472</v>
      </c>
      <c r="O6" s="99">
        <v>9707419792</v>
      </c>
      <c r="P6" s="24">
        <v>43712</v>
      </c>
      <c r="Q6" s="18" t="s">
        <v>100</v>
      </c>
      <c r="R6" s="18"/>
      <c r="S6" s="116" t="s">
        <v>638</v>
      </c>
      <c r="T6" s="18"/>
    </row>
    <row r="7" spans="1:20">
      <c r="A7" s="4">
        <v>3</v>
      </c>
      <c r="B7" s="17" t="s">
        <v>69</v>
      </c>
      <c r="C7" s="18" t="s">
        <v>473</v>
      </c>
      <c r="D7" s="18" t="s">
        <v>27</v>
      </c>
      <c r="E7" s="54" t="s">
        <v>474</v>
      </c>
      <c r="F7" s="18" t="s">
        <v>85</v>
      </c>
      <c r="G7" s="19">
        <v>30</v>
      </c>
      <c r="H7" s="19">
        <v>40</v>
      </c>
      <c r="I7" s="17">
        <f t="shared" ref="I7" si="0">+G7+H7</f>
        <v>70</v>
      </c>
      <c r="J7" s="18">
        <v>9854347749</v>
      </c>
      <c r="K7" s="18" t="s">
        <v>219</v>
      </c>
      <c r="L7" s="18" t="s">
        <v>220</v>
      </c>
      <c r="M7" s="18">
        <v>9859883307</v>
      </c>
      <c r="N7" s="18" t="s">
        <v>475</v>
      </c>
      <c r="O7" s="18">
        <v>8876640630</v>
      </c>
      <c r="P7" s="24">
        <v>43714</v>
      </c>
      <c r="Q7" s="18" t="s">
        <v>90</v>
      </c>
      <c r="R7" s="18"/>
      <c r="S7" s="116" t="s">
        <v>638</v>
      </c>
      <c r="T7" s="18"/>
    </row>
    <row r="8" spans="1:20">
      <c r="A8" s="4">
        <v>4</v>
      </c>
      <c r="B8" s="17" t="s">
        <v>69</v>
      </c>
      <c r="C8" s="18" t="s">
        <v>476</v>
      </c>
      <c r="D8" s="18" t="s">
        <v>27</v>
      </c>
      <c r="E8" s="54" t="s">
        <v>477</v>
      </c>
      <c r="F8" s="18" t="s">
        <v>478</v>
      </c>
      <c r="G8" s="19">
        <v>131</v>
      </c>
      <c r="H8" s="19">
        <v>169</v>
      </c>
      <c r="I8" s="17">
        <v>300</v>
      </c>
      <c r="J8" s="18">
        <v>9854401958</v>
      </c>
      <c r="K8" s="18" t="s">
        <v>479</v>
      </c>
      <c r="L8" s="99" t="s">
        <v>480</v>
      </c>
      <c r="M8" s="99">
        <v>9854157558</v>
      </c>
      <c r="N8" s="99" t="s">
        <v>481</v>
      </c>
      <c r="O8" s="99">
        <v>9707511198</v>
      </c>
      <c r="P8" s="24">
        <v>43715</v>
      </c>
      <c r="Q8" s="18" t="s">
        <v>93</v>
      </c>
      <c r="R8" s="18"/>
      <c r="S8" s="116" t="s">
        <v>638</v>
      </c>
      <c r="T8" s="18"/>
    </row>
    <row r="9" spans="1:20">
      <c r="A9" s="4">
        <v>5</v>
      </c>
      <c r="B9" s="17" t="s">
        <v>69</v>
      </c>
      <c r="C9" s="18" t="s">
        <v>476</v>
      </c>
      <c r="D9" s="18" t="s">
        <v>27</v>
      </c>
      <c r="E9" s="54" t="s">
        <v>477</v>
      </c>
      <c r="F9" s="18" t="s">
        <v>478</v>
      </c>
      <c r="G9" s="19">
        <v>131</v>
      </c>
      <c r="H9" s="19">
        <v>169</v>
      </c>
      <c r="I9" s="17">
        <v>300</v>
      </c>
      <c r="J9" s="18">
        <v>9854401958</v>
      </c>
      <c r="K9" s="18" t="s">
        <v>479</v>
      </c>
      <c r="L9" s="99" t="s">
        <v>480</v>
      </c>
      <c r="M9" s="99">
        <v>9854157558</v>
      </c>
      <c r="N9" s="99" t="s">
        <v>481</v>
      </c>
      <c r="O9" s="99">
        <v>9707511198</v>
      </c>
      <c r="P9" s="24">
        <v>43717</v>
      </c>
      <c r="Q9" s="18" t="s">
        <v>96</v>
      </c>
      <c r="R9" s="18"/>
      <c r="S9" s="116" t="s">
        <v>638</v>
      </c>
      <c r="T9" s="18"/>
    </row>
    <row r="10" spans="1:20">
      <c r="A10" s="4">
        <v>6</v>
      </c>
      <c r="B10" s="17" t="s">
        <v>69</v>
      </c>
      <c r="C10" s="18" t="s">
        <v>476</v>
      </c>
      <c r="D10" s="18" t="s">
        <v>27</v>
      </c>
      <c r="E10" s="54" t="s">
        <v>477</v>
      </c>
      <c r="F10" s="18" t="s">
        <v>478</v>
      </c>
      <c r="G10" s="19">
        <v>131</v>
      </c>
      <c r="H10" s="19">
        <v>169</v>
      </c>
      <c r="I10" s="17">
        <v>300</v>
      </c>
      <c r="J10" s="18">
        <v>9854401958</v>
      </c>
      <c r="K10" s="18" t="s">
        <v>479</v>
      </c>
      <c r="L10" s="99" t="s">
        <v>480</v>
      </c>
      <c r="M10" s="99">
        <v>9854157558</v>
      </c>
      <c r="N10" s="99" t="s">
        <v>481</v>
      </c>
      <c r="O10" s="99">
        <v>9707511198</v>
      </c>
      <c r="P10" s="24">
        <v>43719</v>
      </c>
      <c r="Q10" s="18" t="s">
        <v>100</v>
      </c>
      <c r="R10" s="18"/>
      <c r="S10" s="116" t="s">
        <v>638</v>
      </c>
      <c r="T10" s="18"/>
    </row>
    <row r="11" spans="1:20" ht="33">
      <c r="A11" s="4">
        <v>7</v>
      </c>
      <c r="B11" s="17" t="s">
        <v>69</v>
      </c>
      <c r="C11" s="18" t="s">
        <v>482</v>
      </c>
      <c r="D11" s="18" t="s">
        <v>27</v>
      </c>
      <c r="E11" s="54" t="s">
        <v>483</v>
      </c>
      <c r="F11" s="18" t="s">
        <v>89</v>
      </c>
      <c r="G11" s="19">
        <v>38</v>
      </c>
      <c r="H11" s="19">
        <v>37</v>
      </c>
      <c r="I11" s="17">
        <v>75</v>
      </c>
      <c r="J11" s="100">
        <v>9577351787</v>
      </c>
      <c r="K11" s="18" t="s">
        <v>148</v>
      </c>
      <c r="L11" s="18" t="s">
        <v>149</v>
      </c>
      <c r="M11" s="18">
        <v>7399549521</v>
      </c>
      <c r="N11" s="18" t="s">
        <v>150</v>
      </c>
      <c r="O11" s="18">
        <v>9577641541</v>
      </c>
      <c r="P11" s="24">
        <v>43720</v>
      </c>
      <c r="Q11" s="18" t="s">
        <v>88</v>
      </c>
      <c r="R11" s="18"/>
      <c r="S11" s="116" t="s">
        <v>638</v>
      </c>
      <c r="T11" s="18"/>
    </row>
    <row r="12" spans="1:20">
      <c r="A12" s="4">
        <v>8</v>
      </c>
      <c r="B12" s="17" t="s">
        <v>69</v>
      </c>
      <c r="C12" s="53" t="s">
        <v>484</v>
      </c>
      <c r="D12" s="18" t="s">
        <v>29</v>
      </c>
      <c r="E12" s="19"/>
      <c r="F12" s="18"/>
      <c r="G12" s="19">
        <v>10</v>
      </c>
      <c r="H12" s="19">
        <v>14</v>
      </c>
      <c r="I12" s="101">
        <f>+G12+H12</f>
        <v>24</v>
      </c>
      <c r="J12" s="18">
        <v>7399938636</v>
      </c>
      <c r="K12" s="18" t="s">
        <v>341</v>
      </c>
      <c r="L12" s="18" t="s">
        <v>342</v>
      </c>
      <c r="M12" s="18">
        <v>9854963451</v>
      </c>
      <c r="N12" s="18" t="s">
        <v>485</v>
      </c>
      <c r="O12" s="18">
        <v>9854650926</v>
      </c>
      <c r="P12" s="24">
        <v>43721</v>
      </c>
      <c r="Q12" s="18" t="s">
        <v>90</v>
      </c>
      <c r="R12" s="18"/>
      <c r="S12" s="116" t="s">
        <v>638</v>
      </c>
      <c r="T12" s="18"/>
    </row>
    <row r="13" spans="1:20">
      <c r="A13" s="4">
        <v>9</v>
      </c>
      <c r="B13" s="17" t="s">
        <v>69</v>
      </c>
      <c r="C13" s="53" t="s">
        <v>486</v>
      </c>
      <c r="D13" s="18" t="s">
        <v>29</v>
      </c>
      <c r="E13" s="19"/>
      <c r="F13" s="18"/>
      <c r="G13" s="19">
        <v>6</v>
      </c>
      <c r="H13" s="19">
        <v>6</v>
      </c>
      <c r="I13" s="101">
        <f>+G13+H13</f>
        <v>12</v>
      </c>
      <c r="J13" s="18">
        <v>8486964901</v>
      </c>
      <c r="K13" s="18" t="s">
        <v>417</v>
      </c>
      <c r="L13" s="18" t="s">
        <v>396</v>
      </c>
      <c r="M13" s="18">
        <v>7399478186</v>
      </c>
      <c r="N13" s="18" t="s">
        <v>399</v>
      </c>
      <c r="O13" s="18">
        <v>8486043943</v>
      </c>
      <c r="P13" s="24">
        <v>43721</v>
      </c>
      <c r="Q13" s="18" t="s">
        <v>90</v>
      </c>
      <c r="R13" s="18"/>
      <c r="S13" s="116" t="s">
        <v>638</v>
      </c>
      <c r="T13" s="18"/>
    </row>
    <row r="14" spans="1:20">
      <c r="A14" s="4">
        <v>10</v>
      </c>
      <c r="B14" s="17" t="s">
        <v>69</v>
      </c>
      <c r="C14" s="58" t="s">
        <v>487</v>
      </c>
      <c r="D14" s="18" t="s">
        <v>27</v>
      </c>
      <c r="E14" s="54" t="s">
        <v>488</v>
      </c>
      <c r="F14" s="18" t="s">
        <v>85</v>
      </c>
      <c r="G14" s="19">
        <v>13</v>
      </c>
      <c r="H14" s="19">
        <v>12</v>
      </c>
      <c r="I14" s="101">
        <f t="shared" ref="I14:I18" si="1">+G14+H14</f>
        <v>25</v>
      </c>
      <c r="J14" s="55">
        <v>9859252409</v>
      </c>
      <c r="K14" s="18" t="s">
        <v>489</v>
      </c>
      <c r="L14" s="18" t="s">
        <v>490</v>
      </c>
      <c r="M14" s="18">
        <v>9859965473</v>
      </c>
      <c r="N14" s="18" t="s">
        <v>491</v>
      </c>
      <c r="O14" s="18">
        <v>8822758435</v>
      </c>
      <c r="P14" s="24">
        <v>43722</v>
      </c>
      <c r="Q14" s="18" t="s">
        <v>93</v>
      </c>
      <c r="R14" s="18"/>
      <c r="S14" s="116" t="s">
        <v>638</v>
      </c>
      <c r="T14" s="18"/>
    </row>
    <row r="15" spans="1:20">
      <c r="A15" s="4">
        <v>11</v>
      </c>
      <c r="B15" s="17" t="s">
        <v>69</v>
      </c>
      <c r="C15" s="102" t="s">
        <v>492</v>
      </c>
      <c r="D15" s="18" t="s">
        <v>27</v>
      </c>
      <c r="E15" s="54" t="s">
        <v>493</v>
      </c>
      <c r="F15" s="18" t="s">
        <v>434</v>
      </c>
      <c r="G15" s="19">
        <v>18</v>
      </c>
      <c r="H15" s="19">
        <v>17</v>
      </c>
      <c r="I15" s="101">
        <f t="shared" si="1"/>
        <v>35</v>
      </c>
      <c r="J15" s="55">
        <v>9854227096</v>
      </c>
      <c r="K15" s="18" t="s">
        <v>489</v>
      </c>
      <c r="L15" s="18" t="s">
        <v>490</v>
      </c>
      <c r="M15" s="18">
        <v>9859965473</v>
      </c>
      <c r="N15" s="18" t="s">
        <v>491</v>
      </c>
      <c r="O15" s="18">
        <v>8822758435</v>
      </c>
      <c r="P15" s="24">
        <v>43722</v>
      </c>
      <c r="Q15" s="18" t="s">
        <v>93</v>
      </c>
      <c r="R15" s="18"/>
      <c r="S15" s="116" t="s">
        <v>638</v>
      </c>
      <c r="T15" s="18"/>
    </row>
    <row r="16" spans="1:20" ht="30.75">
      <c r="A16" s="4">
        <v>12</v>
      </c>
      <c r="B16" s="17" t="s">
        <v>69</v>
      </c>
      <c r="C16" s="58" t="s">
        <v>494</v>
      </c>
      <c r="D16" s="18" t="s">
        <v>27</v>
      </c>
      <c r="E16" s="54" t="s">
        <v>495</v>
      </c>
      <c r="F16" s="18" t="s">
        <v>85</v>
      </c>
      <c r="G16" s="19">
        <v>30</v>
      </c>
      <c r="H16" s="19">
        <v>34</v>
      </c>
      <c r="I16" s="101">
        <f t="shared" si="1"/>
        <v>64</v>
      </c>
      <c r="J16" s="55">
        <v>9859426621</v>
      </c>
      <c r="K16" s="18" t="s">
        <v>489</v>
      </c>
      <c r="L16" s="18" t="s">
        <v>390</v>
      </c>
      <c r="M16" s="18">
        <v>9859968473</v>
      </c>
      <c r="N16" s="18" t="s">
        <v>496</v>
      </c>
      <c r="O16" s="18">
        <v>9854114315</v>
      </c>
      <c r="P16" s="24">
        <v>43724</v>
      </c>
      <c r="Q16" s="18" t="s">
        <v>96</v>
      </c>
      <c r="R16" s="18"/>
      <c r="S16" s="116" t="s">
        <v>638</v>
      </c>
      <c r="T16" s="18"/>
    </row>
    <row r="17" spans="1:20">
      <c r="A17" s="4">
        <v>13</v>
      </c>
      <c r="B17" s="17" t="s">
        <v>69</v>
      </c>
      <c r="C17" s="103" t="s">
        <v>497</v>
      </c>
      <c r="D17" s="18" t="s">
        <v>27</v>
      </c>
      <c r="E17" s="54" t="s">
        <v>498</v>
      </c>
      <c r="F17" s="18" t="s">
        <v>85</v>
      </c>
      <c r="G17" s="19">
        <v>28</v>
      </c>
      <c r="H17" s="19">
        <v>30</v>
      </c>
      <c r="I17" s="101">
        <f t="shared" si="1"/>
        <v>58</v>
      </c>
      <c r="J17" s="55">
        <v>9435589289</v>
      </c>
      <c r="K17" s="99" t="s">
        <v>499</v>
      </c>
      <c r="L17" s="99" t="s">
        <v>500</v>
      </c>
      <c r="M17" s="99">
        <v>9401453206</v>
      </c>
      <c r="N17" s="99" t="s">
        <v>501</v>
      </c>
      <c r="O17" s="99">
        <v>9707408661</v>
      </c>
      <c r="P17" s="24">
        <v>43725</v>
      </c>
      <c r="Q17" s="18" t="s">
        <v>88</v>
      </c>
      <c r="R17" s="18"/>
      <c r="S17" s="116" t="s">
        <v>638</v>
      </c>
      <c r="T17" s="18"/>
    </row>
    <row r="18" spans="1:20" ht="33">
      <c r="A18" s="4">
        <v>14</v>
      </c>
      <c r="B18" s="17" t="s">
        <v>69</v>
      </c>
      <c r="C18" s="53" t="s">
        <v>502</v>
      </c>
      <c r="D18" s="18" t="s">
        <v>27</v>
      </c>
      <c r="E18" s="54" t="s">
        <v>503</v>
      </c>
      <c r="F18" s="18" t="s">
        <v>403</v>
      </c>
      <c r="G18" s="19">
        <v>0</v>
      </c>
      <c r="H18" s="19">
        <v>587</v>
      </c>
      <c r="I18" s="101">
        <f t="shared" si="1"/>
        <v>587</v>
      </c>
      <c r="J18" s="94" t="s">
        <v>504</v>
      </c>
      <c r="K18" s="18" t="s">
        <v>97</v>
      </c>
      <c r="L18" s="18" t="s">
        <v>505</v>
      </c>
      <c r="M18" s="18">
        <v>9706293450</v>
      </c>
      <c r="N18" s="18" t="s">
        <v>99</v>
      </c>
      <c r="O18" s="18">
        <v>9678421550</v>
      </c>
      <c r="P18" s="24">
        <v>43727</v>
      </c>
      <c r="Q18" s="18" t="s">
        <v>88</v>
      </c>
      <c r="R18" s="18"/>
      <c r="S18" s="116" t="s">
        <v>638</v>
      </c>
      <c r="T18" s="18"/>
    </row>
    <row r="19" spans="1:20" ht="33">
      <c r="A19" s="4">
        <v>15</v>
      </c>
      <c r="B19" s="17" t="s">
        <v>69</v>
      </c>
      <c r="C19" s="53" t="s">
        <v>502</v>
      </c>
      <c r="D19" s="18" t="s">
        <v>27</v>
      </c>
      <c r="E19" s="54" t="s">
        <v>503</v>
      </c>
      <c r="F19" s="18" t="s">
        <v>403</v>
      </c>
      <c r="G19" s="19">
        <v>0</v>
      </c>
      <c r="H19" s="19">
        <v>0</v>
      </c>
      <c r="I19" s="101">
        <f t="shared" ref="I19:I22" si="2">+G19+H19</f>
        <v>0</v>
      </c>
      <c r="J19" s="94" t="s">
        <v>504</v>
      </c>
      <c r="K19" s="18" t="s">
        <v>97</v>
      </c>
      <c r="L19" s="18" t="s">
        <v>505</v>
      </c>
      <c r="M19" s="18">
        <v>9706293450</v>
      </c>
      <c r="N19" s="18" t="s">
        <v>99</v>
      </c>
      <c r="O19" s="18">
        <v>9678421550</v>
      </c>
      <c r="P19" s="24">
        <v>43728</v>
      </c>
      <c r="Q19" s="18" t="s">
        <v>90</v>
      </c>
      <c r="R19" s="18"/>
      <c r="S19" s="116" t="s">
        <v>638</v>
      </c>
      <c r="T19" s="18"/>
    </row>
    <row r="20" spans="1:20" ht="33">
      <c r="A20" s="4">
        <v>16</v>
      </c>
      <c r="B20" s="17" t="s">
        <v>69</v>
      </c>
      <c r="C20" s="53" t="s">
        <v>502</v>
      </c>
      <c r="D20" s="18" t="s">
        <v>27</v>
      </c>
      <c r="E20" s="54" t="s">
        <v>503</v>
      </c>
      <c r="F20" s="18" t="s">
        <v>403</v>
      </c>
      <c r="G20" s="19">
        <v>0</v>
      </c>
      <c r="H20" s="19">
        <v>0</v>
      </c>
      <c r="I20" s="101">
        <f t="shared" si="2"/>
        <v>0</v>
      </c>
      <c r="J20" s="94" t="s">
        <v>504</v>
      </c>
      <c r="K20" s="18" t="s">
        <v>97</v>
      </c>
      <c r="L20" s="18" t="s">
        <v>505</v>
      </c>
      <c r="M20" s="18">
        <v>9706293450</v>
      </c>
      <c r="N20" s="18" t="s">
        <v>99</v>
      </c>
      <c r="O20" s="18">
        <v>9678421550</v>
      </c>
      <c r="P20" s="24">
        <v>43729</v>
      </c>
      <c r="Q20" s="18" t="s">
        <v>93</v>
      </c>
      <c r="R20" s="18"/>
      <c r="S20" s="116" t="s">
        <v>638</v>
      </c>
      <c r="T20" s="18"/>
    </row>
    <row r="21" spans="1:20" ht="33">
      <c r="A21" s="4">
        <v>17</v>
      </c>
      <c r="B21" s="17" t="s">
        <v>69</v>
      </c>
      <c r="C21" s="53" t="s">
        <v>502</v>
      </c>
      <c r="D21" s="18" t="s">
        <v>27</v>
      </c>
      <c r="E21" s="54" t="s">
        <v>503</v>
      </c>
      <c r="F21" s="18" t="s">
        <v>403</v>
      </c>
      <c r="G21" s="19">
        <v>0</v>
      </c>
      <c r="H21" s="19">
        <v>0</v>
      </c>
      <c r="I21" s="101">
        <f t="shared" si="2"/>
        <v>0</v>
      </c>
      <c r="J21" s="94" t="s">
        <v>504</v>
      </c>
      <c r="K21" s="18" t="s">
        <v>97</v>
      </c>
      <c r="L21" s="18" t="s">
        <v>505</v>
      </c>
      <c r="M21" s="18">
        <v>9706293450</v>
      </c>
      <c r="N21" s="18" t="s">
        <v>99</v>
      </c>
      <c r="O21" s="18">
        <v>9678421550</v>
      </c>
      <c r="P21" s="24">
        <v>43731</v>
      </c>
      <c r="Q21" s="18" t="s">
        <v>96</v>
      </c>
      <c r="R21" s="18"/>
      <c r="S21" s="116" t="s">
        <v>638</v>
      </c>
      <c r="T21" s="18"/>
    </row>
    <row r="22" spans="1:20" ht="33">
      <c r="A22" s="4">
        <v>18</v>
      </c>
      <c r="B22" s="17" t="s">
        <v>69</v>
      </c>
      <c r="C22" s="53" t="s">
        <v>502</v>
      </c>
      <c r="D22" s="18" t="s">
        <v>27</v>
      </c>
      <c r="E22" s="54" t="s">
        <v>503</v>
      </c>
      <c r="F22" s="18" t="s">
        <v>403</v>
      </c>
      <c r="G22" s="19">
        <v>0</v>
      </c>
      <c r="H22" s="19">
        <v>0</v>
      </c>
      <c r="I22" s="101">
        <f t="shared" si="2"/>
        <v>0</v>
      </c>
      <c r="J22" s="94" t="s">
        <v>504</v>
      </c>
      <c r="K22" s="18" t="s">
        <v>97</v>
      </c>
      <c r="L22" s="18" t="s">
        <v>505</v>
      </c>
      <c r="M22" s="18">
        <v>9706293450</v>
      </c>
      <c r="N22" s="18" t="s">
        <v>99</v>
      </c>
      <c r="O22" s="18">
        <v>9678421550</v>
      </c>
      <c r="P22" s="24">
        <v>43732</v>
      </c>
      <c r="Q22" s="18" t="s">
        <v>110</v>
      </c>
      <c r="R22" s="18"/>
      <c r="S22" s="116" t="s">
        <v>638</v>
      </c>
      <c r="T22" s="18"/>
    </row>
    <row r="23" spans="1:20">
      <c r="A23" s="4">
        <v>19</v>
      </c>
      <c r="B23" s="17" t="s">
        <v>69</v>
      </c>
      <c r="C23" s="104" t="s">
        <v>506</v>
      </c>
      <c r="D23" s="18" t="s">
        <v>29</v>
      </c>
      <c r="E23" s="105">
        <v>20</v>
      </c>
      <c r="F23" s="18"/>
      <c r="G23" s="105">
        <v>30</v>
      </c>
      <c r="H23" s="105">
        <v>26</v>
      </c>
      <c r="I23" s="106">
        <f t="shared" ref="I23:I32" si="3">SUM(G23:H23)</f>
        <v>56</v>
      </c>
      <c r="J23" s="18">
        <v>9706603116</v>
      </c>
      <c r="K23" s="18" t="s">
        <v>507</v>
      </c>
      <c r="L23" s="18" t="s">
        <v>508</v>
      </c>
      <c r="M23" s="18">
        <v>9085179842</v>
      </c>
      <c r="N23" s="18" t="s">
        <v>509</v>
      </c>
      <c r="O23" s="18">
        <v>9864174746</v>
      </c>
      <c r="P23" s="24">
        <v>43733</v>
      </c>
      <c r="Q23" s="18" t="s">
        <v>100</v>
      </c>
      <c r="R23" s="18"/>
      <c r="S23" s="116" t="s">
        <v>638</v>
      </c>
      <c r="T23" s="18"/>
    </row>
    <row r="24" spans="1:20">
      <c r="A24" s="4">
        <v>20</v>
      </c>
      <c r="B24" s="17" t="s">
        <v>69</v>
      </c>
      <c r="C24" s="104" t="s">
        <v>510</v>
      </c>
      <c r="D24" s="18" t="s">
        <v>29</v>
      </c>
      <c r="E24" s="105">
        <v>21</v>
      </c>
      <c r="F24" s="18"/>
      <c r="G24" s="105">
        <v>17</v>
      </c>
      <c r="H24" s="105">
        <v>16</v>
      </c>
      <c r="I24" s="106">
        <f t="shared" si="3"/>
        <v>33</v>
      </c>
      <c r="J24" s="18">
        <v>9859800981</v>
      </c>
      <c r="K24" s="18" t="s">
        <v>310</v>
      </c>
      <c r="L24" s="18" t="s">
        <v>311</v>
      </c>
      <c r="M24" s="18">
        <v>7399908472</v>
      </c>
      <c r="N24" s="18" t="s">
        <v>390</v>
      </c>
      <c r="O24" s="18">
        <v>9707477599</v>
      </c>
      <c r="P24" s="24">
        <v>43734</v>
      </c>
      <c r="Q24" s="18" t="s">
        <v>88</v>
      </c>
      <c r="R24" s="18"/>
      <c r="S24" s="116" t="s">
        <v>638</v>
      </c>
      <c r="T24" s="18"/>
    </row>
    <row r="25" spans="1:20">
      <c r="A25" s="4">
        <v>21</v>
      </c>
      <c r="B25" s="17" t="s">
        <v>69</v>
      </c>
      <c r="C25" s="104" t="s">
        <v>511</v>
      </c>
      <c r="D25" s="18" t="s">
        <v>29</v>
      </c>
      <c r="E25" s="105">
        <v>24</v>
      </c>
      <c r="F25" s="18"/>
      <c r="G25" s="105">
        <v>8</v>
      </c>
      <c r="H25" s="105">
        <v>20</v>
      </c>
      <c r="I25" s="106">
        <f t="shared" si="3"/>
        <v>28</v>
      </c>
      <c r="J25" s="18"/>
      <c r="K25" s="18" t="s">
        <v>512</v>
      </c>
      <c r="L25" s="18" t="s">
        <v>513</v>
      </c>
      <c r="M25" s="18">
        <v>9577350902</v>
      </c>
      <c r="N25" s="18" t="s">
        <v>383</v>
      </c>
      <c r="O25" s="18">
        <v>9706786549</v>
      </c>
      <c r="P25" s="24">
        <v>43734</v>
      </c>
      <c r="Q25" s="18" t="s">
        <v>88</v>
      </c>
      <c r="R25" s="18"/>
      <c r="S25" s="116" t="s">
        <v>638</v>
      </c>
      <c r="T25" s="18"/>
    </row>
    <row r="26" spans="1:20" ht="33">
      <c r="A26" s="4">
        <v>22</v>
      </c>
      <c r="B26" s="17" t="s">
        <v>69</v>
      </c>
      <c r="C26" s="53" t="s">
        <v>514</v>
      </c>
      <c r="D26" s="18" t="s">
        <v>29</v>
      </c>
      <c r="E26" s="105">
        <v>25</v>
      </c>
      <c r="F26" s="18"/>
      <c r="G26" s="105">
        <v>16</v>
      </c>
      <c r="H26" s="105">
        <v>16</v>
      </c>
      <c r="I26" s="106">
        <f t="shared" si="3"/>
        <v>32</v>
      </c>
      <c r="J26" s="18">
        <v>9508563039</v>
      </c>
      <c r="K26" s="18" t="s">
        <v>512</v>
      </c>
      <c r="L26" s="18" t="s">
        <v>513</v>
      </c>
      <c r="M26" s="18">
        <v>9577350902</v>
      </c>
      <c r="N26" s="18" t="s">
        <v>383</v>
      </c>
      <c r="O26" s="18">
        <v>9706786549</v>
      </c>
      <c r="P26" s="24">
        <v>43735</v>
      </c>
      <c r="Q26" s="18" t="s">
        <v>90</v>
      </c>
      <c r="R26" s="18"/>
      <c r="S26" s="116" t="s">
        <v>638</v>
      </c>
      <c r="T26" s="18"/>
    </row>
    <row r="27" spans="1:20">
      <c r="A27" s="4">
        <v>23</v>
      </c>
      <c r="B27" s="17" t="s">
        <v>69</v>
      </c>
      <c r="C27" s="104" t="s">
        <v>515</v>
      </c>
      <c r="D27" s="18" t="s">
        <v>29</v>
      </c>
      <c r="E27" s="105">
        <v>158</v>
      </c>
      <c r="F27" s="18"/>
      <c r="G27" s="105">
        <v>33</v>
      </c>
      <c r="H27" s="105">
        <v>30</v>
      </c>
      <c r="I27" s="106">
        <f t="shared" si="3"/>
        <v>63</v>
      </c>
      <c r="J27" s="18">
        <v>9707714805</v>
      </c>
      <c r="K27" s="18" t="s">
        <v>507</v>
      </c>
      <c r="L27" s="18" t="s">
        <v>508</v>
      </c>
      <c r="M27" s="18">
        <v>95085179842</v>
      </c>
      <c r="N27" s="18" t="s">
        <v>509</v>
      </c>
      <c r="O27" s="18">
        <v>9864174746</v>
      </c>
      <c r="P27" s="24">
        <v>43735</v>
      </c>
      <c r="Q27" s="18" t="s">
        <v>90</v>
      </c>
      <c r="R27" s="18"/>
      <c r="S27" s="116" t="s">
        <v>638</v>
      </c>
      <c r="T27" s="18"/>
    </row>
    <row r="28" spans="1:20" ht="33">
      <c r="A28" s="4">
        <v>24</v>
      </c>
      <c r="B28" s="17" t="s">
        <v>69</v>
      </c>
      <c r="C28" s="104" t="s">
        <v>516</v>
      </c>
      <c r="D28" s="18" t="s">
        <v>29</v>
      </c>
      <c r="E28" s="107">
        <v>214</v>
      </c>
      <c r="F28" s="18"/>
      <c r="G28" s="105">
        <v>31</v>
      </c>
      <c r="H28" s="105">
        <v>28</v>
      </c>
      <c r="I28" s="106">
        <f t="shared" si="3"/>
        <v>59</v>
      </c>
      <c r="J28" s="18">
        <v>9126282034</v>
      </c>
      <c r="K28" s="18" t="s">
        <v>517</v>
      </c>
      <c r="L28" s="18" t="s">
        <v>518</v>
      </c>
      <c r="M28" s="18">
        <v>9859019186</v>
      </c>
      <c r="N28" s="18" t="s">
        <v>519</v>
      </c>
      <c r="O28" s="18">
        <v>9859134370</v>
      </c>
      <c r="P28" s="24">
        <v>43736</v>
      </c>
      <c r="Q28" s="18" t="s">
        <v>93</v>
      </c>
      <c r="R28" s="18"/>
      <c r="S28" s="116" t="s">
        <v>638</v>
      </c>
      <c r="T28" s="18"/>
    </row>
    <row r="29" spans="1:20">
      <c r="A29" s="4">
        <v>25</v>
      </c>
      <c r="B29" s="17" t="s">
        <v>69</v>
      </c>
      <c r="C29" s="104" t="s">
        <v>520</v>
      </c>
      <c r="D29" s="18" t="s">
        <v>29</v>
      </c>
      <c r="E29" s="107">
        <v>223</v>
      </c>
      <c r="F29" s="18"/>
      <c r="G29" s="105">
        <v>10</v>
      </c>
      <c r="H29" s="105">
        <v>25</v>
      </c>
      <c r="I29" s="106">
        <f t="shared" si="3"/>
        <v>35</v>
      </c>
      <c r="J29" s="18">
        <v>9854827301</v>
      </c>
      <c r="K29" s="18" t="s">
        <v>521</v>
      </c>
      <c r="L29" s="18" t="s">
        <v>522</v>
      </c>
      <c r="M29" s="18">
        <v>9577046839</v>
      </c>
      <c r="N29" s="18" t="s">
        <v>523</v>
      </c>
      <c r="O29" s="18">
        <v>9707389782</v>
      </c>
      <c r="P29" s="24">
        <v>43738</v>
      </c>
      <c r="Q29" s="18" t="s">
        <v>96</v>
      </c>
      <c r="R29" s="18"/>
      <c r="S29" s="116" t="s">
        <v>638</v>
      </c>
      <c r="T29" s="18"/>
    </row>
    <row r="30" spans="1:20" ht="31.5">
      <c r="A30" s="4">
        <v>26</v>
      </c>
      <c r="B30" s="17" t="s">
        <v>69</v>
      </c>
      <c r="C30" s="104" t="s">
        <v>524</v>
      </c>
      <c r="D30" s="18" t="s">
        <v>29</v>
      </c>
      <c r="E30" s="105">
        <v>224</v>
      </c>
      <c r="F30" s="18"/>
      <c r="G30" s="105">
        <v>12</v>
      </c>
      <c r="H30" s="105">
        <v>31</v>
      </c>
      <c r="I30" s="106">
        <f t="shared" si="3"/>
        <v>43</v>
      </c>
      <c r="J30" s="18"/>
      <c r="K30" s="18"/>
      <c r="L30" s="18"/>
      <c r="M30" s="18"/>
      <c r="N30" s="18"/>
      <c r="O30" s="18"/>
      <c r="P30" s="24">
        <v>43738</v>
      </c>
      <c r="Q30" s="18" t="s">
        <v>96</v>
      </c>
      <c r="R30" s="18"/>
      <c r="S30" s="116" t="s">
        <v>638</v>
      </c>
      <c r="T30" s="18"/>
    </row>
    <row r="31" spans="1:20">
      <c r="A31" s="4">
        <v>27</v>
      </c>
      <c r="B31" s="17" t="s">
        <v>70</v>
      </c>
      <c r="C31" s="104" t="s">
        <v>525</v>
      </c>
      <c r="D31" s="18" t="s">
        <v>29</v>
      </c>
      <c r="E31" s="105">
        <v>227</v>
      </c>
      <c r="F31" s="18"/>
      <c r="G31" s="105">
        <v>18</v>
      </c>
      <c r="H31" s="105">
        <v>25</v>
      </c>
      <c r="I31" s="106">
        <f t="shared" si="3"/>
        <v>43</v>
      </c>
      <c r="J31" s="18">
        <v>8876447723</v>
      </c>
      <c r="K31" s="18" t="s">
        <v>219</v>
      </c>
      <c r="L31" s="18" t="s">
        <v>220</v>
      </c>
      <c r="M31" s="18">
        <v>9859883307</v>
      </c>
      <c r="N31" s="18" t="s">
        <v>475</v>
      </c>
      <c r="O31" s="18">
        <v>8876640630</v>
      </c>
      <c r="P31" s="24">
        <v>43711</v>
      </c>
      <c r="Q31" s="18" t="s">
        <v>88</v>
      </c>
      <c r="R31" s="18"/>
      <c r="S31" s="116" t="s">
        <v>638</v>
      </c>
      <c r="T31" s="18"/>
    </row>
    <row r="32" spans="1:20">
      <c r="A32" s="4">
        <v>28</v>
      </c>
      <c r="B32" s="17" t="s">
        <v>70</v>
      </c>
      <c r="C32" s="104" t="s">
        <v>526</v>
      </c>
      <c r="D32" s="18" t="s">
        <v>29</v>
      </c>
      <c r="E32" s="105">
        <v>228</v>
      </c>
      <c r="F32" s="18"/>
      <c r="G32" s="105">
        <v>10</v>
      </c>
      <c r="H32" s="105">
        <v>13</v>
      </c>
      <c r="I32" s="106">
        <f t="shared" si="3"/>
        <v>23</v>
      </c>
      <c r="J32" s="18">
        <v>9854767896</v>
      </c>
      <c r="K32" s="18" t="s">
        <v>217</v>
      </c>
      <c r="L32" s="18" t="s">
        <v>527</v>
      </c>
      <c r="M32" s="18">
        <v>9577883790</v>
      </c>
      <c r="N32" s="18" t="s">
        <v>528</v>
      </c>
      <c r="O32" s="18">
        <v>9706764178</v>
      </c>
      <c r="P32" s="24">
        <v>43711</v>
      </c>
      <c r="Q32" s="18" t="s">
        <v>88</v>
      </c>
      <c r="R32" s="18"/>
      <c r="S32" s="116" t="s">
        <v>638</v>
      </c>
      <c r="T32" s="18"/>
    </row>
    <row r="33" spans="1:20">
      <c r="A33" s="4">
        <v>29</v>
      </c>
      <c r="B33" s="17" t="s">
        <v>70</v>
      </c>
      <c r="C33" s="53" t="s">
        <v>529</v>
      </c>
      <c r="D33" s="18" t="s">
        <v>27</v>
      </c>
      <c r="E33" s="54" t="s">
        <v>530</v>
      </c>
      <c r="F33" s="18" t="s">
        <v>89</v>
      </c>
      <c r="G33" s="19">
        <v>110</v>
      </c>
      <c r="H33" s="19">
        <v>109</v>
      </c>
      <c r="I33" s="101">
        <f t="shared" ref="I33:I49" si="4">+G33+H33</f>
        <v>219</v>
      </c>
      <c r="J33" s="108" t="s">
        <v>531</v>
      </c>
      <c r="K33" s="109" t="s">
        <v>532</v>
      </c>
      <c r="L33" s="109" t="s">
        <v>533</v>
      </c>
      <c r="M33" s="99">
        <v>9613327863</v>
      </c>
      <c r="N33" s="99" t="s">
        <v>534</v>
      </c>
      <c r="O33" s="109">
        <v>9707356156</v>
      </c>
      <c r="P33" s="24">
        <v>43712</v>
      </c>
      <c r="Q33" s="18" t="s">
        <v>100</v>
      </c>
      <c r="R33" s="18"/>
      <c r="S33" s="116" t="s">
        <v>638</v>
      </c>
      <c r="T33" s="18"/>
    </row>
    <row r="34" spans="1:20">
      <c r="A34" s="4">
        <v>30</v>
      </c>
      <c r="B34" s="17" t="s">
        <v>70</v>
      </c>
      <c r="C34" s="53" t="s">
        <v>529</v>
      </c>
      <c r="D34" s="18" t="s">
        <v>27</v>
      </c>
      <c r="E34" s="54" t="s">
        <v>530</v>
      </c>
      <c r="F34" s="18" t="s">
        <v>89</v>
      </c>
      <c r="G34" s="19">
        <v>110</v>
      </c>
      <c r="H34" s="19">
        <v>109</v>
      </c>
      <c r="I34" s="101">
        <f t="shared" si="4"/>
        <v>219</v>
      </c>
      <c r="J34" s="108" t="s">
        <v>531</v>
      </c>
      <c r="K34" s="109" t="s">
        <v>532</v>
      </c>
      <c r="L34" s="109" t="s">
        <v>533</v>
      </c>
      <c r="M34" s="99">
        <v>9613327863</v>
      </c>
      <c r="N34" s="99" t="s">
        <v>534</v>
      </c>
      <c r="O34" s="109">
        <v>9707356156</v>
      </c>
      <c r="P34" s="24">
        <v>43714</v>
      </c>
      <c r="Q34" s="18" t="s">
        <v>90</v>
      </c>
      <c r="R34" s="18"/>
      <c r="S34" s="116" t="s">
        <v>638</v>
      </c>
      <c r="T34" s="18"/>
    </row>
    <row r="35" spans="1:20" ht="33">
      <c r="A35" s="4">
        <v>31</v>
      </c>
      <c r="B35" s="17" t="s">
        <v>70</v>
      </c>
      <c r="C35" s="51" t="s">
        <v>535</v>
      </c>
      <c r="D35" s="18" t="s">
        <v>27</v>
      </c>
      <c r="E35" s="54" t="s">
        <v>536</v>
      </c>
      <c r="F35" s="18" t="s">
        <v>85</v>
      </c>
      <c r="G35" s="19">
        <v>71</v>
      </c>
      <c r="H35" s="19">
        <v>56</v>
      </c>
      <c r="I35" s="101">
        <f t="shared" si="4"/>
        <v>127</v>
      </c>
      <c r="J35" s="18">
        <v>9706940768</v>
      </c>
      <c r="K35" s="18" t="s">
        <v>512</v>
      </c>
      <c r="L35" s="18" t="s">
        <v>537</v>
      </c>
      <c r="M35" s="18">
        <v>7664800166</v>
      </c>
      <c r="N35" s="18" t="s">
        <v>385</v>
      </c>
      <c r="O35" s="18">
        <v>9864997107</v>
      </c>
      <c r="P35" s="24">
        <v>43715</v>
      </c>
      <c r="Q35" s="18" t="s">
        <v>93</v>
      </c>
      <c r="R35" s="18"/>
      <c r="S35" s="116" t="s">
        <v>638</v>
      </c>
      <c r="T35" s="18"/>
    </row>
    <row r="36" spans="1:20">
      <c r="A36" s="4">
        <v>32</v>
      </c>
      <c r="B36" s="17" t="s">
        <v>70</v>
      </c>
      <c r="C36" s="51" t="s">
        <v>538</v>
      </c>
      <c r="D36" s="18" t="s">
        <v>27</v>
      </c>
      <c r="E36" s="54" t="s">
        <v>539</v>
      </c>
      <c r="F36" s="18" t="s">
        <v>85</v>
      </c>
      <c r="G36" s="19">
        <v>20</v>
      </c>
      <c r="H36" s="19">
        <v>20</v>
      </c>
      <c r="I36" s="101">
        <f t="shared" si="4"/>
        <v>40</v>
      </c>
      <c r="J36" s="18">
        <v>9957835660</v>
      </c>
      <c r="K36" s="18" t="s">
        <v>512</v>
      </c>
      <c r="L36" s="18" t="s">
        <v>513</v>
      </c>
      <c r="M36" s="18">
        <v>9577350902</v>
      </c>
      <c r="N36" s="18" t="s">
        <v>383</v>
      </c>
      <c r="O36" s="18">
        <v>9706786549</v>
      </c>
      <c r="P36" s="24">
        <v>43717</v>
      </c>
      <c r="Q36" s="18" t="s">
        <v>96</v>
      </c>
      <c r="R36" s="18"/>
      <c r="S36" s="116" t="s">
        <v>638</v>
      </c>
      <c r="T36" s="18"/>
    </row>
    <row r="37" spans="1:20">
      <c r="A37" s="4">
        <v>33</v>
      </c>
      <c r="B37" s="17" t="s">
        <v>70</v>
      </c>
      <c r="C37" s="51" t="s">
        <v>540</v>
      </c>
      <c r="D37" s="18" t="s">
        <v>27</v>
      </c>
      <c r="E37" s="54" t="s">
        <v>541</v>
      </c>
      <c r="F37" s="18" t="s">
        <v>85</v>
      </c>
      <c r="G37" s="19">
        <v>29</v>
      </c>
      <c r="H37" s="19">
        <v>27</v>
      </c>
      <c r="I37" s="101">
        <f t="shared" si="4"/>
        <v>56</v>
      </c>
      <c r="J37" s="18">
        <v>9859132504</v>
      </c>
      <c r="K37" s="18" t="s">
        <v>310</v>
      </c>
      <c r="L37" s="18" t="s">
        <v>311</v>
      </c>
      <c r="M37" s="18">
        <v>7399908472</v>
      </c>
      <c r="N37" s="18" t="s">
        <v>453</v>
      </c>
      <c r="O37" s="18">
        <v>9706762799</v>
      </c>
      <c r="P37" s="24">
        <v>43719</v>
      </c>
      <c r="Q37" s="18" t="s">
        <v>100</v>
      </c>
      <c r="R37" s="18"/>
      <c r="S37" s="116" t="s">
        <v>638</v>
      </c>
      <c r="T37" s="18"/>
    </row>
    <row r="38" spans="1:20">
      <c r="A38" s="4">
        <v>34</v>
      </c>
      <c r="B38" s="17" t="s">
        <v>70</v>
      </c>
      <c r="C38" s="51" t="s">
        <v>542</v>
      </c>
      <c r="D38" s="18" t="s">
        <v>27</v>
      </c>
      <c r="E38" s="110" t="s">
        <v>543</v>
      </c>
      <c r="F38" s="18" t="s">
        <v>85</v>
      </c>
      <c r="G38" s="19">
        <v>32</v>
      </c>
      <c r="H38" s="19">
        <v>28</v>
      </c>
      <c r="I38" s="101">
        <f t="shared" si="4"/>
        <v>60</v>
      </c>
      <c r="J38" s="18">
        <v>7086996835</v>
      </c>
      <c r="K38" s="18"/>
      <c r="L38" s="18"/>
      <c r="M38" s="18"/>
      <c r="N38" s="18"/>
      <c r="O38" s="18"/>
      <c r="P38" s="24">
        <v>43720</v>
      </c>
      <c r="Q38" s="18" t="s">
        <v>88</v>
      </c>
      <c r="R38" s="18"/>
      <c r="S38" s="116" t="s">
        <v>638</v>
      </c>
      <c r="T38" s="18"/>
    </row>
    <row r="39" spans="1:20">
      <c r="A39" s="4">
        <v>35</v>
      </c>
      <c r="B39" s="17" t="s">
        <v>70</v>
      </c>
      <c r="C39" s="103" t="s">
        <v>544</v>
      </c>
      <c r="D39" s="18" t="s">
        <v>27</v>
      </c>
      <c r="E39" s="110" t="s">
        <v>545</v>
      </c>
      <c r="F39" s="18" t="s">
        <v>85</v>
      </c>
      <c r="G39" s="19">
        <v>37</v>
      </c>
      <c r="H39" s="19">
        <v>30</v>
      </c>
      <c r="I39" s="101">
        <f t="shared" si="4"/>
        <v>67</v>
      </c>
      <c r="J39" s="18"/>
      <c r="K39" s="18" t="s">
        <v>127</v>
      </c>
      <c r="L39" s="18" t="s">
        <v>546</v>
      </c>
      <c r="M39" s="18">
        <v>8751975909</v>
      </c>
      <c r="N39" s="18" t="s">
        <v>129</v>
      </c>
      <c r="O39" s="18">
        <v>8749838366</v>
      </c>
      <c r="P39" s="24">
        <v>43721</v>
      </c>
      <c r="Q39" s="18" t="s">
        <v>90</v>
      </c>
      <c r="R39" s="18"/>
      <c r="S39" s="116" t="s">
        <v>638</v>
      </c>
      <c r="T39" s="18"/>
    </row>
    <row r="40" spans="1:20">
      <c r="A40" s="4">
        <v>36</v>
      </c>
      <c r="B40" s="17" t="s">
        <v>70</v>
      </c>
      <c r="C40" s="62" t="s">
        <v>547</v>
      </c>
      <c r="D40" s="18" t="s">
        <v>27</v>
      </c>
      <c r="E40" s="65" t="s">
        <v>548</v>
      </c>
      <c r="F40" s="18" t="s">
        <v>91</v>
      </c>
      <c r="G40" s="19">
        <v>22</v>
      </c>
      <c r="H40" s="19">
        <v>28</v>
      </c>
      <c r="I40" s="17">
        <f t="shared" si="4"/>
        <v>50</v>
      </c>
      <c r="J40" s="18">
        <v>9864424402</v>
      </c>
      <c r="K40" s="18" t="s">
        <v>341</v>
      </c>
      <c r="L40" s="18" t="s">
        <v>342</v>
      </c>
      <c r="M40" s="18">
        <v>9854963451</v>
      </c>
      <c r="N40" s="18" t="s">
        <v>343</v>
      </c>
      <c r="O40" s="18">
        <v>9854667597</v>
      </c>
      <c r="P40" s="24">
        <v>43722</v>
      </c>
      <c r="Q40" s="18" t="s">
        <v>93</v>
      </c>
      <c r="R40" s="18"/>
      <c r="S40" s="116" t="s">
        <v>638</v>
      </c>
      <c r="T40" s="18"/>
    </row>
    <row r="41" spans="1:20" ht="33">
      <c r="A41" s="4">
        <v>37</v>
      </c>
      <c r="B41" s="17" t="s">
        <v>70</v>
      </c>
      <c r="C41" s="62" t="s">
        <v>549</v>
      </c>
      <c r="D41" s="18" t="s">
        <v>27</v>
      </c>
      <c r="E41" s="65" t="s">
        <v>550</v>
      </c>
      <c r="F41" s="18" t="s">
        <v>85</v>
      </c>
      <c r="G41" s="19">
        <v>26</v>
      </c>
      <c r="H41" s="19">
        <v>19</v>
      </c>
      <c r="I41" s="17">
        <f t="shared" si="4"/>
        <v>45</v>
      </c>
      <c r="J41" s="18">
        <v>9707915312</v>
      </c>
      <c r="K41" s="18" t="s">
        <v>341</v>
      </c>
      <c r="L41" s="18" t="s">
        <v>342</v>
      </c>
      <c r="M41" s="18">
        <v>9854963451</v>
      </c>
      <c r="N41" s="18" t="s">
        <v>343</v>
      </c>
      <c r="O41" s="18">
        <v>9854667597</v>
      </c>
      <c r="P41" s="24">
        <v>43722</v>
      </c>
      <c r="Q41" s="18" t="s">
        <v>93</v>
      </c>
      <c r="R41" s="18"/>
      <c r="S41" s="116" t="s">
        <v>638</v>
      </c>
      <c r="T41" s="18"/>
    </row>
    <row r="42" spans="1:20">
      <c r="A42" s="4">
        <v>38</v>
      </c>
      <c r="B42" s="17" t="s">
        <v>70</v>
      </c>
      <c r="C42" s="53" t="s">
        <v>551</v>
      </c>
      <c r="D42" s="18" t="s">
        <v>29</v>
      </c>
      <c r="E42" s="19"/>
      <c r="F42" s="18"/>
      <c r="G42" s="19">
        <v>8</v>
      </c>
      <c r="H42" s="19">
        <v>8</v>
      </c>
      <c r="I42" s="101">
        <f t="shared" si="4"/>
        <v>16</v>
      </c>
      <c r="J42" s="18">
        <v>9577007669</v>
      </c>
      <c r="K42" s="18"/>
      <c r="L42" s="18"/>
      <c r="M42" s="18"/>
      <c r="N42" s="18"/>
      <c r="O42" s="18"/>
      <c r="P42" s="24">
        <v>43724</v>
      </c>
      <c r="Q42" s="18" t="s">
        <v>96</v>
      </c>
      <c r="R42" s="18"/>
      <c r="S42" s="116" t="s">
        <v>638</v>
      </c>
      <c r="T42" s="18"/>
    </row>
    <row r="43" spans="1:20">
      <c r="A43" s="4">
        <v>39</v>
      </c>
      <c r="B43" s="17" t="s">
        <v>70</v>
      </c>
      <c r="C43" s="53" t="s">
        <v>552</v>
      </c>
      <c r="D43" s="18" t="s">
        <v>29</v>
      </c>
      <c r="E43" s="19"/>
      <c r="F43" s="18"/>
      <c r="G43" s="19">
        <v>3</v>
      </c>
      <c r="H43" s="19">
        <v>11</v>
      </c>
      <c r="I43" s="101">
        <f t="shared" si="4"/>
        <v>14</v>
      </c>
      <c r="J43" s="100">
        <v>8876747387</v>
      </c>
      <c r="K43" s="18" t="s">
        <v>417</v>
      </c>
      <c r="L43" s="18" t="s">
        <v>396</v>
      </c>
      <c r="M43" s="18">
        <v>7399478186</v>
      </c>
      <c r="N43" s="18" t="s">
        <v>399</v>
      </c>
      <c r="O43" s="18">
        <v>8486043943</v>
      </c>
      <c r="P43" s="24">
        <v>43724</v>
      </c>
      <c r="Q43" s="18" t="s">
        <v>96</v>
      </c>
      <c r="R43" s="18"/>
      <c r="S43" s="116" t="s">
        <v>638</v>
      </c>
      <c r="T43" s="18"/>
    </row>
    <row r="44" spans="1:20">
      <c r="A44" s="4">
        <v>40</v>
      </c>
      <c r="B44" s="17" t="s">
        <v>70</v>
      </c>
      <c r="C44" s="58" t="s">
        <v>553</v>
      </c>
      <c r="D44" s="18" t="s">
        <v>27</v>
      </c>
      <c r="E44" s="54" t="s">
        <v>554</v>
      </c>
      <c r="F44" s="18" t="s">
        <v>85</v>
      </c>
      <c r="G44" s="19">
        <v>14</v>
      </c>
      <c r="H44" s="19">
        <v>14</v>
      </c>
      <c r="I44" s="101">
        <f t="shared" si="4"/>
        <v>28</v>
      </c>
      <c r="J44" s="55">
        <v>9859887654</v>
      </c>
      <c r="K44" s="18" t="s">
        <v>489</v>
      </c>
      <c r="L44" s="18" t="s">
        <v>390</v>
      </c>
      <c r="M44" s="18">
        <v>9859968473</v>
      </c>
      <c r="N44" s="18" t="s">
        <v>555</v>
      </c>
      <c r="O44" s="18">
        <v>8822899542</v>
      </c>
      <c r="P44" s="24">
        <v>43725</v>
      </c>
      <c r="Q44" s="18" t="s">
        <v>88</v>
      </c>
      <c r="R44" s="18"/>
      <c r="S44" s="116" t="s">
        <v>638</v>
      </c>
      <c r="T44" s="18"/>
    </row>
    <row r="45" spans="1:20">
      <c r="A45" s="4">
        <v>41</v>
      </c>
      <c r="B45" s="17" t="s">
        <v>70</v>
      </c>
      <c r="C45" s="103" t="s">
        <v>556</v>
      </c>
      <c r="D45" s="18" t="s">
        <v>27</v>
      </c>
      <c r="E45" s="19"/>
      <c r="F45" s="18" t="s">
        <v>85</v>
      </c>
      <c r="G45" s="19">
        <v>20</v>
      </c>
      <c r="H45" s="19">
        <v>12</v>
      </c>
      <c r="I45" s="101">
        <f t="shared" si="4"/>
        <v>32</v>
      </c>
      <c r="J45" s="18"/>
      <c r="K45" s="18" t="s">
        <v>489</v>
      </c>
      <c r="L45" s="18" t="s">
        <v>390</v>
      </c>
      <c r="M45" s="18">
        <v>9859968473</v>
      </c>
      <c r="N45" s="18" t="s">
        <v>555</v>
      </c>
      <c r="O45" s="18">
        <v>8822899542</v>
      </c>
      <c r="P45" s="24">
        <v>43725</v>
      </c>
      <c r="Q45" s="18" t="s">
        <v>88</v>
      </c>
      <c r="R45" s="18"/>
      <c r="S45" s="116" t="s">
        <v>638</v>
      </c>
      <c r="T45" s="18"/>
    </row>
    <row r="46" spans="1:20">
      <c r="A46" s="4">
        <v>42</v>
      </c>
      <c r="B46" s="17" t="s">
        <v>70</v>
      </c>
      <c r="C46" s="53" t="s">
        <v>557</v>
      </c>
      <c r="D46" s="18" t="s">
        <v>27</v>
      </c>
      <c r="E46" s="54" t="s">
        <v>558</v>
      </c>
      <c r="F46" s="18" t="s">
        <v>403</v>
      </c>
      <c r="G46" s="19">
        <v>234</v>
      </c>
      <c r="H46" s="19">
        <v>194</v>
      </c>
      <c r="I46" s="101">
        <f t="shared" si="4"/>
        <v>428</v>
      </c>
      <c r="J46" s="94" t="s">
        <v>559</v>
      </c>
      <c r="K46" s="18"/>
      <c r="L46" s="18"/>
      <c r="M46" s="18"/>
      <c r="N46" s="18"/>
      <c r="O46" s="18"/>
      <c r="P46" s="24">
        <v>43727</v>
      </c>
      <c r="Q46" s="18" t="s">
        <v>88</v>
      </c>
      <c r="R46" s="18"/>
      <c r="S46" s="116" t="s">
        <v>638</v>
      </c>
      <c r="T46" s="18"/>
    </row>
    <row r="47" spans="1:20">
      <c r="A47" s="4">
        <v>43</v>
      </c>
      <c r="B47" s="17" t="s">
        <v>70</v>
      </c>
      <c r="C47" s="53" t="s">
        <v>557</v>
      </c>
      <c r="D47" s="18" t="s">
        <v>27</v>
      </c>
      <c r="E47" s="54" t="s">
        <v>558</v>
      </c>
      <c r="F47" s="18" t="s">
        <v>403</v>
      </c>
      <c r="G47" s="19">
        <v>0</v>
      </c>
      <c r="H47" s="19">
        <v>0</v>
      </c>
      <c r="I47" s="101">
        <f t="shared" si="4"/>
        <v>0</v>
      </c>
      <c r="J47" s="94" t="s">
        <v>559</v>
      </c>
      <c r="K47" s="18"/>
      <c r="L47" s="18"/>
      <c r="M47" s="18"/>
      <c r="N47" s="18"/>
      <c r="O47" s="18"/>
      <c r="P47" s="24">
        <v>43728</v>
      </c>
      <c r="Q47" s="18" t="s">
        <v>90</v>
      </c>
      <c r="R47" s="18"/>
      <c r="S47" s="116" t="s">
        <v>638</v>
      </c>
      <c r="T47" s="18"/>
    </row>
    <row r="48" spans="1:20">
      <c r="A48" s="4">
        <v>44</v>
      </c>
      <c r="B48" s="17" t="s">
        <v>70</v>
      </c>
      <c r="C48" s="53" t="s">
        <v>557</v>
      </c>
      <c r="D48" s="18" t="s">
        <v>27</v>
      </c>
      <c r="E48" s="54" t="s">
        <v>558</v>
      </c>
      <c r="F48" s="18" t="s">
        <v>403</v>
      </c>
      <c r="G48" s="19">
        <v>0</v>
      </c>
      <c r="H48" s="19">
        <v>0</v>
      </c>
      <c r="I48" s="101">
        <f t="shared" si="4"/>
        <v>0</v>
      </c>
      <c r="J48" s="94" t="s">
        <v>559</v>
      </c>
      <c r="K48" s="18"/>
      <c r="L48" s="18"/>
      <c r="M48" s="18"/>
      <c r="N48" s="18"/>
      <c r="O48" s="18"/>
      <c r="P48" s="24">
        <v>43729</v>
      </c>
      <c r="Q48" s="18" t="s">
        <v>93</v>
      </c>
      <c r="R48" s="18"/>
      <c r="S48" s="116" t="s">
        <v>638</v>
      </c>
      <c r="T48" s="18"/>
    </row>
    <row r="49" spans="1:20">
      <c r="A49" s="4">
        <v>45</v>
      </c>
      <c r="B49" s="17" t="s">
        <v>70</v>
      </c>
      <c r="C49" s="53" t="s">
        <v>557</v>
      </c>
      <c r="D49" s="18" t="s">
        <v>27</v>
      </c>
      <c r="E49" s="54" t="s">
        <v>558</v>
      </c>
      <c r="F49" s="18" t="s">
        <v>403</v>
      </c>
      <c r="G49" s="19">
        <v>0</v>
      </c>
      <c r="H49" s="19">
        <v>0</v>
      </c>
      <c r="I49" s="101">
        <f t="shared" si="4"/>
        <v>0</v>
      </c>
      <c r="J49" s="94" t="s">
        <v>559</v>
      </c>
      <c r="K49" s="18"/>
      <c r="L49" s="18"/>
      <c r="M49" s="18"/>
      <c r="N49" s="18"/>
      <c r="O49" s="18"/>
      <c r="P49" s="24">
        <v>43731</v>
      </c>
      <c r="Q49" s="18" t="s">
        <v>96</v>
      </c>
      <c r="R49" s="18"/>
      <c r="S49" s="116" t="s">
        <v>638</v>
      </c>
      <c r="T49" s="18"/>
    </row>
    <row r="50" spans="1:20">
      <c r="A50" s="4">
        <v>46</v>
      </c>
      <c r="B50" s="17" t="s">
        <v>70</v>
      </c>
      <c r="C50" s="104" t="s">
        <v>560</v>
      </c>
      <c r="D50" s="18" t="s">
        <v>29</v>
      </c>
      <c r="E50" s="105">
        <v>22</v>
      </c>
      <c r="F50" s="18"/>
      <c r="G50" s="105">
        <v>9</v>
      </c>
      <c r="H50" s="105">
        <v>14</v>
      </c>
      <c r="I50" s="106">
        <f t="shared" ref="I50:I59" si="5">SUM(G50:H50)</f>
        <v>23</v>
      </c>
      <c r="J50" s="18">
        <v>97072206722</v>
      </c>
      <c r="K50" s="18" t="s">
        <v>310</v>
      </c>
      <c r="L50" s="18" t="s">
        <v>311</v>
      </c>
      <c r="M50" s="18">
        <v>7399908472</v>
      </c>
      <c r="N50" s="18" t="s">
        <v>561</v>
      </c>
      <c r="O50" s="18">
        <v>9508767718</v>
      </c>
      <c r="P50" s="24">
        <v>43732</v>
      </c>
      <c r="Q50" s="18" t="s">
        <v>110</v>
      </c>
      <c r="R50" s="18"/>
      <c r="S50" s="116" t="s">
        <v>638</v>
      </c>
      <c r="T50" s="18"/>
    </row>
    <row r="51" spans="1:20">
      <c r="A51" s="4">
        <v>47</v>
      </c>
      <c r="B51" s="17" t="s">
        <v>70</v>
      </c>
      <c r="C51" s="104" t="s">
        <v>562</v>
      </c>
      <c r="D51" s="18" t="s">
        <v>29</v>
      </c>
      <c r="E51" s="105">
        <v>23</v>
      </c>
      <c r="F51" s="18"/>
      <c r="G51" s="105">
        <v>15</v>
      </c>
      <c r="H51" s="105">
        <v>18</v>
      </c>
      <c r="I51" s="106">
        <f t="shared" si="5"/>
        <v>33</v>
      </c>
      <c r="J51" s="18">
        <v>9706595079</v>
      </c>
      <c r="K51" s="18" t="s">
        <v>310</v>
      </c>
      <c r="L51" s="18" t="s">
        <v>311</v>
      </c>
      <c r="M51" s="18">
        <v>7399908472</v>
      </c>
      <c r="N51" s="18" t="s">
        <v>453</v>
      </c>
      <c r="O51" s="18">
        <v>9706762799</v>
      </c>
      <c r="P51" s="24">
        <v>43732</v>
      </c>
      <c r="Q51" s="18" t="s">
        <v>110</v>
      </c>
      <c r="R51" s="18"/>
      <c r="S51" s="116" t="s">
        <v>638</v>
      </c>
      <c r="T51" s="18"/>
    </row>
    <row r="52" spans="1:20">
      <c r="A52" s="4">
        <v>48</v>
      </c>
      <c r="B52" s="17" t="s">
        <v>70</v>
      </c>
      <c r="C52" s="104" t="s">
        <v>563</v>
      </c>
      <c r="D52" s="18" t="s">
        <v>29</v>
      </c>
      <c r="E52" s="105">
        <v>156</v>
      </c>
      <c r="F52" s="18"/>
      <c r="G52" s="105">
        <v>30</v>
      </c>
      <c r="H52" s="105">
        <v>23</v>
      </c>
      <c r="I52" s="106">
        <f t="shared" si="5"/>
        <v>53</v>
      </c>
      <c r="J52" s="18">
        <v>9613652423</v>
      </c>
      <c r="K52" s="18" t="s">
        <v>512</v>
      </c>
      <c r="L52" s="18" t="s">
        <v>513</v>
      </c>
      <c r="M52" s="18">
        <v>9577350902</v>
      </c>
      <c r="N52" s="18" t="s">
        <v>383</v>
      </c>
      <c r="O52" s="18">
        <v>9706786549</v>
      </c>
      <c r="P52" s="24">
        <v>43733</v>
      </c>
      <c r="Q52" s="18" t="s">
        <v>100</v>
      </c>
      <c r="R52" s="18"/>
      <c r="S52" s="116" t="s">
        <v>638</v>
      </c>
      <c r="T52" s="18"/>
    </row>
    <row r="53" spans="1:20">
      <c r="A53" s="4">
        <v>49</v>
      </c>
      <c r="B53" s="17" t="s">
        <v>70</v>
      </c>
      <c r="C53" s="104" t="s">
        <v>564</v>
      </c>
      <c r="D53" s="18" t="s">
        <v>29</v>
      </c>
      <c r="E53" s="105">
        <v>157</v>
      </c>
      <c r="F53" s="18"/>
      <c r="G53" s="105">
        <v>20</v>
      </c>
      <c r="H53" s="105">
        <v>21</v>
      </c>
      <c r="I53" s="106">
        <f t="shared" si="5"/>
        <v>41</v>
      </c>
      <c r="J53" s="18">
        <v>9859107397</v>
      </c>
      <c r="K53" s="18" t="s">
        <v>512</v>
      </c>
      <c r="L53" s="18" t="s">
        <v>513</v>
      </c>
      <c r="M53" s="18">
        <v>9577350902</v>
      </c>
      <c r="N53" s="18" t="s">
        <v>383</v>
      </c>
      <c r="O53" s="18">
        <v>9706786549</v>
      </c>
      <c r="P53" s="24">
        <v>43734</v>
      </c>
      <c r="Q53" s="18" t="s">
        <v>88</v>
      </c>
      <c r="R53" s="18"/>
      <c r="S53" s="116" t="s">
        <v>638</v>
      </c>
      <c r="T53" s="18"/>
    </row>
    <row r="54" spans="1:20">
      <c r="A54" s="4">
        <v>50</v>
      </c>
      <c r="B54" s="17" t="s">
        <v>70</v>
      </c>
      <c r="C54" s="104" t="s">
        <v>526</v>
      </c>
      <c r="D54" s="18" t="s">
        <v>29</v>
      </c>
      <c r="E54" s="105">
        <v>215</v>
      </c>
      <c r="F54" s="18"/>
      <c r="G54" s="105">
        <v>20</v>
      </c>
      <c r="H54" s="105">
        <v>20</v>
      </c>
      <c r="I54" s="106">
        <f t="shared" si="5"/>
        <v>40</v>
      </c>
      <c r="J54" s="18">
        <v>9707426054</v>
      </c>
      <c r="K54" s="18" t="s">
        <v>310</v>
      </c>
      <c r="L54" s="18" t="s">
        <v>311</v>
      </c>
      <c r="M54" s="18">
        <v>7399908472</v>
      </c>
      <c r="N54" s="18" t="s">
        <v>565</v>
      </c>
      <c r="O54" s="18">
        <v>9508767718</v>
      </c>
      <c r="P54" s="24">
        <v>43734</v>
      </c>
      <c r="Q54" s="18" t="s">
        <v>88</v>
      </c>
      <c r="R54" s="18"/>
      <c r="S54" s="116" t="s">
        <v>638</v>
      </c>
      <c r="T54" s="18"/>
    </row>
    <row r="55" spans="1:20">
      <c r="A55" s="4">
        <v>51</v>
      </c>
      <c r="B55" s="17" t="s">
        <v>70</v>
      </c>
      <c r="C55" s="104" t="s">
        <v>566</v>
      </c>
      <c r="D55" s="18" t="s">
        <v>29</v>
      </c>
      <c r="E55" s="105">
        <v>222</v>
      </c>
      <c r="F55" s="18"/>
      <c r="G55" s="105">
        <v>17</v>
      </c>
      <c r="H55" s="105">
        <v>17</v>
      </c>
      <c r="I55" s="106">
        <f t="shared" si="5"/>
        <v>34</v>
      </c>
      <c r="J55" s="18">
        <v>9957781461</v>
      </c>
      <c r="K55" s="18" t="s">
        <v>521</v>
      </c>
      <c r="L55" s="18" t="s">
        <v>522</v>
      </c>
      <c r="M55" s="18">
        <v>9577046839</v>
      </c>
      <c r="N55" s="18" t="s">
        <v>523</v>
      </c>
      <c r="O55" s="18">
        <v>9707389782</v>
      </c>
      <c r="P55" s="24">
        <v>43735</v>
      </c>
      <c r="Q55" s="18" t="s">
        <v>90</v>
      </c>
      <c r="R55" s="18"/>
      <c r="S55" s="116" t="s">
        <v>638</v>
      </c>
      <c r="T55" s="18"/>
    </row>
    <row r="56" spans="1:20">
      <c r="A56" s="4">
        <v>52</v>
      </c>
      <c r="B56" s="17" t="s">
        <v>70</v>
      </c>
      <c r="C56" s="104" t="s">
        <v>567</v>
      </c>
      <c r="D56" s="18" t="s">
        <v>29</v>
      </c>
      <c r="E56" s="105">
        <v>225</v>
      </c>
      <c r="F56" s="18"/>
      <c r="G56" s="105">
        <v>21</v>
      </c>
      <c r="H56" s="105">
        <v>40</v>
      </c>
      <c r="I56" s="106">
        <f t="shared" si="5"/>
        <v>61</v>
      </c>
      <c r="J56" s="18">
        <v>9864516714</v>
      </c>
      <c r="K56" s="18" t="s">
        <v>219</v>
      </c>
      <c r="L56" s="18" t="s">
        <v>568</v>
      </c>
      <c r="M56" s="18">
        <v>9854647520</v>
      </c>
      <c r="N56" s="18" t="s">
        <v>223</v>
      </c>
      <c r="O56" s="18">
        <v>9707858936</v>
      </c>
      <c r="P56" s="24">
        <v>43735</v>
      </c>
      <c r="Q56" s="18" t="s">
        <v>90</v>
      </c>
      <c r="R56" s="18"/>
      <c r="S56" s="116" t="s">
        <v>638</v>
      </c>
      <c r="T56" s="18"/>
    </row>
    <row r="57" spans="1:20">
      <c r="A57" s="4">
        <v>53</v>
      </c>
      <c r="B57" s="17" t="s">
        <v>70</v>
      </c>
      <c r="C57" s="104" t="s">
        <v>569</v>
      </c>
      <c r="D57" s="18" t="s">
        <v>29</v>
      </c>
      <c r="E57" s="107">
        <v>226</v>
      </c>
      <c r="F57" s="18"/>
      <c r="G57" s="105">
        <v>30</v>
      </c>
      <c r="H57" s="105">
        <v>30</v>
      </c>
      <c r="I57" s="106">
        <f t="shared" si="5"/>
        <v>60</v>
      </c>
      <c r="J57" s="18">
        <v>8724921808</v>
      </c>
      <c r="K57" s="18" t="s">
        <v>219</v>
      </c>
      <c r="L57" s="18" t="s">
        <v>220</v>
      </c>
      <c r="M57" s="18">
        <v>9859883307</v>
      </c>
      <c r="N57" s="18" t="s">
        <v>475</v>
      </c>
      <c r="O57" s="18">
        <v>8876640630</v>
      </c>
      <c r="P57" s="24">
        <v>43736</v>
      </c>
      <c r="Q57" s="18" t="s">
        <v>93</v>
      </c>
      <c r="R57" s="18"/>
      <c r="S57" s="116" t="s">
        <v>638</v>
      </c>
      <c r="T57" s="18"/>
    </row>
    <row r="58" spans="1:20">
      <c r="A58" s="4">
        <v>54</v>
      </c>
      <c r="B58" s="17" t="s">
        <v>70</v>
      </c>
      <c r="C58" s="104" t="s">
        <v>570</v>
      </c>
      <c r="D58" s="18" t="s">
        <v>29</v>
      </c>
      <c r="E58" s="107">
        <v>229</v>
      </c>
      <c r="F58" s="18"/>
      <c r="G58" s="105">
        <v>20</v>
      </c>
      <c r="H58" s="105">
        <v>20</v>
      </c>
      <c r="I58" s="106">
        <f t="shared" si="5"/>
        <v>40</v>
      </c>
      <c r="J58" s="18">
        <v>9613909980</v>
      </c>
      <c r="K58" s="18" t="s">
        <v>217</v>
      </c>
      <c r="L58" s="18" t="s">
        <v>527</v>
      </c>
      <c r="M58" s="18">
        <v>9577883790</v>
      </c>
      <c r="N58" s="18" t="s">
        <v>528</v>
      </c>
      <c r="O58" s="18">
        <v>9706764178</v>
      </c>
      <c r="P58" s="24">
        <v>43738</v>
      </c>
      <c r="Q58" s="18" t="s">
        <v>96</v>
      </c>
      <c r="R58" s="18"/>
      <c r="S58" s="116" t="s">
        <v>638</v>
      </c>
      <c r="T58" s="18"/>
    </row>
    <row r="59" spans="1:20" ht="33">
      <c r="A59" s="4">
        <v>55</v>
      </c>
      <c r="B59" s="17" t="s">
        <v>70</v>
      </c>
      <c r="C59" s="104" t="s">
        <v>571</v>
      </c>
      <c r="D59" s="18" t="s">
        <v>29</v>
      </c>
      <c r="E59" s="105">
        <v>465</v>
      </c>
      <c r="F59" s="18"/>
      <c r="G59" s="105">
        <v>10</v>
      </c>
      <c r="H59" s="105">
        <v>12</v>
      </c>
      <c r="I59" s="111">
        <f t="shared" si="5"/>
        <v>22</v>
      </c>
      <c r="J59" s="18">
        <v>8255074921</v>
      </c>
      <c r="K59" s="18" t="s">
        <v>310</v>
      </c>
      <c r="L59" s="18" t="s">
        <v>572</v>
      </c>
      <c r="M59" s="18">
        <v>9854593499</v>
      </c>
      <c r="N59" s="18" t="s">
        <v>390</v>
      </c>
      <c r="O59" s="18">
        <v>9707477599</v>
      </c>
      <c r="P59" s="24">
        <v>43738</v>
      </c>
      <c r="Q59" s="18" t="s">
        <v>96</v>
      </c>
      <c r="R59" s="18"/>
      <c r="S59" s="116" t="s">
        <v>638</v>
      </c>
      <c r="T59" s="18"/>
    </row>
    <row r="60" spans="1:20">
      <c r="A60" s="4">
        <v>56</v>
      </c>
      <c r="B60" s="17"/>
      <c r="C60" s="112"/>
      <c r="D60" s="18"/>
      <c r="E60" s="54"/>
      <c r="F60" s="18"/>
      <c r="G60" s="19"/>
      <c r="H60" s="19"/>
      <c r="I60" s="101"/>
      <c r="J60" s="108"/>
      <c r="K60" s="18"/>
      <c r="L60" s="18"/>
      <c r="M60" s="18"/>
      <c r="N60" s="18"/>
      <c r="O60" s="18"/>
      <c r="P60" s="24"/>
      <c r="Q60" s="18"/>
      <c r="R60" s="18"/>
      <c r="S60" s="116"/>
      <c r="T60" s="18"/>
    </row>
    <row r="61" spans="1:20">
      <c r="A61" s="4">
        <v>57</v>
      </c>
      <c r="B61" s="17"/>
      <c r="C61" s="112"/>
      <c r="D61" s="18"/>
      <c r="E61" s="54"/>
      <c r="F61" s="18"/>
      <c r="G61" s="19"/>
      <c r="H61" s="19"/>
      <c r="I61" s="101"/>
      <c r="J61" s="108"/>
      <c r="K61" s="18"/>
      <c r="L61" s="18"/>
      <c r="M61" s="18"/>
      <c r="N61" s="18"/>
      <c r="O61" s="18"/>
      <c r="P61" s="24"/>
      <c r="Q61" s="18"/>
      <c r="R61" s="18"/>
      <c r="S61" s="116"/>
      <c r="T61" s="18"/>
    </row>
    <row r="62" spans="1:20">
      <c r="A62" s="4">
        <v>58</v>
      </c>
      <c r="B62" s="17"/>
      <c r="C62" s="51"/>
      <c r="D62" s="18"/>
      <c r="E62" s="54"/>
      <c r="F62" s="18"/>
      <c r="G62" s="19"/>
      <c r="H62" s="19"/>
      <c r="I62" s="101"/>
      <c r="J62" s="18"/>
      <c r="K62" s="18"/>
      <c r="L62" s="18"/>
      <c r="M62" s="18"/>
      <c r="N62" s="18"/>
      <c r="O62" s="18"/>
      <c r="P62" s="24"/>
      <c r="Q62" s="18"/>
      <c r="R62" s="18"/>
      <c r="S62" s="116"/>
      <c r="T62" s="18"/>
    </row>
    <row r="63" spans="1:20">
      <c r="A63" s="4">
        <v>59</v>
      </c>
      <c r="B63" s="17"/>
      <c r="C63" s="51"/>
      <c r="D63" s="18"/>
      <c r="E63" s="54"/>
      <c r="F63" s="18"/>
      <c r="G63" s="19"/>
      <c r="H63" s="19"/>
      <c r="I63" s="101"/>
      <c r="J63" s="18"/>
      <c r="K63" s="18"/>
      <c r="L63" s="18"/>
      <c r="M63" s="18"/>
      <c r="N63" s="18"/>
      <c r="O63" s="18"/>
      <c r="P63" s="24"/>
      <c r="Q63" s="18"/>
      <c r="R63" s="18"/>
      <c r="S63" s="116"/>
      <c r="T63" s="18"/>
    </row>
    <row r="64" spans="1:20">
      <c r="A64" s="4">
        <v>60</v>
      </c>
      <c r="B64" s="17"/>
      <c r="C64" s="51"/>
      <c r="D64" s="18"/>
      <c r="E64" s="54"/>
      <c r="F64" s="18"/>
      <c r="G64" s="19"/>
      <c r="H64" s="19"/>
      <c r="I64" s="101"/>
      <c r="J64" s="18"/>
      <c r="K64" s="18"/>
      <c r="L64" s="18"/>
      <c r="M64" s="18"/>
      <c r="N64" s="18"/>
      <c r="O64" s="18"/>
      <c r="P64" s="24"/>
      <c r="Q64" s="18"/>
      <c r="R64" s="18"/>
      <c r="S64" s="116"/>
      <c r="T64" s="18"/>
    </row>
    <row r="65" spans="1:20">
      <c r="A65" s="4">
        <v>61</v>
      </c>
      <c r="B65" s="17"/>
      <c r="C65" s="51"/>
      <c r="D65" s="18"/>
      <c r="E65" s="54"/>
      <c r="F65" s="18"/>
      <c r="G65" s="19"/>
      <c r="H65" s="19"/>
      <c r="I65" s="101"/>
      <c r="J65" s="18"/>
      <c r="K65" s="18"/>
      <c r="L65" s="18"/>
      <c r="M65" s="18"/>
      <c r="N65" s="18"/>
      <c r="O65" s="18"/>
      <c r="P65" s="24"/>
      <c r="Q65" s="18"/>
      <c r="R65" s="18"/>
      <c r="S65" s="116"/>
      <c r="T65" s="18"/>
    </row>
    <row r="66" spans="1:20">
      <c r="A66" s="4">
        <v>62</v>
      </c>
      <c r="B66" s="17"/>
      <c r="C66" s="58"/>
      <c r="D66" s="18"/>
      <c r="E66" s="110"/>
      <c r="F66" s="18"/>
      <c r="G66" s="19"/>
      <c r="H66" s="19"/>
      <c r="I66" s="101"/>
      <c r="J66" s="94"/>
      <c r="K66" s="18"/>
      <c r="L66" s="18"/>
      <c r="M66" s="18"/>
      <c r="N66" s="18"/>
      <c r="O66" s="18"/>
      <c r="P66" s="24"/>
      <c r="Q66" s="18"/>
      <c r="R66" s="18"/>
      <c r="S66" s="18"/>
      <c r="T66" s="18"/>
    </row>
    <row r="67" spans="1:20">
      <c r="A67" s="4">
        <v>63</v>
      </c>
      <c r="B67" s="17"/>
      <c r="C67" s="58"/>
      <c r="D67" s="18"/>
      <c r="E67" s="110"/>
      <c r="F67" s="18"/>
      <c r="G67" s="19"/>
      <c r="H67" s="19"/>
      <c r="I67" s="101"/>
      <c r="J67" s="18"/>
      <c r="K67" s="18"/>
      <c r="L67" s="18"/>
      <c r="M67" s="18"/>
      <c r="N67" s="18"/>
      <c r="O67" s="18"/>
      <c r="P67" s="24"/>
      <c r="Q67" s="18"/>
      <c r="R67" s="18"/>
      <c r="S67" s="18"/>
      <c r="T67" s="18"/>
    </row>
    <row r="68" spans="1:20">
      <c r="A68" s="4">
        <v>64</v>
      </c>
      <c r="B68" s="17"/>
      <c r="C68" s="113"/>
      <c r="D68" s="18"/>
      <c r="E68" s="114"/>
      <c r="F68" s="18"/>
      <c r="G68" s="19"/>
      <c r="H68" s="19"/>
      <c r="I68" s="101"/>
      <c r="J68" s="18"/>
      <c r="K68" s="109"/>
      <c r="L68" s="109"/>
      <c r="M68" s="99"/>
      <c r="N68" s="109"/>
      <c r="O68" s="109"/>
      <c r="P68" s="24"/>
      <c r="Q68" s="18"/>
      <c r="R68" s="18"/>
      <c r="S68" s="18"/>
      <c r="T68" s="18"/>
    </row>
    <row r="69" spans="1:20">
      <c r="A69" s="4">
        <v>65</v>
      </c>
      <c r="B69" s="17"/>
      <c r="C69" s="115"/>
      <c r="D69" s="18"/>
      <c r="E69" s="54"/>
      <c r="F69" s="18"/>
      <c r="G69" s="19"/>
      <c r="H69" s="19"/>
      <c r="I69" s="101"/>
      <c r="J69" s="55"/>
      <c r="K69" s="99"/>
      <c r="L69" s="99"/>
      <c r="M69" s="99"/>
      <c r="N69" s="99"/>
      <c r="O69" s="99"/>
      <c r="P69" s="24"/>
      <c r="Q69" s="18"/>
      <c r="R69" s="18"/>
      <c r="S69" s="18"/>
      <c r="T69" s="18"/>
    </row>
    <row r="70" spans="1:20">
      <c r="A70" s="4">
        <v>66</v>
      </c>
      <c r="B70" s="17"/>
      <c r="C70" s="62"/>
      <c r="D70" s="18"/>
      <c r="E70" s="65"/>
      <c r="F70" s="18"/>
      <c r="G70" s="19"/>
      <c r="H70" s="19"/>
      <c r="I70" s="17"/>
      <c r="J70" s="18"/>
      <c r="K70" s="18"/>
      <c r="L70" s="18"/>
      <c r="M70" s="18"/>
      <c r="N70" s="18"/>
      <c r="O70" s="18"/>
      <c r="P70" s="24"/>
      <c r="Q70" s="18"/>
      <c r="R70" s="18"/>
      <c r="S70" s="18"/>
      <c r="T70" s="18"/>
    </row>
    <row r="71" spans="1:20">
      <c r="A71" s="4">
        <v>67</v>
      </c>
      <c r="B71" s="17"/>
      <c r="C71" s="62"/>
      <c r="D71" s="18"/>
      <c r="E71" s="65"/>
      <c r="F71" s="18"/>
      <c r="G71" s="19"/>
      <c r="H71" s="19"/>
      <c r="I71" s="17"/>
      <c r="J71" s="100"/>
      <c r="K71" s="18"/>
      <c r="L71" s="18"/>
      <c r="M71" s="18"/>
      <c r="N71" s="18"/>
      <c r="O71" s="18"/>
      <c r="P71" s="24"/>
      <c r="Q71" s="18"/>
      <c r="R71" s="18"/>
      <c r="S71" s="18"/>
      <c r="T71" s="18"/>
    </row>
    <row r="72" spans="1:20">
      <c r="A72" s="4">
        <v>68</v>
      </c>
      <c r="B72" s="17"/>
      <c r="C72" s="62"/>
      <c r="D72" s="18"/>
      <c r="E72" s="65"/>
      <c r="F72" s="18"/>
      <c r="G72" s="19"/>
      <c r="H72" s="19"/>
      <c r="I72" s="17"/>
      <c r="J72" s="18"/>
      <c r="K72" s="18"/>
      <c r="L72" s="18"/>
      <c r="M72" s="18"/>
      <c r="N72" s="18"/>
      <c r="O72" s="18"/>
      <c r="P72" s="24"/>
      <c r="Q72" s="18"/>
      <c r="R72" s="18"/>
      <c r="S72" s="18"/>
      <c r="T72" s="18"/>
    </row>
    <row r="73" spans="1:20">
      <c r="A73" s="4">
        <v>69</v>
      </c>
      <c r="B73" s="17"/>
      <c r="C73" s="18"/>
      <c r="D73" s="18"/>
      <c r="E73" s="19"/>
      <c r="F73" s="18"/>
      <c r="G73" s="19"/>
      <c r="H73" s="19"/>
      <c r="I73" s="17"/>
      <c r="J73" s="18"/>
      <c r="K73" s="18"/>
      <c r="L73" s="18"/>
      <c r="M73" s="18"/>
      <c r="N73" s="18"/>
      <c r="O73" s="18"/>
      <c r="P73" s="24"/>
      <c r="Q73" s="18"/>
      <c r="R73" s="18"/>
      <c r="S73" s="18"/>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f t="shared" ref="I73:I164" si="6">+G76+H76</f>
        <v>0</v>
      </c>
      <c r="J76" s="18"/>
      <c r="K76" s="18"/>
      <c r="L76" s="18"/>
      <c r="M76" s="18"/>
      <c r="N76" s="18"/>
      <c r="O76" s="18"/>
      <c r="P76" s="24"/>
      <c r="Q76" s="18"/>
      <c r="R76" s="18"/>
      <c r="S76" s="18"/>
      <c r="T76" s="18"/>
    </row>
    <row r="77" spans="1:20">
      <c r="A77" s="4">
        <v>73</v>
      </c>
      <c r="B77" s="17"/>
      <c r="C77" s="18"/>
      <c r="D77" s="18"/>
      <c r="E77" s="19"/>
      <c r="F77" s="18"/>
      <c r="G77" s="19"/>
      <c r="H77" s="19"/>
      <c r="I77" s="17">
        <f t="shared" si="6"/>
        <v>0</v>
      </c>
      <c r="J77" s="18"/>
      <c r="K77" s="18"/>
      <c r="L77" s="18"/>
      <c r="M77" s="18"/>
      <c r="N77" s="18"/>
      <c r="O77" s="18"/>
      <c r="P77" s="24"/>
      <c r="Q77" s="18"/>
      <c r="R77" s="18"/>
      <c r="S77" s="18"/>
      <c r="T77" s="18"/>
    </row>
    <row r="78" spans="1:20">
      <c r="A78" s="4">
        <v>74</v>
      </c>
      <c r="B78" s="17"/>
      <c r="C78" s="18"/>
      <c r="D78" s="18"/>
      <c r="E78" s="19"/>
      <c r="F78" s="18"/>
      <c r="G78" s="19"/>
      <c r="H78" s="19"/>
      <c r="I78" s="17">
        <f t="shared" si="6"/>
        <v>0</v>
      </c>
      <c r="J78" s="18"/>
      <c r="K78" s="18"/>
      <c r="L78" s="18"/>
      <c r="M78" s="18"/>
      <c r="N78" s="18"/>
      <c r="O78" s="18"/>
      <c r="P78" s="24"/>
      <c r="Q78" s="18"/>
      <c r="R78" s="18"/>
      <c r="S78" s="18"/>
      <c r="T78" s="18"/>
    </row>
    <row r="79" spans="1:20">
      <c r="A79" s="4">
        <v>75</v>
      </c>
      <c r="B79" s="17"/>
      <c r="C79" s="18"/>
      <c r="D79" s="18"/>
      <c r="E79" s="19"/>
      <c r="F79" s="18"/>
      <c r="G79" s="19"/>
      <c r="H79" s="19"/>
      <c r="I79" s="17">
        <f t="shared" si="6"/>
        <v>0</v>
      </c>
      <c r="J79" s="18"/>
      <c r="K79" s="18"/>
      <c r="L79" s="18"/>
      <c r="M79" s="18"/>
      <c r="N79" s="18"/>
      <c r="O79" s="18"/>
      <c r="P79" s="24"/>
      <c r="Q79" s="18"/>
      <c r="R79" s="18"/>
      <c r="S79" s="18"/>
      <c r="T79" s="18"/>
    </row>
    <row r="80" spans="1:20">
      <c r="A80" s="4">
        <v>76</v>
      </c>
      <c r="B80" s="17"/>
      <c r="C80" s="18"/>
      <c r="D80" s="18"/>
      <c r="E80" s="19"/>
      <c r="F80" s="18"/>
      <c r="G80" s="19"/>
      <c r="H80" s="19"/>
      <c r="I80" s="17">
        <f t="shared" si="6"/>
        <v>0</v>
      </c>
      <c r="J80" s="18"/>
      <c r="K80" s="18"/>
      <c r="L80" s="18"/>
      <c r="M80" s="18"/>
      <c r="N80" s="18"/>
      <c r="O80" s="18"/>
      <c r="P80" s="24"/>
      <c r="Q80" s="18"/>
      <c r="R80" s="18"/>
      <c r="S80" s="18"/>
      <c r="T80" s="18"/>
    </row>
    <row r="81" spans="1:20">
      <c r="A81" s="4">
        <v>77</v>
      </c>
      <c r="B81" s="17"/>
      <c r="C81" s="18"/>
      <c r="D81" s="18"/>
      <c r="E81" s="19"/>
      <c r="F81" s="18"/>
      <c r="G81" s="19"/>
      <c r="H81" s="19"/>
      <c r="I81" s="17">
        <f t="shared" si="6"/>
        <v>0</v>
      </c>
      <c r="J81" s="18"/>
      <c r="K81" s="18"/>
      <c r="L81" s="18"/>
      <c r="M81" s="18"/>
      <c r="N81" s="18"/>
      <c r="O81" s="18"/>
      <c r="P81" s="24"/>
      <c r="Q81" s="18"/>
      <c r="R81" s="18"/>
      <c r="S81" s="18"/>
      <c r="T81" s="18"/>
    </row>
    <row r="82" spans="1:20">
      <c r="A82" s="4">
        <v>78</v>
      </c>
      <c r="B82" s="17"/>
      <c r="C82" s="18"/>
      <c r="D82" s="18"/>
      <c r="E82" s="19"/>
      <c r="F82" s="18"/>
      <c r="G82" s="19"/>
      <c r="H82" s="19"/>
      <c r="I82" s="17">
        <f t="shared" si="6"/>
        <v>0</v>
      </c>
      <c r="J82" s="18"/>
      <c r="K82" s="18"/>
      <c r="L82" s="18"/>
      <c r="M82" s="18"/>
      <c r="N82" s="18"/>
      <c r="O82" s="18"/>
      <c r="P82" s="24"/>
      <c r="Q82" s="18"/>
      <c r="R82" s="18"/>
      <c r="S82" s="18"/>
      <c r="T82" s="18"/>
    </row>
    <row r="83" spans="1:20">
      <c r="A83" s="4">
        <v>79</v>
      </c>
      <c r="B83" s="17"/>
      <c r="C83" s="18"/>
      <c r="D83" s="18"/>
      <c r="E83" s="19"/>
      <c r="F83" s="18"/>
      <c r="G83" s="19"/>
      <c r="H83" s="19"/>
      <c r="I83" s="17">
        <f t="shared" si="6"/>
        <v>0</v>
      </c>
      <c r="J83" s="18"/>
      <c r="K83" s="18"/>
      <c r="L83" s="18"/>
      <c r="M83" s="18"/>
      <c r="N83" s="18"/>
      <c r="O83" s="18"/>
      <c r="P83" s="24"/>
      <c r="Q83" s="18"/>
      <c r="R83" s="18"/>
      <c r="S83" s="18"/>
      <c r="T83" s="18"/>
    </row>
    <row r="84" spans="1:20">
      <c r="A84" s="4">
        <v>80</v>
      </c>
      <c r="B84" s="17"/>
      <c r="C84" s="18"/>
      <c r="D84" s="18"/>
      <c r="E84" s="19"/>
      <c r="F84" s="18"/>
      <c r="G84" s="19"/>
      <c r="H84" s="19"/>
      <c r="I84" s="17">
        <f t="shared" si="6"/>
        <v>0</v>
      </c>
      <c r="J84" s="18"/>
      <c r="K84" s="18"/>
      <c r="L84" s="18"/>
      <c r="M84" s="18"/>
      <c r="N84" s="18"/>
      <c r="O84" s="18"/>
      <c r="P84" s="24"/>
      <c r="Q84" s="18"/>
      <c r="R84" s="18"/>
      <c r="S84" s="18"/>
      <c r="T84" s="18"/>
    </row>
    <row r="85" spans="1:20">
      <c r="A85" s="4">
        <v>81</v>
      </c>
      <c r="B85" s="17"/>
      <c r="C85" s="18"/>
      <c r="D85" s="18"/>
      <c r="E85" s="19"/>
      <c r="F85" s="18"/>
      <c r="G85" s="19"/>
      <c r="H85" s="19"/>
      <c r="I85" s="17">
        <f t="shared" si="6"/>
        <v>0</v>
      </c>
      <c r="J85" s="18"/>
      <c r="K85" s="18"/>
      <c r="L85" s="18"/>
      <c r="M85" s="18"/>
      <c r="N85" s="18"/>
      <c r="O85" s="18"/>
      <c r="P85" s="24"/>
      <c r="Q85" s="18"/>
      <c r="R85" s="18"/>
      <c r="S85" s="18"/>
      <c r="T85" s="18"/>
    </row>
    <row r="86" spans="1:20">
      <c r="A86" s="4">
        <v>82</v>
      </c>
      <c r="B86" s="17"/>
      <c r="C86" s="18"/>
      <c r="D86" s="18"/>
      <c r="E86" s="19"/>
      <c r="F86" s="18"/>
      <c r="G86" s="19"/>
      <c r="H86" s="19"/>
      <c r="I86" s="17">
        <f t="shared" si="6"/>
        <v>0</v>
      </c>
      <c r="J86" s="18"/>
      <c r="K86" s="18"/>
      <c r="L86" s="18"/>
      <c r="M86" s="18"/>
      <c r="N86" s="18"/>
      <c r="O86" s="18"/>
      <c r="P86" s="24"/>
      <c r="Q86" s="18"/>
      <c r="R86" s="18"/>
      <c r="S86" s="18"/>
      <c r="T86" s="18"/>
    </row>
    <row r="87" spans="1:20">
      <c r="A87" s="4">
        <v>83</v>
      </c>
      <c r="B87" s="17"/>
      <c r="C87" s="18"/>
      <c r="D87" s="18"/>
      <c r="E87" s="19"/>
      <c r="F87" s="18"/>
      <c r="G87" s="19"/>
      <c r="H87" s="19"/>
      <c r="I87" s="17">
        <f t="shared" si="6"/>
        <v>0</v>
      </c>
      <c r="J87" s="18"/>
      <c r="K87" s="18"/>
      <c r="L87" s="18"/>
      <c r="M87" s="18"/>
      <c r="N87" s="18"/>
      <c r="O87" s="18"/>
      <c r="P87" s="24"/>
      <c r="Q87" s="18"/>
      <c r="R87" s="18"/>
      <c r="S87" s="18"/>
      <c r="T87" s="18"/>
    </row>
    <row r="88" spans="1:20">
      <c r="A88" s="4">
        <v>84</v>
      </c>
      <c r="B88" s="17"/>
      <c r="C88" s="18"/>
      <c r="D88" s="18"/>
      <c r="E88" s="19"/>
      <c r="F88" s="18"/>
      <c r="G88" s="19"/>
      <c r="H88" s="19"/>
      <c r="I88" s="17">
        <f t="shared" si="6"/>
        <v>0</v>
      </c>
      <c r="J88" s="18"/>
      <c r="K88" s="18"/>
      <c r="L88" s="18"/>
      <c r="M88" s="18"/>
      <c r="N88" s="18"/>
      <c r="O88" s="18"/>
      <c r="P88" s="24"/>
      <c r="Q88" s="18"/>
      <c r="R88" s="18"/>
      <c r="S88" s="18"/>
      <c r="T88" s="18"/>
    </row>
    <row r="89" spans="1:20">
      <c r="A89" s="4">
        <v>85</v>
      </c>
      <c r="B89" s="17"/>
      <c r="C89" s="18"/>
      <c r="D89" s="18"/>
      <c r="E89" s="19"/>
      <c r="F89" s="18"/>
      <c r="G89" s="19"/>
      <c r="H89" s="19"/>
      <c r="I89" s="17">
        <f t="shared" si="6"/>
        <v>0</v>
      </c>
      <c r="J89" s="18"/>
      <c r="K89" s="18"/>
      <c r="L89" s="18"/>
      <c r="M89" s="18"/>
      <c r="N89" s="18"/>
      <c r="O89" s="18"/>
      <c r="P89" s="24"/>
      <c r="Q89" s="18"/>
      <c r="R89" s="18"/>
      <c r="S89" s="18"/>
      <c r="T89" s="18"/>
    </row>
    <row r="90" spans="1:20">
      <c r="A90" s="4">
        <v>86</v>
      </c>
      <c r="B90" s="17"/>
      <c r="C90" s="18"/>
      <c r="D90" s="18"/>
      <c r="E90" s="19"/>
      <c r="F90" s="18"/>
      <c r="G90" s="19"/>
      <c r="H90" s="19"/>
      <c r="I90" s="17">
        <f t="shared" si="6"/>
        <v>0</v>
      </c>
      <c r="J90" s="18"/>
      <c r="K90" s="18"/>
      <c r="L90" s="18"/>
      <c r="M90" s="18"/>
      <c r="N90" s="18"/>
      <c r="O90" s="18"/>
      <c r="P90" s="24"/>
      <c r="Q90" s="18"/>
      <c r="R90" s="18"/>
      <c r="S90" s="18"/>
      <c r="T90" s="18"/>
    </row>
    <row r="91" spans="1:20">
      <c r="A91" s="4">
        <v>87</v>
      </c>
      <c r="B91" s="17"/>
      <c r="C91" s="18"/>
      <c r="D91" s="18"/>
      <c r="E91" s="19"/>
      <c r="F91" s="18"/>
      <c r="G91" s="19"/>
      <c r="H91" s="19"/>
      <c r="I91" s="17">
        <f t="shared" si="6"/>
        <v>0</v>
      </c>
      <c r="J91" s="18"/>
      <c r="K91" s="18"/>
      <c r="L91" s="18"/>
      <c r="M91" s="18"/>
      <c r="N91" s="18"/>
      <c r="O91" s="18"/>
      <c r="P91" s="24"/>
      <c r="Q91" s="18"/>
      <c r="R91" s="18"/>
      <c r="S91" s="18"/>
      <c r="T91" s="18"/>
    </row>
    <row r="92" spans="1:20">
      <c r="A92" s="4">
        <v>88</v>
      </c>
      <c r="B92" s="17"/>
      <c r="C92" s="18"/>
      <c r="D92" s="18"/>
      <c r="E92" s="19"/>
      <c r="F92" s="18"/>
      <c r="G92" s="19"/>
      <c r="H92" s="19"/>
      <c r="I92" s="17">
        <f t="shared" si="6"/>
        <v>0</v>
      </c>
      <c r="J92" s="18"/>
      <c r="K92" s="18"/>
      <c r="L92" s="18"/>
      <c r="M92" s="18"/>
      <c r="N92" s="18"/>
      <c r="O92" s="18"/>
      <c r="P92" s="24"/>
      <c r="Q92" s="18"/>
      <c r="R92" s="18"/>
      <c r="S92" s="18"/>
      <c r="T92" s="18"/>
    </row>
    <row r="93" spans="1:20">
      <c r="A93" s="4">
        <v>89</v>
      </c>
      <c r="B93" s="17"/>
      <c r="C93" s="18"/>
      <c r="D93" s="18"/>
      <c r="E93" s="19"/>
      <c r="F93" s="18"/>
      <c r="G93" s="19"/>
      <c r="H93" s="19"/>
      <c r="I93" s="17">
        <f t="shared" si="6"/>
        <v>0</v>
      </c>
      <c r="J93" s="18"/>
      <c r="K93" s="18"/>
      <c r="L93" s="18"/>
      <c r="M93" s="18"/>
      <c r="N93" s="18"/>
      <c r="O93" s="18"/>
      <c r="P93" s="24"/>
      <c r="Q93" s="18"/>
      <c r="R93" s="18"/>
      <c r="S93" s="18"/>
      <c r="T93" s="18"/>
    </row>
    <row r="94" spans="1:20">
      <c r="A94" s="4">
        <v>90</v>
      </c>
      <c r="B94" s="17"/>
      <c r="C94" s="18"/>
      <c r="D94" s="18"/>
      <c r="E94" s="19"/>
      <c r="F94" s="18"/>
      <c r="G94" s="19"/>
      <c r="H94" s="19"/>
      <c r="I94" s="17">
        <f t="shared" si="6"/>
        <v>0</v>
      </c>
      <c r="J94" s="18"/>
      <c r="K94" s="18"/>
      <c r="L94" s="18"/>
      <c r="M94" s="18"/>
      <c r="N94" s="18"/>
      <c r="O94" s="18"/>
      <c r="P94" s="24"/>
      <c r="Q94" s="18"/>
      <c r="R94" s="18"/>
      <c r="S94" s="18"/>
      <c r="T94" s="18"/>
    </row>
    <row r="95" spans="1:20">
      <c r="A95" s="4">
        <v>91</v>
      </c>
      <c r="B95" s="17"/>
      <c r="C95" s="18"/>
      <c r="D95" s="18"/>
      <c r="E95" s="19"/>
      <c r="F95" s="18"/>
      <c r="G95" s="19"/>
      <c r="H95" s="19"/>
      <c r="I95" s="17">
        <f t="shared" si="6"/>
        <v>0</v>
      </c>
      <c r="J95" s="18"/>
      <c r="K95" s="18"/>
      <c r="L95" s="18"/>
      <c r="M95" s="18"/>
      <c r="N95" s="18"/>
      <c r="O95" s="18"/>
      <c r="P95" s="24"/>
      <c r="Q95" s="18"/>
      <c r="R95" s="18"/>
      <c r="S95" s="18"/>
      <c r="T95" s="18"/>
    </row>
    <row r="96" spans="1:20">
      <c r="A96" s="4">
        <v>92</v>
      </c>
      <c r="B96" s="17"/>
      <c r="C96" s="18"/>
      <c r="D96" s="18"/>
      <c r="E96" s="19"/>
      <c r="F96" s="18"/>
      <c r="G96" s="19"/>
      <c r="H96" s="19"/>
      <c r="I96" s="17">
        <f t="shared" si="6"/>
        <v>0</v>
      </c>
      <c r="J96" s="18"/>
      <c r="K96" s="18"/>
      <c r="L96" s="18"/>
      <c r="M96" s="18"/>
      <c r="N96" s="18"/>
      <c r="O96" s="18"/>
      <c r="P96" s="24"/>
      <c r="Q96" s="18"/>
      <c r="R96" s="18"/>
      <c r="S96" s="18"/>
      <c r="T96" s="18"/>
    </row>
    <row r="97" spans="1:20">
      <c r="A97" s="4">
        <v>93</v>
      </c>
      <c r="B97" s="17"/>
      <c r="C97" s="18"/>
      <c r="D97" s="18"/>
      <c r="E97" s="19"/>
      <c r="F97" s="18"/>
      <c r="G97" s="19"/>
      <c r="H97" s="19"/>
      <c r="I97" s="17">
        <f t="shared" si="6"/>
        <v>0</v>
      </c>
      <c r="J97" s="18"/>
      <c r="K97" s="18"/>
      <c r="L97" s="18"/>
      <c r="M97" s="18"/>
      <c r="N97" s="18"/>
      <c r="O97" s="18"/>
      <c r="P97" s="24"/>
      <c r="Q97" s="18"/>
      <c r="R97" s="18"/>
      <c r="S97" s="18"/>
      <c r="T97" s="18"/>
    </row>
    <row r="98" spans="1:20">
      <c r="A98" s="4">
        <v>94</v>
      </c>
      <c r="B98" s="17"/>
      <c r="C98" s="18"/>
      <c r="D98" s="18"/>
      <c r="E98" s="19"/>
      <c r="F98" s="18"/>
      <c r="G98" s="19"/>
      <c r="H98" s="19"/>
      <c r="I98" s="17">
        <f t="shared" si="6"/>
        <v>0</v>
      </c>
      <c r="J98" s="18"/>
      <c r="K98" s="18"/>
      <c r="L98" s="18"/>
      <c r="M98" s="18"/>
      <c r="N98" s="18"/>
      <c r="O98" s="18"/>
      <c r="P98" s="24"/>
      <c r="Q98" s="18"/>
      <c r="R98" s="18"/>
      <c r="S98" s="18"/>
      <c r="T98" s="18"/>
    </row>
    <row r="99" spans="1:20">
      <c r="A99" s="4">
        <v>95</v>
      </c>
      <c r="B99" s="17"/>
      <c r="C99" s="18"/>
      <c r="D99" s="18"/>
      <c r="E99" s="19"/>
      <c r="F99" s="18"/>
      <c r="G99" s="19"/>
      <c r="H99" s="19"/>
      <c r="I99" s="17">
        <f t="shared" si="6"/>
        <v>0</v>
      </c>
      <c r="J99" s="18"/>
      <c r="K99" s="18"/>
      <c r="L99" s="18"/>
      <c r="M99" s="18"/>
      <c r="N99" s="18"/>
      <c r="O99" s="18"/>
      <c r="P99" s="24"/>
      <c r="Q99" s="18"/>
      <c r="R99" s="18"/>
      <c r="S99" s="18"/>
      <c r="T99" s="18"/>
    </row>
    <row r="100" spans="1:20">
      <c r="A100" s="4">
        <v>96</v>
      </c>
      <c r="B100" s="17"/>
      <c r="C100" s="18"/>
      <c r="D100" s="18"/>
      <c r="E100" s="19"/>
      <c r="F100" s="18"/>
      <c r="G100" s="19"/>
      <c r="H100" s="19"/>
      <c r="I100" s="17">
        <f t="shared" si="6"/>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6"/>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6"/>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6"/>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6"/>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6"/>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6"/>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6"/>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6"/>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6"/>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6"/>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6"/>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6"/>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6"/>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6"/>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6"/>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6"/>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6"/>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6"/>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6"/>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6"/>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6"/>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6"/>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6"/>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6"/>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6"/>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6"/>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6"/>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6"/>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6"/>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6"/>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6"/>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6"/>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6"/>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6"/>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6"/>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6"/>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6"/>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6"/>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6"/>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6"/>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6"/>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6"/>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4"/>
      <c r="Q164" s="18"/>
      <c r="R164" s="18"/>
      <c r="S164" s="18"/>
      <c r="T164" s="18"/>
    </row>
    <row r="165" spans="1:20">
      <c r="A165" s="21" t="s">
        <v>11</v>
      </c>
      <c r="B165" s="41"/>
      <c r="C165" s="21">
        <f>COUNTIFS(C12:C164,"*")</f>
        <v>48</v>
      </c>
      <c r="D165" s="21"/>
      <c r="E165" s="13"/>
      <c r="F165" s="21"/>
      <c r="G165" s="21">
        <f>SUM(G12:G164)</f>
        <v>1218</v>
      </c>
      <c r="H165" s="21">
        <f>SUM(H12:H164)</f>
        <v>1810</v>
      </c>
      <c r="I165" s="21">
        <f>SUM(I12:I164)</f>
        <v>3028</v>
      </c>
      <c r="J165" s="21"/>
      <c r="K165" s="21"/>
      <c r="L165" s="21"/>
      <c r="M165" s="21"/>
      <c r="N165" s="21"/>
      <c r="O165" s="21"/>
      <c r="P165" s="14"/>
      <c r="Q165" s="21"/>
      <c r="R165" s="21"/>
      <c r="S165" s="21"/>
      <c r="T165" s="12"/>
    </row>
    <row r="166" spans="1:20">
      <c r="A166" s="46" t="s">
        <v>69</v>
      </c>
      <c r="B166" s="10">
        <f>COUNTIF(B$5:B$164,"Team 1")</f>
        <v>26</v>
      </c>
      <c r="C166" s="46" t="s">
        <v>29</v>
      </c>
      <c r="D166" s="10">
        <f>COUNTIF(D12:D164,"Anganwadi")</f>
        <v>24</v>
      </c>
    </row>
    <row r="167" spans="1:20">
      <c r="A167" s="46" t="s">
        <v>70</v>
      </c>
      <c r="B167" s="10">
        <f>COUNTIF(B$6:B$164,"Team 2")</f>
        <v>29</v>
      </c>
      <c r="C167" s="46" t="s">
        <v>27</v>
      </c>
      <c r="D167" s="10">
        <f>COUNTIF(D12:D164,"School")</f>
        <v>24</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12: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M12" sqref="M12"/>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0" t="s">
        <v>67</v>
      </c>
      <c r="B1" s="180"/>
      <c r="C1" s="180"/>
      <c r="D1" s="180"/>
      <c r="E1" s="180"/>
      <c r="F1" s="181"/>
      <c r="G1" s="181"/>
      <c r="H1" s="181"/>
      <c r="I1" s="181"/>
      <c r="J1" s="181"/>
    </row>
    <row r="2" spans="1:11" ht="25.5">
      <c r="A2" s="182" t="s">
        <v>0</v>
      </c>
      <c r="B2" s="183"/>
      <c r="C2" s="184" t="str">
        <f>'Block at a Glance'!C2:D2</f>
        <v>ASSAM</v>
      </c>
      <c r="D2" s="185"/>
      <c r="E2" s="27" t="s">
        <v>1</v>
      </c>
      <c r="F2" s="186" t="str">
        <f>'Block at a Glance'!F2:I2</f>
        <v>DARRANG</v>
      </c>
      <c r="G2" s="187"/>
      <c r="H2" s="28" t="s">
        <v>28</v>
      </c>
      <c r="I2" s="186" t="str">
        <f>'Block at a Glance'!M2:M2</f>
        <v>SIPAJHAR</v>
      </c>
      <c r="J2" s="187"/>
    </row>
    <row r="3" spans="1:11" ht="28.5" customHeight="1">
      <c r="A3" s="191" t="s">
        <v>73</v>
      </c>
      <c r="B3" s="191"/>
      <c r="C3" s="191"/>
      <c r="D3" s="191"/>
      <c r="E3" s="191"/>
      <c r="F3" s="191"/>
      <c r="G3" s="191"/>
      <c r="H3" s="191"/>
      <c r="I3" s="191"/>
      <c r="J3" s="191"/>
    </row>
    <row r="4" spans="1:11">
      <c r="A4" s="190" t="s">
        <v>31</v>
      </c>
      <c r="B4" s="189" t="s">
        <v>32</v>
      </c>
      <c r="C4" s="188" t="s">
        <v>33</v>
      </c>
      <c r="D4" s="188" t="s">
        <v>40</v>
      </c>
      <c r="E4" s="188"/>
      <c r="F4" s="188"/>
      <c r="G4" s="188" t="s">
        <v>34</v>
      </c>
      <c r="H4" s="188" t="s">
        <v>41</v>
      </c>
      <c r="I4" s="188"/>
      <c r="J4" s="188"/>
    </row>
    <row r="5" spans="1:11" ht="22.5" customHeight="1">
      <c r="A5" s="190"/>
      <c r="B5" s="189"/>
      <c r="C5" s="188"/>
      <c r="D5" s="29" t="s">
        <v>9</v>
      </c>
      <c r="E5" s="29" t="s">
        <v>10</v>
      </c>
      <c r="F5" s="29" t="s">
        <v>11</v>
      </c>
      <c r="G5" s="188"/>
      <c r="H5" s="29" t="s">
        <v>9</v>
      </c>
      <c r="I5" s="29" t="s">
        <v>10</v>
      </c>
      <c r="J5" s="29" t="s">
        <v>11</v>
      </c>
    </row>
    <row r="6" spans="1:11" ht="22.5" customHeight="1">
      <c r="A6" s="47">
        <v>1</v>
      </c>
      <c r="B6" s="48">
        <v>42841</v>
      </c>
      <c r="C6" s="32">
        <f>COUNTIFS('April-18'!D$5:D$164,"Anganwadi")</f>
        <v>28</v>
      </c>
      <c r="D6" s="33">
        <f>SUMIF('April-18'!$D$5:$D$164,"Anganwadi",'April-18'!$G$5:$G$164)</f>
        <v>623</v>
      </c>
      <c r="E6" s="33">
        <f>SUMIF('April-18'!$D$5:$D$164,"Anganwadi",'April-18'!$H$5:$H$164)</f>
        <v>579</v>
      </c>
      <c r="F6" s="33">
        <f>+D6+E6</f>
        <v>1202</v>
      </c>
      <c r="G6" s="32">
        <f>COUNTIF('April-18'!D5:D164,"School")</f>
        <v>41</v>
      </c>
      <c r="H6" s="33">
        <f>SUMIF('April-18'!$D$5:$D$164,"School",'April-18'!$G$5:$G$164)</f>
        <v>1395</v>
      </c>
      <c r="I6" s="33">
        <f>SUMIF('April-18'!$D$5:$D$164,"School",'April-18'!$H$5:$H$164)</f>
        <v>1253</v>
      </c>
      <c r="J6" s="33">
        <f>+H6+I6</f>
        <v>2648</v>
      </c>
      <c r="K6" s="34"/>
    </row>
    <row r="7" spans="1:11" ht="22.5" customHeight="1">
      <c r="A7" s="30">
        <v>2</v>
      </c>
      <c r="B7" s="31">
        <v>42871</v>
      </c>
      <c r="C7" s="32">
        <f>COUNTIF('May-18'!D5:D164,"Anganwadi")</f>
        <v>12</v>
      </c>
      <c r="D7" s="33">
        <f>SUMIF('May-18'!$D$5:$D$164,"Anganwadi",'May-18'!$G$5:$G$164)</f>
        <v>267</v>
      </c>
      <c r="E7" s="33">
        <f>SUMIF('May-18'!$D$5:$D$164,"Anganwadi",'May-18'!$H$5:$H$164)</f>
        <v>255</v>
      </c>
      <c r="F7" s="33">
        <f t="shared" ref="F7:F11" si="0">+D7+E7</f>
        <v>522</v>
      </c>
      <c r="G7" s="32">
        <f>COUNTIF('May-18'!D5:D164,"School")</f>
        <v>42</v>
      </c>
      <c r="H7" s="33">
        <f>SUMIF('May-18'!$D$5:$D$164,"School",'May-18'!$G$5:$G$164)</f>
        <v>1574</v>
      </c>
      <c r="I7" s="33">
        <f>SUMIF('May-18'!$D$5:$D$164,"School",'May-18'!$H$5:$H$164)</f>
        <v>1764</v>
      </c>
      <c r="J7" s="33">
        <f t="shared" ref="J7:J11" si="1">+H7+I7</f>
        <v>3338</v>
      </c>
    </row>
    <row r="8" spans="1:11" ht="22.5" customHeight="1">
      <c r="A8" s="30">
        <v>3</v>
      </c>
      <c r="B8" s="31">
        <v>42902</v>
      </c>
      <c r="C8" s="32">
        <f>COUNTIF('Jun-19'!D5:D164,"Anganwadi")</f>
        <v>32</v>
      </c>
      <c r="D8" s="33">
        <f>SUMIF('Jun-19'!$D$5:$D$164,"Anganwadi",'Jun-19'!$G$5:$G$164)</f>
        <v>778</v>
      </c>
      <c r="E8" s="33">
        <f>SUMIF('Jun-19'!$D$5:$D$164,"Anganwadi",'Jun-19'!$H$5:$H$164)</f>
        <v>732</v>
      </c>
      <c r="F8" s="33">
        <f t="shared" si="0"/>
        <v>1510</v>
      </c>
      <c r="G8" s="32">
        <f>COUNTIF('Jun-19'!D5:D164,"School")</f>
        <v>28</v>
      </c>
      <c r="H8" s="33">
        <f>SUMIF('Jun-19'!$D$5:$D$164,"School",'Jun-19'!$G$5:$G$164)</f>
        <v>948</v>
      </c>
      <c r="I8" s="33">
        <f>SUMIF('Jun-19'!$D$5:$D$164,"School",'Jun-19'!$H$5:$H$164)</f>
        <v>846</v>
      </c>
      <c r="J8" s="33">
        <f t="shared" si="1"/>
        <v>1794</v>
      </c>
    </row>
    <row r="9" spans="1:11" ht="22.5" customHeight="1">
      <c r="A9" s="30">
        <v>4</v>
      </c>
      <c r="B9" s="31">
        <v>42932</v>
      </c>
      <c r="C9" s="32">
        <f>COUNTIF('Jul-19'!D18:D164,"Anganwadi")</f>
        <v>70</v>
      </c>
      <c r="D9" s="33">
        <f>SUMIF('Jul-19'!$D$18:$D$164,"Anganwadi",'Jul-19'!$G$18:$G$164)</f>
        <v>1615</v>
      </c>
      <c r="E9" s="33">
        <f>SUMIF('Jul-19'!$D$18:$D$164,"Anganwadi",'Jul-19'!$H$18:$H$164)</f>
        <v>1549</v>
      </c>
      <c r="F9" s="33">
        <f t="shared" si="0"/>
        <v>3164</v>
      </c>
      <c r="G9" s="32">
        <f>COUNTIF('Jul-19'!D18:D164,"School")</f>
        <v>0</v>
      </c>
      <c r="H9" s="33">
        <f>SUMIF('Jul-19'!$D$18:$D$164,"School",'Jul-19'!$G$18:$G$164)</f>
        <v>0</v>
      </c>
      <c r="I9" s="33">
        <f>SUMIF('Jul-19'!$D$18:$D$164,"School",'Jul-19'!$H$18:$H$164)</f>
        <v>0</v>
      </c>
      <c r="J9" s="33">
        <f t="shared" si="1"/>
        <v>0</v>
      </c>
    </row>
    <row r="10" spans="1:11" ht="22.5" customHeight="1">
      <c r="A10" s="30">
        <v>5</v>
      </c>
      <c r="B10" s="31">
        <v>42963</v>
      </c>
      <c r="C10" s="32">
        <f>COUNTIF('Aug-19'!D5:D164,"Anganwadi")</f>
        <v>19</v>
      </c>
      <c r="D10" s="33">
        <f>SUMIF('Aug-19'!$D$5:$D$164,"Anganwadi",'Aug-19'!$G$5:$G$164)</f>
        <v>280</v>
      </c>
      <c r="E10" s="33">
        <f>SUMIF('Aug-19'!$D$5:$D$164,"Anganwadi",'Aug-19'!$H$5:$H$164)</f>
        <v>266</v>
      </c>
      <c r="F10" s="33">
        <f t="shared" si="0"/>
        <v>546</v>
      </c>
      <c r="G10" s="32">
        <f>COUNTIF('Aug-19'!D5:D164,"School")</f>
        <v>43</v>
      </c>
      <c r="H10" s="33">
        <f>SUMIF('Aug-19'!$D$5:$D$164,"School",'Aug-19'!$G$5:$G$164)</f>
        <v>2000</v>
      </c>
      <c r="I10" s="33">
        <f>SUMIF('Aug-19'!$D$5:$D$164,"School",'Aug-19'!$H$5:$H$164)</f>
        <v>1732</v>
      </c>
      <c r="J10" s="33">
        <f t="shared" si="1"/>
        <v>3732</v>
      </c>
    </row>
    <row r="11" spans="1:11" ht="22.5" customHeight="1">
      <c r="A11" s="30">
        <v>6</v>
      </c>
      <c r="B11" s="31">
        <v>42994</v>
      </c>
      <c r="C11" s="32">
        <f>COUNTIF('Sep-19'!D12:D164,"Anganwadi")</f>
        <v>24</v>
      </c>
      <c r="D11" s="33">
        <f>SUMIF('Sep-19'!$D$12:$D$164,"Anganwadi",'Sep-19'!$G$12:$G$164)</f>
        <v>404</v>
      </c>
      <c r="E11" s="33">
        <f>SUMIF('Sep-19'!$D$12:$D$164,"Anganwadi",'Sep-19'!$H$12:$H$164)</f>
        <v>484</v>
      </c>
      <c r="F11" s="33">
        <f t="shared" si="0"/>
        <v>888</v>
      </c>
      <c r="G11" s="32">
        <f>COUNTIF('Sep-19'!D12:D164,"School")</f>
        <v>24</v>
      </c>
      <c r="H11" s="33">
        <f>SUMIF('Sep-19'!$D$12:$D$164,"School",'Sep-19'!$G$12:$G$164)</f>
        <v>814</v>
      </c>
      <c r="I11" s="33">
        <f>SUMIF('Sep-19'!$D$12:$D$164,"School",'Sep-19'!$H$12:$H$164)</f>
        <v>1326</v>
      </c>
      <c r="J11" s="33">
        <f t="shared" si="1"/>
        <v>2140</v>
      </c>
    </row>
    <row r="12" spans="1:11" ht="19.5" customHeight="1">
      <c r="A12" s="179" t="s">
        <v>42</v>
      </c>
      <c r="B12" s="179"/>
      <c r="C12" s="35">
        <f>SUM(C6:C11)</f>
        <v>185</v>
      </c>
      <c r="D12" s="35">
        <f t="shared" ref="D12:J12" si="2">SUM(D6:D11)</f>
        <v>3967</v>
      </c>
      <c r="E12" s="35">
        <f t="shared" si="2"/>
        <v>3865</v>
      </c>
      <c r="F12" s="35">
        <f t="shared" si="2"/>
        <v>7832</v>
      </c>
      <c r="G12" s="35">
        <f t="shared" si="2"/>
        <v>178</v>
      </c>
      <c r="H12" s="35">
        <f t="shared" si="2"/>
        <v>6731</v>
      </c>
      <c r="I12" s="35">
        <f t="shared" si="2"/>
        <v>6921</v>
      </c>
      <c r="J12" s="35">
        <f t="shared" si="2"/>
        <v>13652</v>
      </c>
    </row>
    <row r="14" spans="1:11">
      <c r="A14" s="192" t="s">
        <v>74</v>
      </c>
      <c r="B14" s="192"/>
      <c r="C14" s="192"/>
      <c r="D14" s="192"/>
      <c r="E14" s="192"/>
      <c r="F14" s="192"/>
    </row>
    <row r="15" spans="1:11" ht="82.5">
      <c r="A15" s="45" t="s">
        <v>31</v>
      </c>
      <c r="B15" s="44" t="s">
        <v>32</v>
      </c>
      <c r="C15" s="49" t="s">
        <v>71</v>
      </c>
      <c r="D15" s="43" t="s">
        <v>33</v>
      </c>
      <c r="E15" s="43" t="s">
        <v>34</v>
      </c>
      <c r="F15" s="43" t="s">
        <v>72</v>
      </c>
    </row>
    <row r="16" spans="1:11">
      <c r="A16" s="195">
        <v>1</v>
      </c>
      <c r="B16" s="193">
        <v>42841</v>
      </c>
      <c r="C16" s="50" t="s">
        <v>69</v>
      </c>
      <c r="D16" s="32">
        <f>COUNTIFS('April-18'!B$5:B$164,"Team 1",'April-18'!D$5:D$164,"Anganwadi")</f>
        <v>17</v>
      </c>
      <c r="E16" s="32">
        <f>COUNTIFS('April-18'!B$5:B$164,"Team 1",'April-18'!D$5:D$164,"School")</f>
        <v>26</v>
      </c>
      <c r="F16" s="33">
        <f>SUMIF('April-18'!$B$5:$B$164,"Team 1",'April-18'!$I$5:$I$164)</f>
        <v>2233</v>
      </c>
    </row>
    <row r="17" spans="1:6">
      <c r="A17" s="196"/>
      <c r="B17" s="194"/>
      <c r="C17" s="50" t="s">
        <v>70</v>
      </c>
      <c r="D17" s="32">
        <f>COUNTIFS('April-18'!B$5:B$164,"Team 2",'April-18'!D$5:D$164,"Anganwadi")</f>
        <v>11</v>
      </c>
      <c r="E17" s="32">
        <f>COUNTIFS('April-18'!B$5:B$164,"Team 2",'April-18'!D$5:D$164,"School")</f>
        <v>15</v>
      </c>
      <c r="F17" s="33">
        <f>SUMIF('April-18'!$B$5:$B$164,"Team 2",'April-18'!$I$5:$I$164)</f>
        <v>1617</v>
      </c>
    </row>
    <row r="18" spans="1:6">
      <c r="A18" s="195">
        <v>2</v>
      </c>
      <c r="B18" s="193">
        <v>42871</v>
      </c>
      <c r="C18" s="50" t="s">
        <v>69</v>
      </c>
      <c r="D18" s="32">
        <f>COUNTIFS('May-18'!B$5:B$164,"Team 1",'May-18'!D$5:D$164,"Anganwadi")</f>
        <v>0</v>
      </c>
      <c r="E18" s="32">
        <f>COUNTIFS('May-18'!B$5:B$164,"Team 1",'May-18'!D$5:D$164,"School")</f>
        <v>21</v>
      </c>
      <c r="F18" s="33">
        <f>SUMIF('May-18'!$B$5:$B$164,"Team 1",'May-18'!$I$5:$I$164)</f>
        <v>1733</v>
      </c>
    </row>
    <row r="19" spans="1:6">
      <c r="A19" s="196"/>
      <c r="B19" s="194"/>
      <c r="C19" s="50" t="s">
        <v>70</v>
      </c>
      <c r="D19" s="32">
        <f>COUNTIFS('May-18'!B$5:B$164,"Team 2",'May-18'!D$5:D$164,"Anganwadi")</f>
        <v>12</v>
      </c>
      <c r="E19" s="32">
        <f>COUNTIFS('May-18'!B$5:B$164,"Team 2",'May-18'!D$5:D$164,"School")</f>
        <v>21</v>
      </c>
      <c r="F19" s="33">
        <f>SUMIF('May-18'!$B$5:$B$164,"Team 2",'May-18'!$I$5:$I$164)</f>
        <v>2127</v>
      </c>
    </row>
    <row r="20" spans="1:6">
      <c r="A20" s="195">
        <v>3</v>
      </c>
      <c r="B20" s="193">
        <v>42902</v>
      </c>
      <c r="C20" s="50" t="s">
        <v>69</v>
      </c>
      <c r="D20" s="32">
        <f>COUNTIFS('Jun-19'!B$5:B$164,"Team 1",'Jun-19'!D$5:D$164,"Anganwadi")</f>
        <v>16</v>
      </c>
      <c r="E20" s="32">
        <f>COUNTIFS('Jun-19'!B$5:B$164,"Team 1",'Jun-19'!D$5:D$164,"School")</f>
        <v>13</v>
      </c>
      <c r="F20" s="33">
        <f>SUMIF('Jun-19'!$B$5:$B$164,"Team 1",'Jun-19'!$I$5:$I$164)</f>
        <v>1395</v>
      </c>
    </row>
    <row r="21" spans="1:6">
      <c r="A21" s="196"/>
      <c r="B21" s="194"/>
      <c r="C21" s="50" t="s">
        <v>70</v>
      </c>
      <c r="D21" s="32">
        <f>COUNTIFS('Jun-19'!B$5:B$164,"Team 2",'Jun-19'!D$5:D$164,"Anganwadi")</f>
        <v>16</v>
      </c>
      <c r="E21" s="32">
        <f>COUNTIFS('Jun-19'!B$5:B$164,"Team 2",'Jun-19'!D$5:D$164,"School")</f>
        <v>15</v>
      </c>
      <c r="F21" s="33">
        <f>SUMIF('Jun-19'!$B$5:$B$164,"Team 2",'Jun-19'!$I$5:$I$164)</f>
        <v>1909</v>
      </c>
    </row>
    <row r="22" spans="1:6">
      <c r="A22" s="195">
        <v>4</v>
      </c>
      <c r="B22" s="193">
        <v>42932</v>
      </c>
      <c r="C22" s="50" t="s">
        <v>69</v>
      </c>
      <c r="D22" s="32" t="e">
        <f>COUNTIFS('Jul-19'!B$5:B$164,"Team 1",'Jul-19'!D$18:D$164,"Anganwadi")</f>
        <v>#VALUE!</v>
      </c>
      <c r="E22" s="32" t="e">
        <f>COUNTIFS('Jul-19'!B$5:B$164,"Team 1",'Jul-19'!D$18:D$164,"School")</f>
        <v>#VALUE!</v>
      </c>
      <c r="F22" s="33">
        <f ca="1">SUMIF('Jul-19'!$B$5:$B$164,"Team 1",'Jul-19'!$I$18:$I$164)</f>
        <v>1700</v>
      </c>
    </row>
    <row r="23" spans="1:6">
      <c r="A23" s="196"/>
      <c r="B23" s="194"/>
      <c r="C23" s="50" t="s">
        <v>70</v>
      </c>
      <c r="D23" s="32" t="e">
        <f>COUNTIFS('Jul-19'!B$5:B$164,"Team 2",'Jul-19'!D$18:D$164,"Anganwadi")</f>
        <v>#VALUE!</v>
      </c>
      <c r="E23" s="32" t="e">
        <f>COUNTIFS('Jul-19'!B$5:B$164,"Team 2",'Jul-19'!D$18:D$164,"School")</f>
        <v>#VALUE!</v>
      </c>
      <c r="F23" s="33">
        <f ca="1">SUMIF('Jul-19'!$B$5:$B$164,"Team 2",'Jul-19'!$I$18:$I$164)</f>
        <v>1464</v>
      </c>
    </row>
    <row r="24" spans="1:6">
      <c r="A24" s="195">
        <v>5</v>
      </c>
      <c r="B24" s="193">
        <v>42963</v>
      </c>
      <c r="C24" s="50" t="s">
        <v>69</v>
      </c>
      <c r="D24" s="32">
        <f>COUNTIFS('Aug-19'!B$5:B$164,"Team 1",'Aug-19'!D$5:D$164,"Anganwadi")</f>
        <v>10</v>
      </c>
      <c r="E24" s="32">
        <f>COUNTIFS('Aug-19'!B$5:B$164,"Team 1",'Aug-19'!D$5:D$164,"School")</f>
        <v>21</v>
      </c>
      <c r="F24" s="33">
        <f>SUMIF('Aug-19'!$B$5:$B$164,"Team 1",'Aug-19'!$I$5:$I$164)</f>
        <v>2209</v>
      </c>
    </row>
    <row r="25" spans="1:6">
      <c r="A25" s="196"/>
      <c r="B25" s="194"/>
      <c r="C25" s="50" t="s">
        <v>70</v>
      </c>
      <c r="D25" s="32">
        <f>COUNTIFS('Aug-19'!B$5:B$164,"Team 2",'Aug-19'!D$5:D$164,"Anganwadi")</f>
        <v>9</v>
      </c>
      <c r="E25" s="32">
        <f>COUNTIFS('Aug-19'!B$5:B$164,"Team 2",'Aug-19'!D$5:D$164,"School")</f>
        <v>22</v>
      </c>
      <c r="F25" s="33">
        <f>SUMIF('Aug-19'!$B$5:$B$164,"Team 2",'Aug-19'!$I$5:$I$164)</f>
        <v>2069</v>
      </c>
    </row>
    <row r="26" spans="1:6">
      <c r="A26" s="195">
        <v>6</v>
      </c>
      <c r="B26" s="193">
        <v>42994</v>
      </c>
      <c r="C26" s="50" t="s">
        <v>69</v>
      </c>
      <c r="D26" s="32" t="e">
        <f>COUNTIFS('Sep-19'!B$5:B$164,"Team 1",'Sep-19'!D$12:D$164,"Anganwadi")</f>
        <v>#VALUE!</v>
      </c>
      <c r="E26" s="32" t="e">
        <f>COUNTIFS('Sep-19'!B$5:B$164,"Team 1",'Sep-19'!D$12:D$164,"School")</f>
        <v>#VALUE!</v>
      </c>
      <c r="F26" s="33">
        <f ca="1">SUMIF('Sep-19'!$B$5:$B$164,"Team 1",'Sep-19'!$I$12:$I$164)</f>
        <v>1881</v>
      </c>
    </row>
    <row r="27" spans="1:6">
      <c r="A27" s="196"/>
      <c r="B27" s="194"/>
      <c r="C27" s="50" t="s">
        <v>70</v>
      </c>
      <c r="D27" s="32" t="e">
        <f>COUNTIFS('Sep-19'!B$5:B$164,"Team 2",'Sep-19'!D$12:D$164,"Anganwadi")</f>
        <v>#VALUE!</v>
      </c>
      <c r="E27" s="32" t="e">
        <f>COUNTIFS('Sep-19'!B$5:B$164,"Team 2",'Sep-19'!D$12:D$164,"School")</f>
        <v>#VALUE!</v>
      </c>
      <c r="F27" s="33">
        <f ca="1">SUMIF('Sep-19'!$B$5:$B$164,"Team 2",'Sep-19'!$I$12:$I$164)</f>
        <v>1147</v>
      </c>
    </row>
    <row r="28" spans="1:6">
      <c r="A28" s="42" t="s">
        <v>42</v>
      </c>
      <c r="B28" s="42"/>
      <c r="C28" s="42"/>
      <c r="D28" s="42" t="e">
        <f>SUM(D16:D27)</f>
        <v>#VALUE!</v>
      </c>
      <c r="E28" s="42" t="e">
        <f>SUM(E16:E27)</f>
        <v>#VALUE!</v>
      </c>
      <c r="F28" s="42">
        <f ca="1">SUM(F16:F27)</f>
        <v>21484</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April-18</vt:lpstr>
      <vt:lpstr>May-18</vt:lpstr>
      <vt:lpstr>Jun-19</vt:lpstr>
      <vt:lpstr>Jul-19</vt:lpstr>
      <vt:lpstr>Aug-19</vt:lpstr>
      <vt:lpstr>Sep-19</vt:lpstr>
      <vt:lpstr>Summary Sheet</vt:lpstr>
      <vt:lpstr>'April-18'!Print_Titles</vt:lpstr>
      <vt:lpstr>'Aug-19'!Print_Titles</vt:lpstr>
      <vt:lpstr>'Jul-19'!Print_Titles</vt:lpstr>
      <vt:lpstr>'Jun-19'!Print_Titles</vt:lpstr>
      <vt:lpstr>'May-18'!Print_Titles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2019-05-04T09:07:59Z</dcterms:modified>
</cp:coreProperties>
</file>