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6"/>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80" i="5"/>
  <c r="I81"/>
  <c r="I82"/>
  <c r="I83"/>
  <c r="I84"/>
  <c r="I85"/>
  <c r="I86"/>
  <c r="I87"/>
  <c r="I88"/>
  <c r="I89"/>
  <c r="I42" l="1"/>
  <c r="I36"/>
  <c r="I35"/>
  <c r="I31"/>
  <c r="I30"/>
  <c r="I29"/>
  <c r="I28"/>
  <c r="I27"/>
  <c r="I26"/>
  <c r="I25"/>
  <c r="I24"/>
  <c r="I23"/>
  <c r="I22"/>
  <c r="I21"/>
  <c r="I19"/>
  <c r="I18"/>
  <c r="I14"/>
  <c r="I13"/>
  <c r="I12"/>
  <c r="I11"/>
  <c r="I9"/>
  <c r="I8"/>
  <c r="I7"/>
  <c r="I6"/>
  <c r="I5"/>
  <c r="E27" i="11"/>
  <c r="D27"/>
  <c r="E26"/>
  <c r="D26"/>
  <c r="I6" i="21"/>
  <c r="F26" i="11" s="1"/>
  <c r="I7" i="21"/>
  <c r="F27" i="11" s="1"/>
  <c r="I8" i="21"/>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44" i="5"/>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<sst xmlns="http://schemas.openxmlformats.org/spreadsheetml/2006/main" count="3979" uniqueCount="712">
  <si>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</si>
  <si>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</si>
  <si>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</si>
  <si>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</si>
  <si>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</si>
  <si>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</si>
  <si>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</si>
  <si>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</si>
  <si>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</si>
  <si>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</si>
  <si>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</si>
  <si>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</si>
  <si>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</si>
  <si>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</si>
  <si>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</si>
  <si>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</si>
  <si>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</si>
  <si>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</si>
  <si>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</si>
  <si>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</si>
  <si>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</si>
  <si>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</si>
  <si>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</si>
  <si>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</si>
  <si>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</si>
  <si>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</si>
  <si>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</si>
  <si>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</si>
  <si>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</si>
  <si>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</si>
  <si>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</si>
  <si>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</si>
  <si>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</si>
  <si>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</si>
  <si>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</si>
  <si>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</si>
  <si>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</si>
  <si>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</si>
  <si>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</si>
  <si>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</si>
  <si>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</si>
  <si>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</si>
  <si>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</si>
  <si>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</si>
  <si>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</si>
  <si>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</si>
  <si>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</si>
  <si>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</si>
  <si>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</si>
  <si>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</si>
  <si>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</si>
  <si>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</si>
  <si>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</si>
  <si>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</si>
  <si>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</si>
  <si>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</si>
  <si>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</si>
  <si>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</si>
  <si>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</si>
  <si>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</si>
  <si>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</si>
  <si>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</si>
  <si>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</si>
  <si>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</si>
  <si>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</si>
  <si>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</si>
  <si>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</si>
  <si>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</si>
  <si>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</si>
  <si>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</si>
  <si>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</si>
  <si>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</si>
  <si>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Prasanta Jagannath</t>
  </si>
  <si>
    <t>dimoriablock@rediffmail.com</t>
  </si>
  <si>
    <t>Madhuri Baruah</t>
  </si>
  <si>
    <t>madhuriborah@yahoo.in</t>
  </si>
  <si>
    <t>Dr. A. K. Dutta</t>
  </si>
  <si>
    <t>MO</t>
  </si>
  <si>
    <t>Dr. Juty Adhikary</t>
  </si>
  <si>
    <t>Dental Surgeon</t>
  </si>
  <si>
    <t>Minku Bezbaruah</t>
  </si>
  <si>
    <t>Pharmacist</t>
  </si>
  <si>
    <t>Kalyani Das</t>
  </si>
  <si>
    <t>ANM</t>
  </si>
  <si>
    <t>Dr. Hiramani Das</t>
  </si>
  <si>
    <t>Dr. H.C. Patowary</t>
  </si>
  <si>
    <t>Himanshu Deka</t>
  </si>
  <si>
    <t>Rina Mazumdas</t>
  </si>
  <si>
    <t>sonapurphc16@gmail.com</t>
  </si>
  <si>
    <t>Hastina Pur AWC</t>
  </si>
  <si>
    <t>09954042156</t>
  </si>
  <si>
    <t>KAMARKUCHI</t>
  </si>
  <si>
    <t>SABITA KELENGPI</t>
  </si>
  <si>
    <t>TOPESWARI BORO</t>
  </si>
  <si>
    <t>Mon</t>
  </si>
  <si>
    <t>Tue</t>
  </si>
  <si>
    <t>Patorkuchi</t>
  </si>
  <si>
    <t>Wed</t>
  </si>
  <si>
    <t>1 No Patorkuchi</t>
  </si>
  <si>
    <t>Aporikula AWC</t>
  </si>
  <si>
    <t>Thu</t>
  </si>
  <si>
    <t>Aporikula LPS</t>
  </si>
  <si>
    <t>18270404001</t>
  </si>
  <si>
    <t>9862736031</t>
  </si>
  <si>
    <t>TAMULIKUCHI</t>
  </si>
  <si>
    <t>BINA PANI KALITA</t>
  </si>
  <si>
    <t>MINA THAPA</t>
  </si>
  <si>
    <t>Amerigog NC</t>
  </si>
  <si>
    <t>Fri</t>
  </si>
  <si>
    <t>11 Mile Jorabat Bishnupur</t>
  </si>
  <si>
    <t>Amerigog NC-2</t>
  </si>
  <si>
    <t>1 NO. BARKHAT LPS</t>
  </si>
  <si>
    <t>18270400102</t>
  </si>
  <si>
    <t>8011038534</t>
  </si>
  <si>
    <t>Sat</t>
  </si>
  <si>
    <t>Adarsha Hindi Vidyapith HS</t>
  </si>
  <si>
    <t>18270403904</t>
  </si>
  <si>
    <t>9954315179</t>
  </si>
  <si>
    <t>Adarsha Hindi Vidyapith LPS</t>
  </si>
  <si>
    <t>18270403906</t>
  </si>
  <si>
    <t>Hastinapur LPS</t>
  </si>
  <si>
    <t>18270403911</t>
  </si>
  <si>
    <t>Bartandubasti</t>
  </si>
  <si>
    <t>Sarutandubasti</t>
  </si>
  <si>
    <t>Sarutandu LPS</t>
  </si>
  <si>
    <t>18270411601</t>
  </si>
  <si>
    <t>Tamulikuchi</t>
  </si>
  <si>
    <t>Tamulikuchi Kailashpur</t>
  </si>
  <si>
    <t xml:space="preserve">Sarutari </t>
  </si>
  <si>
    <t>Sarutari Panitanki</t>
  </si>
  <si>
    <t>Barnihat</t>
  </si>
  <si>
    <t>Jorabat NC</t>
  </si>
  <si>
    <t>Amerigog Non K</t>
  </si>
  <si>
    <t xml:space="preserve">Hograpara </t>
  </si>
  <si>
    <t>Ambher</t>
  </si>
  <si>
    <t>Ambher LPS</t>
  </si>
  <si>
    <t>18270403801</t>
  </si>
  <si>
    <t>9612005605</t>
  </si>
  <si>
    <t xml:space="preserve">Amerigog 10th Mile </t>
  </si>
  <si>
    <t>Adarsha Rastrabhasa Hindi LPS</t>
  </si>
  <si>
    <t>18270403901</t>
  </si>
  <si>
    <t>09706327206</t>
  </si>
  <si>
    <t>Patorkuchi LPS</t>
  </si>
  <si>
    <t>18270404203</t>
  </si>
  <si>
    <t>09707826758</t>
  </si>
  <si>
    <t>Goriaghuli LPS</t>
  </si>
  <si>
    <t>18270404201</t>
  </si>
  <si>
    <t>08486366813</t>
  </si>
  <si>
    <t>Kamarkuchi AWC</t>
  </si>
  <si>
    <t>Medhikuchi AWC</t>
  </si>
  <si>
    <t>Medhikuchi LPS</t>
  </si>
  <si>
    <t>18270404204</t>
  </si>
  <si>
    <t>09706582363</t>
  </si>
  <si>
    <t>Kamarkuchi HS</t>
  </si>
  <si>
    <t>18270404205</t>
  </si>
  <si>
    <t>9954074156</t>
  </si>
  <si>
    <t>Barnihat LPS</t>
  </si>
  <si>
    <t>18270404101</t>
  </si>
  <si>
    <t>9954163066</t>
  </si>
  <si>
    <t>Karchia AWC</t>
  </si>
  <si>
    <t>Karchia LPS</t>
  </si>
  <si>
    <t>18270404301</t>
  </si>
  <si>
    <t>7896482625</t>
  </si>
  <si>
    <t>LP</t>
  </si>
  <si>
    <t>HS</t>
  </si>
  <si>
    <t>ARUNADOY LPS</t>
  </si>
  <si>
    <t>BHOGPUR MES</t>
  </si>
  <si>
    <t>UP</t>
  </si>
  <si>
    <t>KHETRY HIGH SCHOOL</t>
  </si>
  <si>
    <t>HIGH</t>
  </si>
  <si>
    <t>KHETRY ADARSHA BOYS GIRLS LPS</t>
  </si>
  <si>
    <t>NAHARGURIHAAT HS</t>
  </si>
  <si>
    <t>Alenga</t>
  </si>
  <si>
    <t>Bhokagog</t>
  </si>
  <si>
    <t>SARALA BARUAH</t>
  </si>
  <si>
    <t>BELI BORO</t>
  </si>
  <si>
    <t>Borkuchi Alenga Bosti</t>
  </si>
  <si>
    <t>Nil</t>
  </si>
  <si>
    <t>Alenga LP School</t>
  </si>
  <si>
    <t>18270414402</t>
  </si>
  <si>
    <t>08486301150</t>
  </si>
  <si>
    <t>Sonapur</t>
  </si>
  <si>
    <t xml:space="preserve">1 No Luri </t>
  </si>
  <si>
    <t>Nartap</t>
  </si>
  <si>
    <t>Luri Kachari Basti</t>
  </si>
  <si>
    <t>Luri LP School</t>
  </si>
  <si>
    <t>18270406901</t>
  </si>
  <si>
    <t>09864192340</t>
  </si>
  <si>
    <t>Chamata Pathar LP School</t>
  </si>
  <si>
    <t>18270407701</t>
  </si>
  <si>
    <t>9678987403</t>
  </si>
  <si>
    <t>Bomani Jorabat</t>
  </si>
  <si>
    <t>Anita Das</t>
  </si>
  <si>
    <t>Sipra Dey</t>
  </si>
  <si>
    <t>Dikshak NC</t>
  </si>
  <si>
    <t>Borkuchi</t>
  </si>
  <si>
    <t>Era Devi</t>
  </si>
  <si>
    <t>Dikshak LP</t>
  </si>
  <si>
    <t>18270407801</t>
  </si>
  <si>
    <t>No 2 Dikshak</t>
  </si>
  <si>
    <t>Dikshak Gaon</t>
  </si>
  <si>
    <t xml:space="preserve">Dikshak </t>
  </si>
  <si>
    <t>No 2 Kapalkata</t>
  </si>
  <si>
    <t>No 1 Kapalkata</t>
  </si>
  <si>
    <t>1 No Tegheria</t>
  </si>
  <si>
    <t>Khetri</t>
  </si>
  <si>
    <t>Abanti Das</t>
  </si>
  <si>
    <t xml:space="preserve">Karabi Thakuria </t>
  </si>
  <si>
    <t>2 No Tegheria</t>
  </si>
  <si>
    <t>Tegheria LP School</t>
  </si>
  <si>
    <t>18270416703</t>
  </si>
  <si>
    <t>9954893213</t>
  </si>
  <si>
    <t>Bhogpur</t>
  </si>
  <si>
    <t>Bhogpur LP School</t>
  </si>
  <si>
    <t>18270405001</t>
  </si>
  <si>
    <t>9435308171</t>
  </si>
  <si>
    <t>Bogibari</t>
  </si>
  <si>
    <t>MINA BORO</t>
  </si>
  <si>
    <t>Gita Talukdar</t>
  </si>
  <si>
    <t>Ahatguri</t>
  </si>
  <si>
    <t>Bogibari LPS</t>
  </si>
  <si>
    <t>18270403003</t>
  </si>
  <si>
    <t>9954123125</t>
  </si>
  <si>
    <t>Durung LPS</t>
  </si>
  <si>
    <t>18270409302</t>
  </si>
  <si>
    <t>8761803187</t>
  </si>
  <si>
    <t>Borbila</t>
  </si>
  <si>
    <t>PRATIBHA MAZUMDAR</t>
  </si>
  <si>
    <t>Sima Barman</t>
  </si>
  <si>
    <t>KAHIKUCHI LPS</t>
  </si>
  <si>
    <t>18270409401</t>
  </si>
  <si>
    <t>TOPATALI</t>
  </si>
  <si>
    <t>DIPTI BARUAH</t>
  </si>
  <si>
    <t xml:space="preserve"> JUNU DEKA</t>
  </si>
  <si>
    <t>18270402001</t>
  </si>
  <si>
    <t>9707578639</t>
  </si>
  <si>
    <t>18270405002</t>
  </si>
  <si>
    <t>9954741583</t>
  </si>
  <si>
    <t>18270405406</t>
  </si>
  <si>
    <t>9854906506</t>
  </si>
  <si>
    <t>18270405504</t>
  </si>
  <si>
    <t>8011820381</t>
  </si>
  <si>
    <t>18270409106</t>
  </si>
  <si>
    <t>9954948346</t>
  </si>
  <si>
    <t>Tetelia</t>
  </si>
  <si>
    <t>PAPIYA DAS/BOBITA</t>
  </si>
  <si>
    <t>MAMONI BORA</t>
  </si>
  <si>
    <t>KAMAKHAYA KANAKLATA BARUA LPS</t>
  </si>
  <si>
    <t>SHANKAR LPS</t>
  </si>
  <si>
    <t>BENGENA BARI LPS</t>
  </si>
  <si>
    <t>HELAGOG LPS</t>
  </si>
  <si>
    <t>HELAGOG HS</t>
  </si>
  <si>
    <t>HELAGOG MES</t>
  </si>
  <si>
    <t>KASMURI LPS</t>
  </si>
  <si>
    <t>KHETRY ADARSHA  LPS</t>
  </si>
  <si>
    <t>BHODAIKUCHI LPS</t>
  </si>
  <si>
    <t>BORBITOLI LPS</t>
  </si>
  <si>
    <t>KHALOIBARI LPS</t>
  </si>
  <si>
    <t>TEGHERIA LPS</t>
  </si>
  <si>
    <t>BANDARGOG LPS</t>
  </si>
  <si>
    <t>2 NO.BANDARGOG LPS</t>
  </si>
  <si>
    <t>BANDARGOG AWC</t>
  </si>
  <si>
    <t>DHEMAI LPS</t>
  </si>
  <si>
    <t>DHEMAI AWC</t>
  </si>
  <si>
    <t>LOFAR LPS</t>
  </si>
  <si>
    <t>MAUPUR AWC</t>
  </si>
  <si>
    <t>BHAKUWAGOG LPS</t>
  </si>
  <si>
    <t>BHAKUWAGOG AWC</t>
  </si>
  <si>
    <t>18270413602</t>
  </si>
  <si>
    <t>9854919899</t>
  </si>
  <si>
    <t>599 NO. GOLAP LPS</t>
  </si>
  <si>
    <t>18270405101</t>
  </si>
  <si>
    <t>9954185666</t>
  </si>
  <si>
    <t>18270405103</t>
  </si>
  <si>
    <t>9954716950</t>
  </si>
  <si>
    <t>18270405105</t>
  </si>
  <si>
    <t>9613966401</t>
  </si>
  <si>
    <t>18270405102</t>
  </si>
  <si>
    <t>9577653524</t>
  </si>
  <si>
    <t>18270405107</t>
  </si>
  <si>
    <t>9954065006</t>
  </si>
  <si>
    <t>18270405108</t>
  </si>
  <si>
    <t>18270405501</t>
  </si>
  <si>
    <t>7399761400</t>
  </si>
  <si>
    <t>18270405503</t>
  </si>
  <si>
    <t>9854521091</t>
  </si>
  <si>
    <t>18270405004</t>
  </si>
  <si>
    <t>8812840332</t>
  </si>
  <si>
    <t>18270416601</t>
  </si>
  <si>
    <t>9613275665</t>
  </si>
  <si>
    <t>18270416602</t>
  </si>
  <si>
    <t>9957843886</t>
  </si>
  <si>
    <t>18270406302</t>
  </si>
  <si>
    <t>18270406303</t>
  </si>
  <si>
    <t>08473051223</t>
  </si>
  <si>
    <t>8974190995</t>
  </si>
  <si>
    <t>18270406601</t>
  </si>
  <si>
    <t>9957022580</t>
  </si>
  <si>
    <t>18270406801</t>
  </si>
  <si>
    <t>09577436804</t>
  </si>
  <si>
    <t>1146 NO. MOUPUR LPS</t>
  </si>
  <si>
    <t>18270407201</t>
  </si>
  <si>
    <t>9954816782</t>
  </si>
  <si>
    <t>18270416301</t>
  </si>
  <si>
    <t>08721907431</t>
  </si>
  <si>
    <t>NORTAP</t>
  </si>
  <si>
    <t>BIJOY LAKHI KUMARI</t>
  </si>
  <si>
    <t>MOHILA INGTI</t>
  </si>
  <si>
    <t>UPPER TEPECIA</t>
  </si>
  <si>
    <t>L.P</t>
  </si>
  <si>
    <t>NAMTEPECIA</t>
  </si>
  <si>
    <t>TEPECIA MAHILIPARA</t>
  </si>
  <si>
    <t>TEPECIA KAHILIPARA</t>
  </si>
  <si>
    <t>MEDHUKUCHI</t>
  </si>
  <si>
    <t>MEDHIKUCHI</t>
  </si>
  <si>
    <t>DEHANGAON(MINI)</t>
  </si>
  <si>
    <t>MARANGABARI</t>
  </si>
  <si>
    <t>NAZIRAKHAT TETELIGURI</t>
  </si>
  <si>
    <t>NAZIRAKHAT</t>
  </si>
  <si>
    <t>KARCHIYA</t>
  </si>
  <si>
    <t>2 NO NAZIRAKHAT</t>
  </si>
  <si>
    <t>2 NO KALITAKUCHI</t>
  </si>
  <si>
    <t>ARABARI</t>
  </si>
  <si>
    <t>1 NO BORKHAT</t>
  </si>
  <si>
    <t>BHAGABATI TUMUNG</t>
  </si>
  <si>
    <t>09435100576</t>
  </si>
  <si>
    <t>9954274519</t>
  </si>
  <si>
    <t>TOPATOLI  NC</t>
  </si>
  <si>
    <t>TOPATOLI</t>
  </si>
  <si>
    <t>TOPATOLI NONKE</t>
  </si>
  <si>
    <t xml:space="preserve">DIKCHAK </t>
  </si>
  <si>
    <t>TOPATOLI BANGFOR NO 2</t>
  </si>
  <si>
    <t>TOPATOLI BANGFOR</t>
  </si>
  <si>
    <t>PUB-DIMMORIA</t>
  </si>
  <si>
    <t xml:space="preserve">SANKAR </t>
  </si>
  <si>
    <t>2 NO HELAGOG</t>
  </si>
  <si>
    <t>599 NO GOLAP</t>
  </si>
  <si>
    <t>HELAGOG EGS</t>
  </si>
  <si>
    <t>1 NO HELAGOG</t>
  </si>
  <si>
    <t>KASMURI</t>
  </si>
  <si>
    <t>KASMURI(MINI)</t>
  </si>
  <si>
    <t>SENABOR</t>
  </si>
  <si>
    <t>2 NO SENABOR</t>
  </si>
  <si>
    <t>KHETRI GIRLS</t>
  </si>
  <si>
    <t>KHETRI ADARSHA</t>
  </si>
  <si>
    <t>ULUBAM</t>
  </si>
  <si>
    <t>BHOGPUR</t>
  </si>
  <si>
    <t>KHALOIBARI</t>
  </si>
  <si>
    <t>BORBITOLI</t>
  </si>
  <si>
    <t>BAHTOLA</t>
  </si>
  <si>
    <t>HELAGOG BAHTOLA</t>
  </si>
  <si>
    <t>HELAGOG BENGENABARI</t>
  </si>
  <si>
    <t>DHOPGURI BALIKA</t>
  </si>
  <si>
    <t>SANKARGOG</t>
  </si>
  <si>
    <t>SANKARGOG BEGENABARI</t>
  </si>
  <si>
    <t>2 NO ULUBAM</t>
  </si>
  <si>
    <t>2 NO ULUBAM MALIKUCHI</t>
  </si>
  <si>
    <t>SALANA</t>
  </si>
  <si>
    <t>SALANA GAON</t>
  </si>
  <si>
    <t>TALONI</t>
  </si>
  <si>
    <t>TALANI</t>
  </si>
  <si>
    <t>KHAMAR</t>
  </si>
  <si>
    <t>KHAMAR KILLING</t>
  </si>
  <si>
    <t>KHAMAR TAMBUPAM</t>
  </si>
  <si>
    <t>DIMORIA GIRLS</t>
  </si>
  <si>
    <t>DHARBAM ULONI</t>
  </si>
  <si>
    <t>DIPTI BARUA</t>
  </si>
  <si>
    <t>SAMAYSHREE BORO</t>
  </si>
  <si>
    <t xml:space="preserve">KHETRI </t>
  </si>
  <si>
    <t>GEETA KALITA</t>
  </si>
  <si>
    <t>ABANTI DAS</t>
  </si>
  <si>
    <t>KARABI</t>
  </si>
  <si>
    <t>MIRA RAJBONGSHI</t>
  </si>
  <si>
    <t>PUTUL KUMAR</t>
  </si>
  <si>
    <t>PROSITA KATHAR</t>
  </si>
  <si>
    <t>ULONI</t>
  </si>
  <si>
    <t>ULANI SAH MAZDUR</t>
  </si>
  <si>
    <t>SATYA SAYA GIRLS</t>
  </si>
  <si>
    <t>CHAKURA</t>
  </si>
  <si>
    <t>2 NO SUKHURA</t>
  </si>
  <si>
    <t>ROBINGAON</t>
  </si>
  <si>
    <t>KENDUBAM</t>
  </si>
  <si>
    <t>DHARBAM</t>
  </si>
  <si>
    <t>2 NO DHARBAM PACHIM ULONI</t>
  </si>
  <si>
    <t>3 NO DHARBAM</t>
  </si>
  <si>
    <t>4 NO DHARBAM</t>
  </si>
  <si>
    <t>2 NO ULONI TAMHALANG</t>
  </si>
  <si>
    <t>TAMHALANG</t>
  </si>
  <si>
    <t>BHERAKUCHI</t>
  </si>
  <si>
    <t>POLASANG</t>
  </si>
  <si>
    <t>2 NO GHAGARA</t>
  </si>
  <si>
    <t>GHAGARA</t>
  </si>
  <si>
    <t>NIBIRA</t>
  </si>
  <si>
    <t>SONAPUR BARUWARI</t>
  </si>
  <si>
    <t>BIGYANMANDIR</t>
  </si>
  <si>
    <t>3 NO DOMORA PATHAR</t>
  </si>
  <si>
    <t>2 NO DOMORA PATHAR</t>
  </si>
  <si>
    <t>BALIASTHAN</t>
  </si>
  <si>
    <t>SONAPUR GAON</t>
  </si>
  <si>
    <t>MOHMARA</t>
  </si>
  <si>
    <t>GARIAGAON</t>
  </si>
  <si>
    <t>CHANDANPATTY</t>
  </si>
  <si>
    <t>SONAPUR PATHAR</t>
  </si>
  <si>
    <t>KACHUTOLI 175</t>
  </si>
  <si>
    <t>KACHUTOLI</t>
  </si>
  <si>
    <t>1 NO KACHUTOLI</t>
  </si>
  <si>
    <t>MOMINGAON GAON</t>
  </si>
  <si>
    <t>PARAHGHUMA</t>
  </si>
  <si>
    <t>1 NO KUSHAL NAGAR</t>
  </si>
  <si>
    <t>RAJIB GANDHI NAGAR</t>
  </si>
  <si>
    <t>MOIRAKUCHI</t>
  </si>
  <si>
    <t>MOIRAKUCHI DA-KUCHI</t>
  </si>
  <si>
    <t>KAILASPUR</t>
  </si>
  <si>
    <t>KAILASPUR KALIMANDIR</t>
  </si>
  <si>
    <t xml:space="preserve">BAGHMARA </t>
  </si>
  <si>
    <t>BAGHMARA  MAIRAKUCHI</t>
  </si>
  <si>
    <t>MINU DEBI SALOI</t>
  </si>
  <si>
    <t>PUTUL  KUMAR</t>
  </si>
  <si>
    <t>HIRAMONI URANG</t>
  </si>
  <si>
    <t>DIMORIA</t>
  </si>
  <si>
    <t>ANIMA BAISHYA</t>
  </si>
  <si>
    <t>MANABI MITHI</t>
  </si>
  <si>
    <t>GITA TARO</t>
  </si>
  <si>
    <t>SONAPUR</t>
  </si>
  <si>
    <t>MANJU NATH</t>
  </si>
  <si>
    <t>NAMITA DAS</t>
  </si>
  <si>
    <t>LAKHITARI</t>
  </si>
  <si>
    <t>DHODHAM</t>
  </si>
  <si>
    <t>JANATA ADARSHA</t>
  </si>
  <si>
    <t>MALOIBARI BALIKA</t>
  </si>
  <si>
    <t xml:space="preserve">MALOIBARI </t>
  </si>
  <si>
    <t>BORGHULI</t>
  </si>
  <si>
    <t>LUNGHUNGIATARI(MINI)</t>
  </si>
  <si>
    <t>ITILAPAR</t>
  </si>
  <si>
    <t>MALOIBARI</t>
  </si>
  <si>
    <t>MALOIBARI N.C</t>
  </si>
  <si>
    <t>BARPAK</t>
  </si>
  <si>
    <t>MALOIBARI PATHER BORIPAR</t>
  </si>
  <si>
    <t>MALOIBARI PATHER DHIPA</t>
  </si>
  <si>
    <t>MALOIBARI BORTARI</t>
  </si>
  <si>
    <t xml:space="preserve">PRAGATI </t>
  </si>
  <si>
    <t>SANKARDEV</t>
  </si>
  <si>
    <t>PUB MALOIBARI</t>
  </si>
  <si>
    <t>3 NO PUB MALOIBARI</t>
  </si>
  <si>
    <t>MALOIBARI BINAPANI</t>
  </si>
  <si>
    <t>MALOIBARI GAON</t>
  </si>
  <si>
    <t>MALOIBARI PATHER</t>
  </si>
  <si>
    <t>3 NO JUNGLE MALOIBARI</t>
  </si>
  <si>
    <t>4 NO JUNGLE MALOIBARI</t>
  </si>
  <si>
    <t>GAON DIMORIA RANGAPARA PACHIM SUBA</t>
  </si>
  <si>
    <t>2 NO GAON DIMORIA</t>
  </si>
  <si>
    <t xml:space="preserve">GAON DIMORIA </t>
  </si>
  <si>
    <t>GAON DIMORIA RUKUWA SUPA</t>
  </si>
  <si>
    <t>NIZ DIMORIA</t>
  </si>
  <si>
    <t>1 NO NIZ DIMORIA</t>
  </si>
  <si>
    <t>NIZ DIMORIA DUBIRPAR</t>
  </si>
  <si>
    <t>DONGPAR SUPA</t>
  </si>
  <si>
    <t>1 NO OUZARI</t>
  </si>
  <si>
    <t>1 NO OWZARI BONPURA</t>
  </si>
  <si>
    <t>1 NO OUZARI NAMGHAR SUPA</t>
  </si>
  <si>
    <t>1 NO OUZARI DAS PARA SUPA PUB</t>
  </si>
  <si>
    <t>2 NO OWZARI SUNDARBAN</t>
  </si>
  <si>
    <t>2 NO OWZARI PUB SUPA(MINI)</t>
  </si>
  <si>
    <t>MITANI GAON</t>
  </si>
  <si>
    <t>MITANI PATHER</t>
  </si>
  <si>
    <t>MITANI  NC</t>
  </si>
  <si>
    <t>MITANI NC 2</t>
  </si>
  <si>
    <t>KALIKAJARI KRISHNA NAGAR(MINI)</t>
  </si>
  <si>
    <t>MALATI THAKURIA</t>
  </si>
  <si>
    <t>NEELIMA DAS</t>
  </si>
  <si>
    <t>SABITRI DAS</t>
  </si>
  <si>
    <t>PRAMILA DAS</t>
  </si>
  <si>
    <t>ANU PATOWARY</t>
  </si>
  <si>
    <t>CHANDRALATA KONWAR</t>
  </si>
  <si>
    <t>BHABANI NATH</t>
  </si>
  <si>
    <t>PARUL THAKURIA</t>
  </si>
  <si>
    <t>PARBOTI THAKURIA</t>
  </si>
  <si>
    <t>FIROZA BEGUM</t>
  </si>
  <si>
    <t>SABITA KALITA</t>
  </si>
  <si>
    <t>OWZARI</t>
  </si>
  <si>
    <t>BHARATI TERON</t>
  </si>
  <si>
    <t>JYOTI</t>
  </si>
  <si>
    <t>MAMATA MANDAL</t>
  </si>
  <si>
    <t>PRAMILA SOREN</t>
  </si>
  <si>
    <t>USHA RANI MANDAL</t>
  </si>
  <si>
    <t>ANURADHA MANDAL</t>
  </si>
  <si>
    <t>MITANI</t>
  </si>
  <si>
    <t>NIRU BHUYAN</t>
  </si>
  <si>
    <t>HIMADRI BHUYAN</t>
  </si>
  <si>
    <t>JAMUNA KUMARI</t>
  </si>
  <si>
    <t>HEMALATA MANDAL</t>
  </si>
  <si>
    <t>LEELA DAS</t>
  </si>
  <si>
    <t>CHANDRAPUR  GAON</t>
  </si>
  <si>
    <t>2 NO CHANDRAPUR</t>
  </si>
  <si>
    <t>CHANDRAPUR AANGANWADI KENDRA</t>
  </si>
  <si>
    <t>7 NO. CHANDRAPUR BAGICHA</t>
  </si>
  <si>
    <t>3 NO. CHANDRAPUR BAGICHA</t>
  </si>
  <si>
    <t>CHAUDHURIPARA</t>
  </si>
  <si>
    <t>PANBARI AANGANWADI KENDRA</t>
  </si>
  <si>
    <t>TATIMARA</t>
  </si>
  <si>
    <t>HAJONGBARI</t>
  </si>
  <si>
    <t>MISAMARI</t>
  </si>
  <si>
    <t>THAKURKUCHI</t>
  </si>
  <si>
    <t>SINGIMARI AANGANWADI KENDRA</t>
  </si>
  <si>
    <t>5 NO. JANASIMALU MANAGING COMMITTEE CENTRE</t>
  </si>
  <si>
    <t>HAJONGBASTI</t>
  </si>
  <si>
    <t>2 NO. THAKURKUCHI NO. 212</t>
  </si>
  <si>
    <t>HAZONGBARI LP SCHOOL AANGANWADI KENDRA</t>
  </si>
  <si>
    <t>TATIMARA GANESH MANDIR</t>
  </si>
  <si>
    <t>SINGIMARI</t>
  </si>
  <si>
    <t>DIGARUMUKH</t>
  </si>
  <si>
    <t>THAKURKUCHI GAON KENDRA</t>
  </si>
  <si>
    <t>THAKURKUCHI KUCHPRA AANGANWADI KENDRA</t>
  </si>
  <si>
    <t>NIZARAPAR</t>
  </si>
  <si>
    <t>AKASHI NAGAR AANGANWADI CENTRE 5 NO. CHANDRREA</t>
  </si>
  <si>
    <t>8 NO. PANBAI BURHA GOHAI THAN</t>
  </si>
  <si>
    <t>MILAN NAGAR SURAJ NAGAR</t>
  </si>
  <si>
    <t>HAJONGBARI 2 NO.</t>
  </si>
  <si>
    <t>PAGALA SUBA</t>
  </si>
  <si>
    <t>KHILIKHA GURI</t>
  </si>
  <si>
    <t>MEDHIRUCHI</t>
  </si>
  <si>
    <t>NOLGHULI</t>
  </si>
  <si>
    <t>NIZARAPAR SUBA</t>
  </si>
  <si>
    <t>GIRIJA SUBA</t>
  </si>
  <si>
    <t>TATIMARA NAGAR</t>
  </si>
  <si>
    <t>RUBBER BAGAN</t>
  </si>
  <si>
    <t>TATIMARA NIZARAPAR</t>
  </si>
  <si>
    <t>CHANDRAPUR TINIALI</t>
  </si>
  <si>
    <t>THANA BAZAR</t>
  </si>
  <si>
    <t>BAGDHORA</t>
  </si>
  <si>
    <t xml:space="preserve">MILAN NAGAR </t>
  </si>
  <si>
    <t>PANBARI PIRKUCHI</t>
  </si>
  <si>
    <t>ARANYAPARA</t>
  </si>
  <si>
    <t>MISSAMARI</t>
  </si>
  <si>
    <t>THAKURKUCHI NONK</t>
  </si>
  <si>
    <t>NIZARAPAR YUBA SANGHA</t>
  </si>
  <si>
    <t>KHANGKAR PANIKHAITI AANGANWADI CENTRE</t>
  </si>
  <si>
    <t>KHARGULI</t>
  </si>
  <si>
    <t>1 NO. BONDA</t>
  </si>
  <si>
    <t>2 NO. BONDA</t>
  </si>
  <si>
    <t>RAJABARI</t>
  </si>
  <si>
    <t>AMSING NANK</t>
  </si>
  <si>
    <t>CHANDRAPUR</t>
  </si>
  <si>
    <t>ADITI PATGIRI</t>
  </si>
  <si>
    <t>GUNITA DEY</t>
  </si>
  <si>
    <t>PANIKHAITI</t>
  </si>
  <si>
    <t>PRATIVA KALITA</t>
  </si>
  <si>
    <t>ANIMA DHAR</t>
  </si>
  <si>
    <t>AMSING JORABAT</t>
  </si>
  <si>
    <t>SUKLA BORO</t>
  </si>
  <si>
    <t>GYANDA ENGLENG</t>
  </si>
  <si>
    <t>2 NO. AMSING GAON</t>
  </si>
  <si>
    <t>2 NO. TALTOLA</t>
  </si>
  <si>
    <t>AMSING GAON 209 NO.</t>
  </si>
  <si>
    <t>AMSING NC AANGANWADI KENDRA NO. 210</t>
  </si>
  <si>
    <t>SHILLONGIA BASTI</t>
  </si>
  <si>
    <t>NAMILE AMSING</t>
  </si>
  <si>
    <t>AMSING GAROBASTI</t>
  </si>
  <si>
    <t>BAZARA NANKE</t>
  </si>
  <si>
    <t>IMLI BASTI</t>
  </si>
  <si>
    <t xml:space="preserve">SHILLONGIA BASTI </t>
  </si>
  <si>
    <t>KAJOLICHAKI MAJOR SUBA</t>
  </si>
  <si>
    <t>KALBARI SUBA</t>
  </si>
  <si>
    <t>HIRA BASTI</t>
  </si>
  <si>
    <t>MIKIRPUM</t>
  </si>
  <si>
    <t>SILGHAR</t>
  </si>
  <si>
    <t>GOVALI</t>
  </si>
  <si>
    <t>MAHADEV BARI</t>
  </si>
  <si>
    <t>NIZ GOBARDHAN KALIMANDIR</t>
  </si>
  <si>
    <t>GOBARDHAN BAZAR KALI MANDIR</t>
  </si>
  <si>
    <t>GAROGAON</t>
  </si>
  <si>
    <t>GUBARDHAN GAROGAON CATHOLIC CHURCH</t>
  </si>
  <si>
    <t>GHORAMARA JANPAR</t>
  </si>
  <si>
    <t>MAHADEV MANDAP</t>
  </si>
  <si>
    <t>KALANGPAR BASTI</t>
  </si>
  <si>
    <t>DHIPUJI JANPAR</t>
  </si>
  <si>
    <t>NALANI</t>
  </si>
  <si>
    <t>DHIPUJIPATHER</t>
  </si>
  <si>
    <t>JALIKONA</t>
  </si>
  <si>
    <t>NARAMARIGHUL</t>
  </si>
  <si>
    <t>PUNYASHALI</t>
  </si>
  <si>
    <t>SHANTIPUR</t>
  </si>
  <si>
    <t>TARIBAGAN AMGAON</t>
  </si>
  <si>
    <t>PACHIM SAPAIDANG</t>
  </si>
  <si>
    <t xml:space="preserve">BONDA HINDI </t>
  </si>
  <si>
    <t>1 NO BONDA UPPER SUBA</t>
  </si>
  <si>
    <t>2 NO HAJONG BARI</t>
  </si>
  <si>
    <t>HATICHILA IKRABARI</t>
  </si>
  <si>
    <t>BIRKUCHI SITAGHULI</t>
  </si>
  <si>
    <t>KHERBARI GONGA NAGAR</t>
  </si>
  <si>
    <t>PANIKHAITI GRANT</t>
  </si>
  <si>
    <t>BENENABARI</t>
  </si>
  <si>
    <t>1 NO BONDA GRANT</t>
  </si>
  <si>
    <t>BONDAGAON LP SCHOOL</t>
  </si>
  <si>
    <t>KALITAKUCHI NANKE</t>
  </si>
  <si>
    <t>TALTULA GAON</t>
  </si>
  <si>
    <t>PACHIM LAHAPARA</t>
  </si>
  <si>
    <t>LAHAPARA</t>
  </si>
  <si>
    <t>NEPALI BASTI</t>
  </si>
  <si>
    <t>TAMULBARI BEEN BASTI</t>
  </si>
  <si>
    <t>PACHIM SAPAIDANG RAMSING SAPORI</t>
  </si>
  <si>
    <t>RAJABARI BISHNU MANDIR</t>
  </si>
  <si>
    <t>KALIMANDIR DIASWAR NAGAR</t>
  </si>
  <si>
    <t>HATIBAGARA</t>
  </si>
  <si>
    <t>MAMONI HAZARIKA</t>
  </si>
  <si>
    <t>ANU DAS</t>
  </si>
  <si>
    <t>N/A</t>
  </si>
  <si>
    <t>NONI BORA</t>
  </si>
  <si>
    <t>BABITA KALITA</t>
  </si>
  <si>
    <t>SUKRITI DEB</t>
  </si>
  <si>
    <t>SNEHALATA MARAK</t>
  </si>
  <si>
    <t>PRAMILA BISWAS</t>
  </si>
  <si>
    <t>ARATI SARKAR</t>
  </si>
  <si>
    <t>SUMI CHAKRABORTY</t>
  </si>
  <si>
    <t>BONDA</t>
  </si>
  <si>
    <t>MANIKA BARMAN</t>
  </si>
  <si>
    <t>SUMI HAZARIKA</t>
  </si>
  <si>
    <t>HAZANBARI</t>
  </si>
  <si>
    <t>PHULKUMAR HAZARIKA</t>
  </si>
  <si>
    <t>JEUTI BORO</t>
  </si>
  <si>
    <t>KALPANA DAS</t>
  </si>
  <si>
    <t>SWAHID JITEN KALITA</t>
  </si>
  <si>
    <t>SWAHID KUSHAL KONWAR</t>
  </si>
  <si>
    <t>CHANDRAPUR SAHBAGISHA</t>
  </si>
  <si>
    <t xml:space="preserve">ARANYANAGAR </t>
  </si>
  <si>
    <t>TINTUKURA</t>
  </si>
  <si>
    <t>CHOUDHURIPARA</t>
  </si>
  <si>
    <t>RAJGARH SHRAMIK</t>
  </si>
  <si>
    <t>HAJONGBARI JR BASIC</t>
  </si>
  <si>
    <t>BIHARIBASTI</t>
  </si>
  <si>
    <t>PANBARI</t>
  </si>
  <si>
    <t>KAJALI CHAKI</t>
  </si>
  <si>
    <t xml:space="preserve">KTR MEMORIAL </t>
  </si>
  <si>
    <t>CHAPAIDANG</t>
  </si>
  <si>
    <t>BONDA HINDI</t>
  </si>
  <si>
    <t>BONDA ANCHALIK</t>
  </si>
  <si>
    <t>BATAGHULI</t>
  </si>
  <si>
    <t>2 NO PANIKHAITY</t>
  </si>
  <si>
    <t>GOVALI SHILGHAR</t>
  </si>
  <si>
    <t xml:space="preserve">LOKPRIYA </t>
  </si>
  <si>
    <t>PACHIM NIZ DIMORIA</t>
  </si>
  <si>
    <t>PANIKHAITY</t>
  </si>
  <si>
    <t>MANTI BORO</t>
  </si>
  <si>
    <t>MANJU CHOUDHURY</t>
  </si>
  <si>
    <t>PAKHILA DAS</t>
  </si>
  <si>
    <t>JUNALI KALITA BORO</t>
  </si>
  <si>
    <t>SEWALI DEURI</t>
  </si>
  <si>
    <t>RITAMONI PHANGCHO</t>
  </si>
  <si>
    <t>SARASWATI DEKA</t>
  </si>
  <si>
    <t>GITA BISWAS</t>
  </si>
  <si>
    <t>MANOLISA BISWAS</t>
  </si>
  <si>
    <t>OUZARI</t>
  </si>
  <si>
    <t>USHARANI MANDAL</t>
  </si>
  <si>
    <t>MARAKDULA</t>
  </si>
  <si>
    <t>GAJAIGAON</t>
  </si>
  <si>
    <t>PHATGAON</t>
  </si>
  <si>
    <t>FATGAON</t>
  </si>
  <si>
    <t>FATGAON JUWAIPARA</t>
  </si>
  <si>
    <t>GAJAIGAON BHAUKASUPA</t>
  </si>
  <si>
    <t>KAMALAZARI</t>
  </si>
  <si>
    <t>2 NO KAMALAZARI</t>
  </si>
  <si>
    <t>KAMALAZARI NC</t>
  </si>
  <si>
    <t>JAGOBARI</t>
  </si>
  <si>
    <t>SONAI</t>
  </si>
  <si>
    <t>SONAI MATIAGOG</t>
  </si>
  <si>
    <t>2 NO SONAI</t>
  </si>
  <si>
    <t>MATIAGOG</t>
  </si>
  <si>
    <t>LAFLONG KHALABARI</t>
  </si>
  <si>
    <t xml:space="preserve">LAFLONG </t>
  </si>
  <si>
    <t>LAFLONG 2 NO KHALOIBARI</t>
  </si>
  <si>
    <t>URAL</t>
  </si>
  <si>
    <t>BARUAHBARI DOMORAPATHER</t>
  </si>
  <si>
    <t>DOMORA PATHER</t>
  </si>
  <si>
    <t>2 NO NO BARUAH BARI</t>
  </si>
  <si>
    <t>3 NO DOMORA PATHER</t>
  </si>
  <si>
    <t>2 NO DOMORAPATHER</t>
  </si>
  <si>
    <t>SANTINAGAR</t>
  </si>
  <si>
    <t>SIYALKHAITI SANTINAGAR</t>
  </si>
  <si>
    <t>RUPNAGAR</t>
  </si>
  <si>
    <t>JYOTINAGAR</t>
  </si>
  <si>
    <t>MAIRAKUCHI</t>
  </si>
  <si>
    <t>TILOTAMMA BARUAH</t>
  </si>
  <si>
    <t>PADMA KATHAR</t>
  </si>
  <si>
    <t>RUNU PROVA BORA</t>
  </si>
  <si>
    <t>REKHESWARI KALITA</t>
  </si>
  <si>
    <t>GUMORIA PATHER</t>
  </si>
  <si>
    <t>GUMARIA MAZDUR SUBA(MINI)</t>
  </si>
  <si>
    <t xml:space="preserve">622 GUMORIA </t>
  </si>
  <si>
    <t>GUMORIA GAON</t>
  </si>
  <si>
    <t xml:space="preserve">2 NO GUMORIA </t>
  </si>
  <si>
    <t>HAHARA</t>
  </si>
  <si>
    <t>HAHARA NC</t>
  </si>
  <si>
    <t>HAHARA TRIBELGAON</t>
  </si>
  <si>
    <t>NIZ HAHARA</t>
  </si>
  <si>
    <t>2 NO NIZ HAHARA</t>
  </si>
  <si>
    <t>1 NO NIZ HAHARA</t>
  </si>
  <si>
    <t>BOGIBARI</t>
  </si>
  <si>
    <t>BAGIBARI</t>
  </si>
  <si>
    <t>HATISHILA</t>
  </si>
  <si>
    <t>AMGURI</t>
  </si>
  <si>
    <t>MALIBAGAN BEJINI GRANT</t>
  </si>
  <si>
    <t>MALIBAGAN</t>
  </si>
  <si>
    <t>MILANPUR BEJINI GRANT</t>
  </si>
  <si>
    <t>1 NO DEOKHAL</t>
  </si>
  <si>
    <t>2 NO DEOKHAL</t>
  </si>
  <si>
    <t>NONKE BEJINI TENGATOLI</t>
  </si>
  <si>
    <t>2 NO RAMATA BEJINI</t>
  </si>
  <si>
    <t>GUMORIA</t>
  </si>
  <si>
    <t>REENA RABHA</t>
  </si>
  <si>
    <t>KALPANA BARUAH</t>
  </si>
  <si>
    <t>BANI GOGOI</t>
  </si>
  <si>
    <t>RANJU RABHA</t>
  </si>
</sst>
</file>

<file path=xl/styles.xml><?xml version="1.0" encoding="utf-8"?>
<styleSheet xmlns="http://schemas.openxmlformats.org/spreadsheetml/2006/main">
  <numFmts count="1">
    <numFmt numFmtId="164" formatCode="[$-409]d/mmm/yy;@"/>
  </numFmts>
  <fonts count="21">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0"/>
      <color theme="1"/>
      <name val="Arial"/>
      <family val="2"/>
    </font>
    <font>
      <sz val="10"/>
      <color indexed="8"/>
      <name val="Arial"/>
      <family val="2"/>
    </font>
    <font>
      <sz val="11"/>
      <color indexed="8"/>
      <name val="Arial Narrow"/>
      <family val="2"/>
    </font>
  </fonts>
  <fills count="10">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9" fillId="0" borderId="0"/>
  </cellStyleXfs>
  <cellXfs count="153">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8" fillId="0" borderId="1" xfId="0" applyFont="1" applyFill="1" applyBorder="1" applyAlignment="1" applyProtection="1">
      <alignment horizontal="center" wrapText="1"/>
      <protection locked="0"/>
    </xf>
    <xf numFmtId="0" fontId="3" fillId="0" borderId="1" xfId="0" applyFont="1" applyFill="1" applyBorder="1" applyAlignment="1" applyProtection="1">
      <alignment horizontal="center"/>
      <protection locked="0"/>
    </xf>
    <xf numFmtId="1" fontId="3" fillId="0" borderId="1" xfId="0" applyNumberFormat="1" applyFont="1" applyFill="1" applyBorder="1" applyAlignment="1" applyProtection="1">
      <alignment horizontal="center" vertical="center"/>
      <protection locked="0"/>
    </xf>
    <xf numFmtId="0" fontId="20" fillId="0" borderId="1" xfId="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top"/>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1"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cellXfs>
  <cellStyles count="2">
    <cellStyle name="Normal" xfId="0" builtinId="0"/>
    <cellStyle name="Normal_Sheet1_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opLeftCell="A11" workbookViewId="0">
      <selection activeCell="A28" sqref="A28:M28"/>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81" t="s">
        <v>69</v>
      </c>
      <c r="B1" s="81"/>
      <c r="C1" s="81"/>
      <c r="D1" s="81"/>
      <c r="E1" s="81"/>
      <c r="F1" s="81"/>
      <c r="G1" s="81"/>
      <c r="H1" s="81"/>
      <c r="I1" s="81"/>
      <c r="J1" s="81"/>
      <c r="K1" s="81"/>
      <c r="L1" s="81"/>
      <c r="M1" s="81"/>
    </row>
    <row r="2" spans="1:14">
      <c r="A2" s="82" t="s">
        <v>0</v>
      </c>
      <c r="B2" s="82"/>
      <c r="C2" s="84" t="s">
        <v>68</v>
      </c>
      <c r="D2" s="85"/>
      <c r="E2" s="2" t="s">
        <v>1</v>
      </c>
      <c r="F2" s="72"/>
      <c r="G2" s="72"/>
      <c r="H2" s="72"/>
      <c r="I2" s="72"/>
      <c r="J2" s="72"/>
      <c r="K2" s="97" t="s">
        <v>24</v>
      </c>
      <c r="L2" s="97"/>
      <c r="M2" s="36"/>
    </row>
    <row r="3" spans="1:14" ht="7.5" customHeight="1">
      <c r="A3" s="117"/>
      <c r="B3" s="117"/>
      <c r="C3" s="117"/>
      <c r="D3" s="117"/>
      <c r="E3" s="117"/>
      <c r="F3" s="116"/>
      <c r="G3" s="116"/>
      <c r="H3" s="116"/>
      <c r="I3" s="116"/>
      <c r="J3" s="116"/>
      <c r="K3" s="118"/>
      <c r="L3" s="118"/>
      <c r="M3" s="118"/>
    </row>
    <row r="4" spans="1:14">
      <c r="A4" s="91" t="s">
        <v>2</v>
      </c>
      <c r="B4" s="92"/>
      <c r="C4" s="92"/>
      <c r="D4" s="92"/>
      <c r="E4" s="93"/>
      <c r="F4" s="116"/>
      <c r="G4" s="116"/>
      <c r="H4" s="116"/>
      <c r="I4" s="119" t="s">
        <v>60</v>
      </c>
      <c r="J4" s="119"/>
      <c r="K4" s="119"/>
      <c r="L4" s="119"/>
      <c r="M4" s="119"/>
    </row>
    <row r="5" spans="1:14" ht="18.75" customHeight="1">
      <c r="A5" s="115" t="s">
        <v>4</v>
      </c>
      <c r="B5" s="115"/>
      <c r="C5" s="94" t="s">
        <v>72</v>
      </c>
      <c r="D5" s="95"/>
      <c r="E5" s="96"/>
      <c r="F5" s="116"/>
      <c r="G5" s="116"/>
      <c r="H5" s="116"/>
      <c r="I5" s="86" t="s">
        <v>5</v>
      </c>
      <c r="J5" s="86"/>
      <c r="K5" s="88" t="s">
        <v>74</v>
      </c>
      <c r="L5" s="90"/>
      <c r="M5" s="89"/>
    </row>
    <row r="6" spans="1:14" ht="18.75" customHeight="1">
      <c r="A6" s="87" t="s">
        <v>18</v>
      </c>
      <c r="B6" s="87"/>
      <c r="C6" s="37">
        <v>9435149064</v>
      </c>
      <c r="D6" s="83" t="s">
        <v>73</v>
      </c>
      <c r="E6" s="83"/>
      <c r="F6" s="116"/>
      <c r="G6" s="116"/>
      <c r="H6" s="116"/>
      <c r="I6" s="87" t="s">
        <v>18</v>
      </c>
      <c r="J6" s="87"/>
      <c r="K6" s="88">
        <v>9435035797</v>
      </c>
      <c r="L6" s="89"/>
      <c r="M6" s="98" t="s">
        <v>75</v>
      </c>
      <c r="N6" s="89"/>
    </row>
    <row r="7" spans="1:14">
      <c r="A7" s="114" t="s">
        <v>3</v>
      </c>
      <c r="B7" s="114"/>
      <c r="C7" s="114"/>
      <c r="D7" s="114"/>
      <c r="E7" s="114"/>
      <c r="F7" s="114"/>
      <c r="G7" s="114"/>
      <c r="H7" s="114"/>
      <c r="I7" s="114"/>
      <c r="J7" s="114"/>
      <c r="K7" s="114"/>
      <c r="L7" s="114"/>
      <c r="M7" s="114"/>
    </row>
    <row r="8" spans="1:14">
      <c r="A8" s="78" t="s">
        <v>21</v>
      </c>
      <c r="B8" s="79"/>
      <c r="C8" s="80"/>
      <c r="D8" s="3" t="s">
        <v>20</v>
      </c>
      <c r="E8" s="56"/>
      <c r="F8" s="101"/>
      <c r="G8" s="102"/>
      <c r="H8" s="102"/>
      <c r="I8" s="78" t="s">
        <v>22</v>
      </c>
      <c r="J8" s="79"/>
      <c r="K8" s="80"/>
      <c r="L8" s="3" t="s">
        <v>20</v>
      </c>
      <c r="M8" s="56"/>
    </row>
    <row r="9" spans="1:14">
      <c r="A9" s="106" t="s">
        <v>26</v>
      </c>
      <c r="B9" s="107"/>
      <c r="C9" s="6" t="s">
        <v>6</v>
      </c>
      <c r="D9" s="9" t="s">
        <v>12</v>
      </c>
      <c r="E9" s="5" t="s">
        <v>15</v>
      </c>
      <c r="F9" s="103"/>
      <c r="G9" s="104"/>
      <c r="H9" s="104"/>
      <c r="I9" s="106" t="s">
        <v>26</v>
      </c>
      <c r="J9" s="107"/>
      <c r="K9" s="6" t="s">
        <v>6</v>
      </c>
      <c r="L9" s="9" t="s">
        <v>12</v>
      </c>
      <c r="M9" s="5" t="s">
        <v>15</v>
      </c>
    </row>
    <row r="10" spans="1:14">
      <c r="A10" s="110" t="s">
        <v>76</v>
      </c>
      <c r="B10" s="110"/>
      <c r="C10" s="17" t="s">
        <v>77</v>
      </c>
      <c r="D10" s="37">
        <v>9435119840</v>
      </c>
      <c r="E10" s="38"/>
      <c r="F10" s="103"/>
      <c r="G10" s="104"/>
      <c r="H10" s="104"/>
      <c r="I10" s="108" t="s">
        <v>84</v>
      </c>
      <c r="J10" s="109"/>
      <c r="K10" s="17" t="s">
        <v>77</v>
      </c>
      <c r="L10" s="37">
        <v>9864131658</v>
      </c>
      <c r="M10" s="38"/>
    </row>
    <row r="11" spans="1:14">
      <c r="A11" s="110" t="s">
        <v>78</v>
      </c>
      <c r="B11" s="110"/>
      <c r="C11" s="17" t="s">
        <v>79</v>
      </c>
      <c r="D11" s="37">
        <v>8255076380</v>
      </c>
      <c r="E11" s="38"/>
      <c r="F11" s="103"/>
      <c r="G11" s="104"/>
      <c r="H11" s="104"/>
      <c r="I11" s="94" t="s">
        <v>85</v>
      </c>
      <c r="J11" s="96"/>
      <c r="K11" s="20" t="s">
        <v>77</v>
      </c>
      <c r="L11" s="37">
        <v>9864013649</v>
      </c>
      <c r="M11" s="38"/>
    </row>
    <row r="12" spans="1:14">
      <c r="A12" s="110" t="s">
        <v>80</v>
      </c>
      <c r="B12" s="110"/>
      <c r="C12" s="17" t="s">
        <v>81</v>
      </c>
      <c r="D12" s="37">
        <v>9854184350</v>
      </c>
      <c r="E12" s="38"/>
      <c r="F12" s="103"/>
      <c r="G12" s="104"/>
      <c r="H12" s="104"/>
      <c r="I12" s="108" t="s">
        <v>86</v>
      </c>
      <c r="J12" s="109"/>
      <c r="K12" s="17" t="s">
        <v>81</v>
      </c>
      <c r="L12" s="37">
        <v>8723019382</v>
      </c>
      <c r="M12" s="38"/>
    </row>
    <row r="13" spans="1:14">
      <c r="A13" s="108" t="s">
        <v>82</v>
      </c>
      <c r="B13" s="109"/>
      <c r="C13" s="17" t="s">
        <v>83</v>
      </c>
      <c r="D13" s="37">
        <v>9706194640</v>
      </c>
      <c r="E13" s="38"/>
      <c r="F13" s="103"/>
      <c r="G13" s="104"/>
      <c r="H13" s="104"/>
      <c r="I13" s="110" t="s">
        <v>87</v>
      </c>
      <c r="J13" s="110"/>
      <c r="K13" s="17" t="s">
        <v>83</v>
      </c>
      <c r="L13" s="37">
        <v>9864306178</v>
      </c>
      <c r="M13" s="38"/>
    </row>
    <row r="14" spans="1:14">
      <c r="A14" s="111" t="s">
        <v>19</v>
      </c>
      <c r="B14" s="112"/>
      <c r="C14" s="113"/>
      <c r="D14" s="77" t="s">
        <v>88</v>
      </c>
      <c r="E14" s="77"/>
      <c r="F14" s="103"/>
      <c r="G14" s="104"/>
      <c r="H14" s="104"/>
      <c r="I14" s="105"/>
      <c r="J14" s="105"/>
      <c r="K14" s="105"/>
      <c r="L14" s="105"/>
      <c r="M14" s="105"/>
      <c r="N14" s="8"/>
    </row>
    <row r="15" spans="1:14">
      <c r="A15" s="100"/>
      <c r="B15" s="100"/>
      <c r="C15" s="100"/>
      <c r="D15" s="100"/>
      <c r="E15" s="100"/>
      <c r="F15" s="100"/>
      <c r="G15" s="100"/>
      <c r="H15" s="100"/>
      <c r="I15" s="100"/>
      <c r="J15" s="100"/>
      <c r="K15" s="100"/>
      <c r="L15" s="100"/>
      <c r="M15" s="100"/>
    </row>
    <row r="16" spans="1:14">
      <c r="A16" s="99" t="s">
        <v>44</v>
      </c>
      <c r="B16" s="99"/>
      <c r="C16" s="99"/>
      <c r="D16" s="99"/>
      <c r="E16" s="99"/>
      <c r="F16" s="99"/>
      <c r="G16" s="99"/>
      <c r="H16" s="99"/>
      <c r="I16" s="99"/>
      <c r="J16" s="99"/>
      <c r="K16" s="99"/>
      <c r="L16" s="99"/>
      <c r="M16" s="99"/>
    </row>
    <row r="17" spans="1:13" ht="32.25" customHeight="1">
      <c r="A17" s="75" t="s">
        <v>56</v>
      </c>
      <c r="B17" s="75"/>
      <c r="C17" s="75"/>
      <c r="D17" s="75"/>
      <c r="E17" s="75"/>
      <c r="F17" s="75"/>
      <c r="G17" s="75"/>
      <c r="H17" s="75"/>
      <c r="I17" s="75"/>
      <c r="J17" s="75"/>
      <c r="K17" s="75"/>
      <c r="L17" s="75"/>
      <c r="M17" s="75"/>
    </row>
    <row r="18" spans="1:13">
      <c r="A18" s="74" t="s">
        <v>57</v>
      </c>
      <c r="B18" s="74"/>
      <c r="C18" s="74"/>
      <c r="D18" s="74"/>
      <c r="E18" s="74"/>
      <c r="F18" s="74"/>
      <c r="G18" s="74"/>
      <c r="H18" s="74"/>
      <c r="I18" s="74"/>
      <c r="J18" s="74"/>
      <c r="K18" s="74"/>
      <c r="L18" s="74"/>
      <c r="M18" s="74"/>
    </row>
    <row r="19" spans="1:13">
      <c r="A19" s="74" t="s">
        <v>45</v>
      </c>
      <c r="B19" s="74"/>
      <c r="C19" s="74"/>
      <c r="D19" s="74"/>
      <c r="E19" s="74"/>
      <c r="F19" s="74"/>
      <c r="G19" s="74"/>
      <c r="H19" s="74"/>
      <c r="I19" s="74"/>
      <c r="J19" s="74"/>
      <c r="K19" s="74"/>
      <c r="L19" s="74"/>
      <c r="M19" s="74"/>
    </row>
    <row r="20" spans="1:13">
      <c r="A20" s="74" t="s">
        <v>39</v>
      </c>
      <c r="B20" s="74"/>
      <c r="C20" s="74"/>
      <c r="D20" s="74"/>
      <c r="E20" s="74"/>
      <c r="F20" s="74"/>
      <c r="G20" s="74"/>
      <c r="H20" s="74"/>
      <c r="I20" s="74"/>
      <c r="J20" s="74"/>
      <c r="K20" s="74"/>
      <c r="L20" s="74"/>
      <c r="M20" s="74"/>
    </row>
    <row r="21" spans="1:13">
      <c r="A21" s="74" t="s">
        <v>46</v>
      </c>
      <c r="B21" s="74"/>
      <c r="C21" s="74"/>
      <c r="D21" s="74"/>
      <c r="E21" s="74"/>
      <c r="F21" s="74"/>
      <c r="G21" s="74"/>
      <c r="H21" s="74"/>
      <c r="I21" s="74"/>
      <c r="J21" s="74"/>
      <c r="K21" s="74"/>
      <c r="L21" s="74"/>
      <c r="M21" s="74"/>
    </row>
    <row r="22" spans="1:13">
      <c r="A22" s="74" t="s">
        <v>40</v>
      </c>
      <c r="B22" s="74"/>
      <c r="C22" s="74"/>
      <c r="D22" s="74"/>
      <c r="E22" s="74"/>
      <c r="F22" s="74"/>
      <c r="G22" s="74"/>
      <c r="H22" s="74"/>
      <c r="I22" s="74"/>
      <c r="J22" s="74"/>
      <c r="K22" s="74"/>
      <c r="L22" s="74"/>
      <c r="M22" s="74"/>
    </row>
    <row r="23" spans="1:13">
      <c r="A23" s="76" t="s">
        <v>49</v>
      </c>
      <c r="B23" s="76"/>
      <c r="C23" s="76"/>
      <c r="D23" s="76"/>
      <c r="E23" s="76"/>
      <c r="F23" s="76"/>
      <c r="G23" s="76"/>
      <c r="H23" s="76"/>
      <c r="I23" s="76"/>
      <c r="J23" s="76"/>
      <c r="K23" s="76"/>
      <c r="L23" s="76"/>
      <c r="M23" s="76"/>
    </row>
    <row r="24" spans="1:13">
      <c r="A24" s="74" t="s">
        <v>41</v>
      </c>
      <c r="B24" s="74"/>
      <c r="C24" s="74"/>
      <c r="D24" s="74"/>
      <c r="E24" s="74"/>
      <c r="F24" s="74"/>
      <c r="G24" s="74"/>
      <c r="H24" s="74"/>
      <c r="I24" s="74"/>
      <c r="J24" s="74"/>
      <c r="K24" s="74"/>
      <c r="L24" s="74"/>
      <c r="M24" s="74"/>
    </row>
    <row r="25" spans="1:13">
      <c r="A25" s="74" t="s">
        <v>42</v>
      </c>
      <c r="B25" s="74"/>
      <c r="C25" s="74"/>
      <c r="D25" s="74"/>
      <c r="E25" s="74"/>
      <c r="F25" s="74"/>
      <c r="G25" s="74"/>
      <c r="H25" s="74"/>
      <c r="I25" s="74"/>
      <c r="J25" s="74"/>
      <c r="K25" s="74"/>
      <c r="L25" s="74"/>
      <c r="M25" s="74"/>
    </row>
    <row r="26" spans="1:13">
      <c r="A26" s="74" t="s">
        <v>43</v>
      </c>
      <c r="B26" s="74"/>
      <c r="C26" s="74"/>
      <c r="D26" s="74"/>
      <c r="E26" s="74"/>
      <c r="F26" s="74"/>
      <c r="G26" s="74"/>
      <c r="H26" s="74"/>
      <c r="I26" s="74"/>
      <c r="J26" s="74"/>
      <c r="K26" s="74"/>
      <c r="L26" s="74"/>
      <c r="M26" s="74"/>
    </row>
    <row r="27" spans="1:13">
      <c r="A27" s="73" t="s">
        <v>47</v>
      </c>
      <c r="B27" s="73"/>
      <c r="C27" s="73"/>
      <c r="D27" s="73"/>
      <c r="E27" s="73"/>
      <c r="F27" s="73"/>
      <c r="G27" s="73"/>
      <c r="H27" s="73"/>
      <c r="I27" s="73"/>
      <c r="J27" s="73"/>
      <c r="K27" s="73"/>
      <c r="L27" s="73"/>
      <c r="M27" s="73"/>
    </row>
    <row r="28" spans="1:13">
      <c r="A28" s="74" t="s">
        <v>48</v>
      </c>
      <c r="B28" s="74"/>
      <c r="C28" s="74"/>
      <c r="D28" s="74"/>
      <c r="E28" s="74"/>
      <c r="F28" s="74"/>
      <c r="G28" s="74"/>
      <c r="H28" s="74"/>
      <c r="I28" s="74"/>
      <c r="J28" s="74"/>
      <c r="K28" s="74"/>
      <c r="L28" s="74"/>
      <c r="M28" s="74"/>
    </row>
    <row r="29" spans="1:13" ht="44.25" customHeight="1">
      <c r="A29" s="71" t="s">
        <v>58</v>
      </c>
      <c r="B29" s="71"/>
      <c r="C29" s="71"/>
      <c r="D29" s="71"/>
      <c r="E29" s="71"/>
      <c r="F29" s="71"/>
      <c r="G29" s="71"/>
      <c r="H29" s="71"/>
      <c r="I29" s="71"/>
      <c r="J29" s="71"/>
      <c r="K29" s="71"/>
      <c r="L29" s="71"/>
      <c r="M29" s="71"/>
    </row>
  </sheetData>
  <sheetProtection password="8527" sheet="1" objects="1" scenarios="1"/>
  <mergeCells count="51">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M6:N6"/>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F67" activePane="bottomRight" state="frozen"/>
      <selection pane="topRight" activeCell="C1" sqref="C1"/>
      <selection pane="bottomLeft" activeCell="A5" sqref="A5"/>
      <selection pane="bottomRight" activeCell="K76" sqref="K76:O76"/>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0" t="s">
        <v>70</v>
      </c>
      <c r="B1" s="120"/>
      <c r="C1" s="120"/>
      <c r="D1" s="120"/>
      <c r="E1" s="120"/>
      <c r="F1" s="120"/>
      <c r="G1" s="120"/>
      <c r="H1" s="120"/>
      <c r="I1" s="120"/>
      <c r="J1" s="120"/>
      <c r="K1" s="120"/>
      <c r="L1" s="120"/>
      <c r="M1" s="120"/>
      <c r="N1" s="120"/>
      <c r="O1" s="120"/>
      <c r="P1" s="120"/>
      <c r="Q1" s="120"/>
      <c r="R1" s="120"/>
      <c r="S1" s="120"/>
    </row>
    <row r="2" spans="1:20" ht="16.5" customHeight="1">
      <c r="A2" s="123" t="s">
        <v>59</v>
      </c>
      <c r="B2" s="124"/>
      <c r="C2" s="124"/>
      <c r="D2" s="25">
        <v>43556</v>
      </c>
      <c r="E2" s="22"/>
      <c r="F2" s="22"/>
      <c r="G2" s="22"/>
      <c r="H2" s="22"/>
      <c r="I2" s="22"/>
      <c r="J2" s="22"/>
      <c r="K2" s="22"/>
      <c r="L2" s="22"/>
      <c r="M2" s="22"/>
      <c r="N2" s="22"/>
      <c r="O2" s="22"/>
      <c r="P2" s="22"/>
      <c r="Q2" s="22"/>
      <c r="R2" s="22"/>
      <c r="S2" s="22"/>
    </row>
    <row r="3" spans="1:20" ht="24" customHeight="1">
      <c r="A3" s="125" t="s">
        <v>14</v>
      </c>
      <c r="B3" s="121" t="s">
        <v>61</v>
      </c>
      <c r="C3" s="126" t="s">
        <v>7</v>
      </c>
      <c r="D3" s="126" t="s">
        <v>55</v>
      </c>
      <c r="E3" s="126" t="s">
        <v>16</v>
      </c>
      <c r="F3" s="127" t="s">
        <v>17</v>
      </c>
      <c r="G3" s="126" t="s">
        <v>8</v>
      </c>
      <c r="H3" s="126"/>
      <c r="I3" s="126"/>
      <c r="J3" s="126" t="s">
        <v>31</v>
      </c>
      <c r="K3" s="121" t="s">
        <v>33</v>
      </c>
      <c r="L3" s="121" t="s">
        <v>50</v>
      </c>
      <c r="M3" s="121" t="s">
        <v>51</v>
      </c>
      <c r="N3" s="121" t="s">
        <v>34</v>
      </c>
      <c r="O3" s="121" t="s">
        <v>35</v>
      </c>
      <c r="P3" s="125" t="s">
        <v>54</v>
      </c>
      <c r="Q3" s="126" t="s">
        <v>52</v>
      </c>
      <c r="R3" s="126" t="s">
        <v>32</v>
      </c>
      <c r="S3" s="126" t="s">
        <v>53</v>
      </c>
      <c r="T3" s="126" t="s">
        <v>13</v>
      </c>
    </row>
    <row r="4" spans="1:20" ht="25.5" customHeight="1">
      <c r="A4" s="125"/>
      <c r="B4" s="128"/>
      <c r="C4" s="126"/>
      <c r="D4" s="126"/>
      <c r="E4" s="126"/>
      <c r="F4" s="127"/>
      <c r="G4" s="15" t="s">
        <v>9</v>
      </c>
      <c r="H4" s="15" t="s">
        <v>10</v>
      </c>
      <c r="I4" s="11" t="s">
        <v>11</v>
      </c>
      <c r="J4" s="126"/>
      <c r="K4" s="122"/>
      <c r="L4" s="122"/>
      <c r="M4" s="122"/>
      <c r="N4" s="122"/>
      <c r="O4" s="122"/>
      <c r="P4" s="125"/>
      <c r="Q4" s="125"/>
      <c r="R4" s="126"/>
      <c r="S4" s="126"/>
      <c r="T4" s="126"/>
    </row>
    <row r="5" spans="1:20">
      <c r="A5" s="4">
        <v>1</v>
      </c>
      <c r="B5" s="17" t="s">
        <v>63</v>
      </c>
      <c r="C5" s="54" t="s">
        <v>89</v>
      </c>
      <c r="D5" s="48" t="s">
        <v>25</v>
      </c>
      <c r="E5" s="54">
        <v>18322020101</v>
      </c>
      <c r="F5" s="18"/>
      <c r="G5" s="19">
        <v>45</v>
      </c>
      <c r="H5" s="19">
        <v>55</v>
      </c>
      <c r="I5" s="58">
        <f>G5+H5</f>
        <v>100</v>
      </c>
      <c r="J5" s="66" t="s">
        <v>90</v>
      </c>
      <c r="K5" s="18" t="s">
        <v>91</v>
      </c>
      <c r="L5" s="18" t="s">
        <v>92</v>
      </c>
      <c r="M5" s="18">
        <v>985986068</v>
      </c>
      <c r="N5" s="18" t="s">
        <v>93</v>
      </c>
      <c r="O5" s="18">
        <v>9954235537</v>
      </c>
      <c r="P5" s="24">
        <v>43556</v>
      </c>
      <c r="Q5" s="18" t="s">
        <v>94</v>
      </c>
      <c r="R5" s="18"/>
      <c r="S5" s="18"/>
      <c r="T5" s="18"/>
    </row>
    <row r="6" spans="1:20">
      <c r="A6" s="4">
        <v>2</v>
      </c>
      <c r="B6" s="17" t="s">
        <v>63</v>
      </c>
      <c r="C6" s="54" t="s">
        <v>89</v>
      </c>
      <c r="D6" s="48" t="s">
        <v>25</v>
      </c>
      <c r="E6" s="54">
        <v>18322020101</v>
      </c>
      <c r="F6" s="18"/>
      <c r="G6" s="19">
        <v>45</v>
      </c>
      <c r="H6" s="19">
        <v>55</v>
      </c>
      <c r="I6" s="58">
        <f>G6+H6</f>
        <v>100</v>
      </c>
      <c r="J6" s="67">
        <v>9577279163</v>
      </c>
      <c r="K6" s="18" t="s">
        <v>91</v>
      </c>
      <c r="L6" s="18" t="s">
        <v>92</v>
      </c>
      <c r="M6" s="18">
        <v>985986068</v>
      </c>
      <c r="N6" s="18" t="s">
        <v>93</v>
      </c>
      <c r="O6" s="18">
        <v>9954235537</v>
      </c>
      <c r="P6" s="24">
        <v>43557</v>
      </c>
      <c r="Q6" s="18" t="s">
        <v>95</v>
      </c>
      <c r="R6" s="18"/>
      <c r="S6" s="18"/>
      <c r="T6" s="18"/>
    </row>
    <row r="7" spans="1:20">
      <c r="A7" s="4">
        <v>3</v>
      </c>
      <c r="B7" s="20" t="s">
        <v>63</v>
      </c>
      <c r="C7" s="66" t="s">
        <v>96</v>
      </c>
      <c r="D7" s="54" t="s">
        <v>25</v>
      </c>
      <c r="E7" s="54">
        <v>18322020119</v>
      </c>
      <c r="F7" s="51"/>
      <c r="G7" s="52">
        <v>22</v>
      </c>
      <c r="H7" s="52">
        <v>20</v>
      </c>
      <c r="I7" s="68">
        <f>G7+H7</f>
        <v>42</v>
      </c>
      <c r="J7" s="67">
        <v>9678484225</v>
      </c>
      <c r="K7" s="18" t="s">
        <v>91</v>
      </c>
      <c r="L7" s="18" t="s">
        <v>92</v>
      </c>
      <c r="M7" s="18">
        <v>985986068</v>
      </c>
      <c r="N7" s="18" t="s">
        <v>93</v>
      </c>
      <c r="O7" s="18">
        <v>9954235537</v>
      </c>
      <c r="P7" s="53">
        <v>43558</v>
      </c>
      <c r="Q7" s="51" t="s">
        <v>97</v>
      </c>
      <c r="R7" s="51"/>
      <c r="S7" s="51"/>
      <c r="T7" s="51"/>
    </row>
    <row r="8" spans="1:20">
      <c r="A8" s="4">
        <v>4</v>
      </c>
      <c r="B8" s="20" t="s">
        <v>63</v>
      </c>
      <c r="C8" s="54" t="s">
        <v>98</v>
      </c>
      <c r="D8" s="54" t="s">
        <v>25</v>
      </c>
      <c r="E8" s="54">
        <v>18322020120</v>
      </c>
      <c r="F8" s="51"/>
      <c r="G8" s="52">
        <v>18</v>
      </c>
      <c r="H8" s="52">
        <v>16</v>
      </c>
      <c r="I8" s="68">
        <f t="shared" ref="I8:I42" si="0">G8+H8</f>
        <v>34</v>
      </c>
      <c r="J8" s="67">
        <v>8638367705</v>
      </c>
      <c r="K8" s="18" t="s">
        <v>91</v>
      </c>
      <c r="L8" s="18" t="s">
        <v>92</v>
      </c>
      <c r="M8" s="18">
        <v>985986068</v>
      </c>
      <c r="N8" s="18" t="s">
        <v>93</v>
      </c>
      <c r="O8" s="18">
        <v>9954235537</v>
      </c>
      <c r="P8" s="53">
        <v>43558</v>
      </c>
      <c r="Q8" s="51" t="s">
        <v>97</v>
      </c>
      <c r="R8" s="51"/>
      <c r="S8" s="51"/>
      <c r="T8" s="51"/>
    </row>
    <row r="9" spans="1:20">
      <c r="A9" s="4">
        <v>5</v>
      </c>
      <c r="B9" s="20" t="s">
        <v>63</v>
      </c>
      <c r="C9" s="66" t="s">
        <v>99</v>
      </c>
      <c r="D9" s="54" t="s">
        <v>25</v>
      </c>
      <c r="E9" s="54">
        <v>18322020116</v>
      </c>
      <c r="F9" s="51"/>
      <c r="G9" s="52">
        <v>12</v>
      </c>
      <c r="H9" s="52">
        <v>12</v>
      </c>
      <c r="I9" s="68">
        <f t="shared" si="0"/>
        <v>24</v>
      </c>
      <c r="J9" s="67">
        <v>8794020516</v>
      </c>
      <c r="K9" s="18" t="s">
        <v>91</v>
      </c>
      <c r="L9" s="18" t="s">
        <v>92</v>
      </c>
      <c r="M9" s="18">
        <v>985986068</v>
      </c>
      <c r="N9" s="18" t="s">
        <v>93</v>
      </c>
      <c r="O9" s="18">
        <v>9954235537</v>
      </c>
      <c r="P9" s="53">
        <v>43559</v>
      </c>
      <c r="Q9" s="51" t="s">
        <v>100</v>
      </c>
      <c r="R9" s="51"/>
      <c r="S9" s="51"/>
      <c r="T9" s="51"/>
    </row>
    <row r="10" spans="1:20">
      <c r="A10" s="4">
        <v>6</v>
      </c>
      <c r="B10" s="20" t="s">
        <v>63</v>
      </c>
      <c r="C10" s="54" t="s">
        <v>101</v>
      </c>
      <c r="D10" s="54" t="s">
        <v>23</v>
      </c>
      <c r="E10" s="66" t="s">
        <v>102</v>
      </c>
      <c r="F10" s="51" t="s">
        <v>163</v>
      </c>
      <c r="G10" s="52">
        <v>10</v>
      </c>
      <c r="H10" s="52">
        <v>19</v>
      </c>
      <c r="I10" s="68">
        <v>29</v>
      </c>
      <c r="J10" s="66" t="s">
        <v>103</v>
      </c>
      <c r="K10" s="51" t="s">
        <v>104</v>
      </c>
      <c r="L10" s="51" t="s">
        <v>105</v>
      </c>
      <c r="M10" s="51">
        <v>9854531507</v>
      </c>
      <c r="N10" s="51" t="s">
        <v>106</v>
      </c>
      <c r="O10" s="51">
        <v>8721081974</v>
      </c>
      <c r="P10" s="53">
        <v>43559</v>
      </c>
      <c r="Q10" s="51" t="s">
        <v>100</v>
      </c>
      <c r="R10" s="51"/>
      <c r="S10" s="51"/>
      <c r="T10" s="51"/>
    </row>
    <row r="11" spans="1:20">
      <c r="A11" s="4">
        <v>7</v>
      </c>
      <c r="B11" s="20" t="s">
        <v>63</v>
      </c>
      <c r="C11" s="66" t="s">
        <v>107</v>
      </c>
      <c r="D11" s="54" t="s">
        <v>25</v>
      </c>
      <c r="E11" s="54">
        <v>18322020102</v>
      </c>
      <c r="F11" s="51"/>
      <c r="G11" s="52">
        <v>18</v>
      </c>
      <c r="H11" s="52">
        <v>17</v>
      </c>
      <c r="I11" s="68">
        <f t="shared" si="0"/>
        <v>35</v>
      </c>
      <c r="J11" s="67">
        <v>9678130726</v>
      </c>
      <c r="K11" s="51" t="s">
        <v>104</v>
      </c>
      <c r="L11" s="51" t="s">
        <v>105</v>
      </c>
      <c r="M11" s="51">
        <v>9854531507</v>
      </c>
      <c r="N11" s="51" t="s">
        <v>106</v>
      </c>
      <c r="O11" s="51">
        <v>8721081974</v>
      </c>
      <c r="P11" s="53">
        <v>43560</v>
      </c>
      <c r="Q11" s="51" t="s">
        <v>108</v>
      </c>
      <c r="R11" s="51"/>
      <c r="S11" s="51"/>
      <c r="T11" s="51"/>
    </row>
    <row r="12" spans="1:20" s="55" customFormat="1">
      <c r="A12" s="50">
        <v>8</v>
      </c>
      <c r="B12" s="20" t="s">
        <v>63</v>
      </c>
      <c r="C12" s="54" t="s">
        <v>109</v>
      </c>
      <c r="D12" s="54" t="s">
        <v>25</v>
      </c>
      <c r="E12" s="54">
        <v>18322020104</v>
      </c>
      <c r="F12" s="51"/>
      <c r="G12" s="52">
        <v>16</v>
      </c>
      <c r="H12" s="52">
        <v>19</v>
      </c>
      <c r="I12" s="68">
        <f t="shared" si="0"/>
        <v>35</v>
      </c>
      <c r="J12" s="67">
        <v>9859108011</v>
      </c>
      <c r="K12" s="51" t="s">
        <v>104</v>
      </c>
      <c r="L12" s="51" t="s">
        <v>105</v>
      </c>
      <c r="M12" s="51">
        <v>9854531507</v>
      </c>
      <c r="N12" s="51" t="s">
        <v>106</v>
      </c>
      <c r="O12" s="51">
        <v>8721081974</v>
      </c>
      <c r="P12" s="53">
        <v>43560</v>
      </c>
      <c r="Q12" s="51" t="s">
        <v>108</v>
      </c>
      <c r="R12" s="51"/>
      <c r="S12" s="51"/>
      <c r="T12" s="51"/>
    </row>
    <row r="13" spans="1:20">
      <c r="A13" s="4">
        <v>9</v>
      </c>
      <c r="B13" s="20" t="s">
        <v>63</v>
      </c>
      <c r="C13" s="69" t="s">
        <v>110</v>
      </c>
      <c r="D13" s="54" t="s">
        <v>25</v>
      </c>
      <c r="E13" s="54">
        <v>18322020105</v>
      </c>
      <c r="F13" s="51"/>
      <c r="G13" s="52">
        <v>20</v>
      </c>
      <c r="H13" s="52">
        <v>22</v>
      </c>
      <c r="I13" s="68">
        <f t="shared" si="0"/>
        <v>42</v>
      </c>
      <c r="J13" s="67">
        <v>9435303957</v>
      </c>
      <c r="K13" s="51" t="s">
        <v>104</v>
      </c>
      <c r="L13" s="51" t="s">
        <v>105</v>
      </c>
      <c r="M13" s="51">
        <v>9854531507</v>
      </c>
      <c r="N13" s="51" t="s">
        <v>106</v>
      </c>
      <c r="O13" s="51">
        <v>8721081974</v>
      </c>
      <c r="P13" s="53">
        <v>43560</v>
      </c>
      <c r="Q13" s="51" t="s">
        <v>108</v>
      </c>
      <c r="R13" s="51"/>
      <c r="S13" s="51"/>
      <c r="T13" s="51"/>
    </row>
    <row r="14" spans="1:20">
      <c r="A14" s="4">
        <v>10</v>
      </c>
      <c r="B14" s="20" t="s">
        <v>63</v>
      </c>
      <c r="C14" s="66" t="s">
        <v>111</v>
      </c>
      <c r="D14" s="54" t="s">
        <v>23</v>
      </c>
      <c r="E14" s="66" t="s">
        <v>112</v>
      </c>
      <c r="F14" s="51" t="s">
        <v>163</v>
      </c>
      <c r="G14" s="52">
        <v>39</v>
      </c>
      <c r="H14" s="52">
        <v>21</v>
      </c>
      <c r="I14" s="58">
        <f t="shared" si="0"/>
        <v>60</v>
      </c>
      <c r="J14" s="66" t="s">
        <v>113</v>
      </c>
      <c r="K14" s="18" t="s">
        <v>91</v>
      </c>
      <c r="L14" s="18" t="s">
        <v>92</v>
      </c>
      <c r="M14" s="18">
        <v>985986068</v>
      </c>
      <c r="N14" s="18" t="s">
        <v>93</v>
      </c>
      <c r="O14" s="18">
        <v>9954235537</v>
      </c>
      <c r="P14" s="53">
        <v>43561</v>
      </c>
      <c r="Q14" s="51" t="s">
        <v>114</v>
      </c>
      <c r="R14" s="51"/>
      <c r="S14" s="51"/>
      <c r="T14" s="51"/>
    </row>
    <row r="15" spans="1:20">
      <c r="A15" s="4">
        <v>11</v>
      </c>
      <c r="B15" s="20" t="s">
        <v>63</v>
      </c>
      <c r="C15" s="69" t="s">
        <v>115</v>
      </c>
      <c r="D15" s="54" t="s">
        <v>23</v>
      </c>
      <c r="E15" s="66" t="s">
        <v>116</v>
      </c>
      <c r="F15" s="51" t="s">
        <v>164</v>
      </c>
      <c r="G15" s="52">
        <v>32</v>
      </c>
      <c r="H15" s="52">
        <v>19</v>
      </c>
      <c r="I15" s="68">
        <v>51</v>
      </c>
      <c r="J15" s="66" t="s">
        <v>117</v>
      </c>
      <c r="K15" s="51" t="s">
        <v>104</v>
      </c>
      <c r="L15" s="51" t="s">
        <v>105</v>
      </c>
      <c r="M15" s="51">
        <v>9854531507</v>
      </c>
      <c r="N15" s="51" t="s">
        <v>106</v>
      </c>
      <c r="O15" s="51">
        <v>8721081974</v>
      </c>
      <c r="P15" s="53">
        <v>43563</v>
      </c>
      <c r="Q15" s="51" t="s">
        <v>94</v>
      </c>
      <c r="R15" s="51"/>
      <c r="S15" s="51"/>
      <c r="T15" s="51"/>
    </row>
    <row r="16" spans="1:20">
      <c r="A16" s="4">
        <v>12</v>
      </c>
      <c r="B16" s="20" t="s">
        <v>63</v>
      </c>
      <c r="C16" s="69" t="s">
        <v>118</v>
      </c>
      <c r="D16" s="54" t="s">
        <v>23</v>
      </c>
      <c r="E16" s="66" t="s">
        <v>119</v>
      </c>
      <c r="F16" s="51" t="s">
        <v>163</v>
      </c>
      <c r="G16" s="52">
        <v>28</v>
      </c>
      <c r="H16" s="52">
        <v>48</v>
      </c>
      <c r="I16" s="68">
        <v>76</v>
      </c>
      <c r="J16" s="66">
        <v>9864210030</v>
      </c>
      <c r="K16" s="51" t="s">
        <v>104</v>
      </c>
      <c r="L16" s="51" t="s">
        <v>105</v>
      </c>
      <c r="M16" s="51">
        <v>9854531507</v>
      </c>
      <c r="N16" s="51" t="s">
        <v>106</v>
      </c>
      <c r="O16" s="51">
        <v>8721081974</v>
      </c>
      <c r="P16" s="53">
        <v>43563</v>
      </c>
      <c r="Q16" s="51" t="s">
        <v>94</v>
      </c>
      <c r="R16" s="51"/>
      <c r="S16" s="51"/>
      <c r="T16" s="51"/>
    </row>
    <row r="17" spans="1:20">
      <c r="A17" s="4">
        <v>13</v>
      </c>
      <c r="B17" s="20" t="s">
        <v>63</v>
      </c>
      <c r="C17" s="69" t="s">
        <v>120</v>
      </c>
      <c r="D17" s="54" t="s">
        <v>23</v>
      </c>
      <c r="E17" s="66" t="s">
        <v>121</v>
      </c>
      <c r="F17" s="51" t="s">
        <v>163</v>
      </c>
      <c r="G17" s="52">
        <v>30</v>
      </c>
      <c r="H17" s="52">
        <v>43</v>
      </c>
      <c r="I17" s="68">
        <v>73</v>
      </c>
      <c r="J17" s="66">
        <v>9954042156</v>
      </c>
      <c r="K17" s="51" t="s">
        <v>104</v>
      </c>
      <c r="L17" s="51" t="s">
        <v>105</v>
      </c>
      <c r="M17" s="51">
        <v>9854531507</v>
      </c>
      <c r="N17" s="51" t="s">
        <v>106</v>
      </c>
      <c r="O17" s="51">
        <v>8721081974</v>
      </c>
      <c r="P17" s="53">
        <v>43564</v>
      </c>
      <c r="Q17" s="51" t="s">
        <v>95</v>
      </c>
      <c r="R17" s="51"/>
      <c r="S17" s="51"/>
      <c r="T17" s="51"/>
    </row>
    <row r="18" spans="1:20">
      <c r="A18" s="4">
        <v>14</v>
      </c>
      <c r="B18" s="20" t="s">
        <v>63</v>
      </c>
      <c r="C18" s="69" t="s">
        <v>122</v>
      </c>
      <c r="D18" s="54" t="s">
        <v>25</v>
      </c>
      <c r="E18" s="54">
        <v>18322020117</v>
      </c>
      <c r="F18" s="51"/>
      <c r="G18" s="52">
        <v>13</v>
      </c>
      <c r="H18" s="52">
        <v>18</v>
      </c>
      <c r="I18" s="68">
        <f t="shared" si="0"/>
        <v>31</v>
      </c>
      <c r="J18" s="67">
        <v>9863253347</v>
      </c>
      <c r="K18" s="51" t="s">
        <v>104</v>
      </c>
      <c r="L18" s="51" t="s">
        <v>105</v>
      </c>
      <c r="M18" s="51">
        <v>9854531507</v>
      </c>
      <c r="N18" s="51" t="s">
        <v>106</v>
      </c>
      <c r="O18" s="51">
        <v>8721081974</v>
      </c>
      <c r="P18" s="53">
        <v>43565</v>
      </c>
      <c r="Q18" s="51" t="s">
        <v>97</v>
      </c>
      <c r="R18" s="51"/>
      <c r="S18" s="51"/>
      <c r="T18" s="51"/>
    </row>
    <row r="19" spans="1:20">
      <c r="A19" s="4">
        <v>15</v>
      </c>
      <c r="B19" s="20" t="s">
        <v>63</v>
      </c>
      <c r="C19" s="69" t="s">
        <v>123</v>
      </c>
      <c r="D19" s="54" t="s">
        <v>25</v>
      </c>
      <c r="E19" s="54">
        <v>18322020118</v>
      </c>
      <c r="F19" s="51"/>
      <c r="G19" s="52">
        <v>17</v>
      </c>
      <c r="H19" s="52">
        <v>19</v>
      </c>
      <c r="I19" s="68">
        <f t="shared" si="0"/>
        <v>36</v>
      </c>
      <c r="J19" s="70">
        <v>9774322465</v>
      </c>
      <c r="K19" s="51" t="s">
        <v>104</v>
      </c>
      <c r="L19" s="51" t="s">
        <v>105</v>
      </c>
      <c r="M19" s="51">
        <v>9854531507</v>
      </c>
      <c r="N19" s="51" t="s">
        <v>106</v>
      </c>
      <c r="O19" s="51">
        <v>8721081974</v>
      </c>
      <c r="P19" s="53">
        <v>43565</v>
      </c>
      <c r="Q19" s="51" t="s">
        <v>97</v>
      </c>
      <c r="R19" s="51"/>
      <c r="S19" s="51"/>
      <c r="T19" s="51"/>
    </row>
    <row r="20" spans="1:20">
      <c r="A20" s="4">
        <v>16</v>
      </c>
      <c r="B20" s="20" t="s">
        <v>63</v>
      </c>
      <c r="C20" s="69" t="s">
        <v>124</v>
      </c>
      <c r="D20" s="54" t="s">
        <v>23</v>
      </c>
      <c r="E20" s="66" t="s">
        <v>125</v>
      </c>
      <c r="F20" s="51" t="s">
        <v>163</v>
      </c>
      <c r="G20" s="52">
        <v>9</v>
      </c>
      <c r="H20" s="52">
        <v>8</v>
      </c>
      <c r="I20" s="68">
        <v>17</v>
      </c>
      <c r="J20" s="66">
        <v>9954950120</v>
      </c>
      <c r="K20" s="51" t="s">
        <v>104</v>
      </c>
      <c r="L20" s="51" t="s">
        <v>105</v>
      </c>
      <c r="M20" s="51">
        <v>9854531507</v>
      </c>
      <c r="N20" s="51" t="s">
        <v>106</v>
      </c>
      <c r="O20" s="51">
        <v>8721081974</v>
      </c>
      <c r="P20" s="53">
        <v>43565</v>
      </c>
      <c r="Q20" s="51" t="s">
        <v>97</v>
      </c>
      <c r="R20" s="51"/>
      <c r="S20" s="51"/>
      <c r="T20" s="51"/>
    </row>
    <row r="21" spans="1:20">
      <c r="A21" s="4">
        <v>17</v>
      </c>
      <c r="B21" s="20" t="s">
        <v>63</v>
      </c>
      <c r="C21" s="69" t="s">
        <v>126</v>
      </c>
      <c r="D21" s="54" t="s">
        <v>25</v>
      </c>
      <c r="E21" s="54">
        <v>18322020110</v>
      </c>
      <c r="F21" s="51"/>
      <c r="G21" s="52">
        <v>16</v>
      </c>
      <c r="H21" s="52">
        <v>13</v>
      </c>
      <c r="I21" s="68">
        <f t="shared" si="0"/>
        <v>29</v>
      </c>
      <c r="J21" s="67">
        <v>9774530079</v>
      </c>
      <c r="K21" s="51" t="s">
        <v>104</v>
      </c>
      <c r="L21" s="51" t="s">
        <v>105</v>
      </c>
      <c r="M21" s="51">
        <v>9854531507</v>
      </c>
      <c r="N21" s="51" t="s">
        <v>106</v>
      </c>
      <c r="O21" s="51">
        <v>8721081974</v>
      </c>
      <c r="P21" s="53">
        <v>43566</v>
      </c>
      <c r="Q21" s="51" t="s">
        <v>100</v>
      </c>
      <c r="R21" s="51"/>
      <c r="S21" s="51"/>
      <c r="T21" s="51"/>
    </row>
    <row r="22" spans="1:20">
      <c r="A22" s="4">
        <v>18</v>
      </c>
      <c r="B22" s="20" t="s">
        <v>63</v>
      </c>
      <c r="C22" s="69" t="s">
        <v>127</v>
      </c>
      <c r="D22" s="54" t="s">
        <v>25</v>
      </c>
      <c r="E22" s="54">
        <v>18322020111</v>
      </c>
      <c r="F22" s="51"/>
      <c r="G22" s="52">
        <v>17</v>
      </c>
      <c r="H22" s="52">
        <v>17</v>
      </c>
      <c r="I22" s="68">
        <f t="shared" si="0"/>
        <v>34</v>
      </c>
      <c r="J22" s="67">
        <v>8258873720</v>
      </c>
      <c r="K22" s="51" t="s">
        <v>104</v>
      </c>
      <c r="L22" s="51" t="s">
        <v>105</v>
      </c>
      <c r="M22" s="51">
        <v>9854531507</v>
      </c>
      <c r="N22" s="51" t="s">
        <v>106</v>
      </c>
      <c r="O22" s="51">
        <v>8721081974</v>
      </c>
      <c r="P22" s="53">
        <v>43566</v>
      </c>
      <c r="Q22" s="51" t="s">
        <v>100</v>
      </c>
      <c r="R22" s="51"/>
      <c r="S22" s="51"/>
      <c r="T22" s="51"/>
    </row>
    <row r="23" spans="1:20">
      <c r="A23" s="4">
        <v>19</v>
      </c>
      <c r="B23" s="20" t="s">
        <v>63</v>
      </c>
      <c r="C23" s="69" t="s">
        <v>128</v>
      </c>
      <c r="D23" s="54" t="s">
        <v>25</v>
      </c>
      <c r="E23" s="54">
        <v>18322020112</v>
      </c>
      <c r="F23" s="51"/>
      <c r="G23" s="52">
        <v>18</v>
      </c>
      <c r="H23" s="52">
        <v>19</v>
      </c>
      <c r="I23" s="68">
        <f t="shared" si="0"/>
        <v>37</v>
      </c>
      <c r="J23" s="67">
        <v>9856064876</v>
      </c>
      <c r="K23" s="51" t="s">
        <v>104</v>
      </c>
      <c r="L23" s="51" t="s">
        <v>105</v>
      </c>
      <c r="M23" s="51">
        <v>9854531507</v>
      </c>
      <c r="N23" s="51" t="s">
        <v>106</v>
      </c>
      <c r="O23" s="51">
        <v>8721081974</v>
      </c>
      <c r="P23" s="53">
        <v>43567</v>
      </c>
      <c r="Q23" s="51" t="s">
        <v>108</v>
      </c>
      <c r="R23" s="51"/>
      <c r="S23" s="51"/>
      <c r="T23" s="51"/>
    </row>
    <row r="24" spans="1:20">
      <c r="A24" s="4">
        <v>20</v>
      </c>
      <c r="B24" s="20" t="s">
        <v>63</v>
      </c>
      <c r="C24" s="69" t="s">
        <v>129</v>
      </c>
      <c r="D24" s="54" t="s">
        <v>25</v>
      </c>
      <c r="E24" s="54">
        <v>18322020113</v>
      </c>
      <c r="F24" s="51"/>
      <c r="G24" s="52">
        <v>16</v>
      </c>
      <c r="H24" s="52">
        <v>17</v>
      </c>
      <c r="I24" s="68">
        <f t="shared" si="0"/>
        <v>33</v>
      </c>
      <c r="J24" s="67">
        <v>7002598574</v>
      </c>
      <c r="K24" s="51" t="s">
        <v>104</v>
      </c>
      <c r="L24" s="51" t="s">
        <v>105</v>
      </c>
      <c r="M24" s="51">
        <v>9854531507</v>
      </c>
      <c r="N24" s="51" t="s">
        <v>106</v>
      </c>
      <c r="O24" s="51">
        <v>8721081974</v>
      </c>
      <c r="P24" s="53">
        <v>43567</v>
      </c>
      <c r="Q24" s="51" t="s">
        <v>108</v>
      </c>
      <c r="R24" s="51"/>
      <c r="S24" s="51"/>
      <c r="T24" s="51"/>
    </row>
    <row r="25" spans="1:20">
      <c r="A25" s="4">
        <v>21</v>
      </c>
      <c r="B25" s="20" t="s">
        <v>63</v>
      </c>
      <c r="C25" s="69" t="s">
        <v>130</v>
      </c>
      <c r="D25" s="54" t="s">
        <v>25</v>
      </c>
      <c r="E25" s="54">
        <v>18322020115</v>
      </c>
      <c r="F25" s="51"/>
      <c r="G25" s="52">
        <v>12</v>
      </c>
      <c r="H25" s="52">
        <v>12</v>
      </c>
      <c r="I25" s="68">
        <f t="shared" si="0"/>
        <v>24</v>
      </c>
      <c r="J25" s="67">
        <v>8638421460</v>
      </c>
      <c r="K25" s="51" t="s">
        <v>104</v>
      </c>
      <c r="L25" s="51" t="s">
        <v>105</v>
      </c>
      <c r="M25" s="51">
        <v>9854531507</v>
      </c>
      <c r="N25" s="51" t="s">
        <v>106</v>
      </c>
      <c r="O25" s="51">
        <v>8721081974</v>
      </c>
      <c r="P25" s="53">
        <v>43568</v>
      </c>
      <c r="Q25" s="51" t="s">
        <v>114</v>
      </c>
      <c r="R25" s="51"/>
      <c r="S25" s="51"/>
      <c r="T25" s="51"/>
    </row>
    <row r="26" spans="1:20">
      <c r="A26" s="4">
        <v>22</v>
      </c>
      <c r="B26" s="20" t="s">
        <v>63</v>
      </c>
      <c r="C26" s="69" t="s">
        <v>131</v>
      </c>
      <c r="D26" s="54" t="s">
        <v>25</v>
      </c>
      <c r="E26" s="54">
        <v>18322020106</v>
      </c>
      <c r="F26" s="51"/>
      <c r="G26" s="52">
        <v>17</v>
      </c>
      <c r="H26" s="52">
        <v>13</v>
      </c>
      <c r="I26" s="68">
        <f t="shared" si="0"/>
        <v>30</v>
      </c>
      <c r="J26" s="67">
        <v>9854345960</v>
      </c>
      <c r="K26" s="51" t="s">
        <v>104</v>
      </c>
      <c r="L26" s="51" t="s">
        <v>105</v>
      </c>
      <c r="M26" s="51">
        <v>9854531507</v>
      </c>
      <c r="N26" s="51" t="s">
        <v>106</v>
      </c>
      <c r="O26" s="51">
        <v>8721081974</v>
      </c>
      <c r="P26" s="53">
        <v>43572</v>
      </c>
      <c r="Q26" s="51" t="s">
        <v>97</v>
      </c>
      <c r="R26" s="51"/>
      <c r="S26" s="51"/>
      <c r="T26" s="51"/>
    </row>
    <row r="27" spans="1:20">
      <c r="A27" s="4">
        <v>23</v>
      </c>
      <c r="B27" s="20" t="s">
        <v>63</v>
      </c>
      <c r="C27" s="69" t="s">
        <v>132</v>
      </c>
      <c r="D27" s="54" t="s">
        <v>25</v>
      </c>
      <c r="E27" s="54">
        <v>18322020103</v>
      </c>
      <c r="F27" s="51"/>
      <c r="G27" s="52">
        <v>15</v>
      </c>
      <c r="H27" s="52">
        <v>15</v>
      </c>
      <c r="I27" s="68">
        <f t="shared" si="0"/>
        <v>30</v>
      </c>
      <c r="J27" s="67">
        <v>9577565023</v>
      </c>
      <c r="K27" s="51" t="s">
        <v>104</v>
      </c>
      <c r="L27" s="51" t="s">
        <v>105</v>
      </c>
      <c r="M27" s="51">
        <v>9854531507</v>
      </c>
      <c r="N27" s="51" t="s">
        <v>106</v>
      </c>
      <c r="O27" s="51">
        <v>8721081974</v>
      </c>
      <c r="P27" s="53">
        <v>43572</v>
      </c>
      <c r="Q27" s="51" t="s">
        <v>97</v>
      </c>
      <c r="R27" s="51"/>
      <c r="S27" s="51"/>
      <c r="T27" s="51"/>
    </row>
    <row r="28" spans="1:20">
      <c r="A28" s="4">
        <v>24</v>
      </c>
      <c r="B28" s="20" t="s">
        <v>63</v>
      </c>
      <c r="C28" s="69" t="s">
        <v>133</v>
      </c>
      <c r="D28" s="54" t="s">
        <v>25</v>
      </c>
      <c r="E28" s="54">
        <v>18322020114</v>
      </c>
      <c r="F28" s="51"/>
      <c r="G28" s="52">
        <v>16</v>
      </c>
      <c r="H28" s="52">
        <v>14</v>
      </c>
      <c r="I28" s="68">
        <f t="shared" si="0"/>
        <v>30</v>
      </c>
      <c r="J28" s="67">
        <v>8131056676</v>
      </c>
      <c r="K28" s="51" t="s">
        <v>104</v>
      </c>
      <c r="L28" s="51" t="s">
        <v>105</v>
      </c>
      <c r="M28" s="51">
        <v>9854531507</v>
      </c>
      <c r="N28" s="51" t="s">
        <v>106</v>
      </c>
      <c r="O28" s="51">
        <v>8721081974</v>
      </c>
      <c r="P28" s="53">
        <v>43573</v>
      </c>
      <c r="Q28" s="51" t="s">
        <v>100</v>
      </c>
      <c r="R28" s="51"/>
      <c r="S28" s="51"/>
      <c r="T28" s="51"/>
    </row>
    <row r="29" spans="1:20">
      <c r="A29" s="4">
        <v>25</v>
      </c>
      <c r="B29" s="20" t="s">
        <v>63</v>
      </c>
      <c r="C29" s="54" t="s">
        <v>134</v>
      </c>
      <c r="D29" s="54" t="s">
        <v>25</v>
      </c>
      <c r="E29" s="54">
        <v>18322020109</v>
      </c>
      <c r="F29" s="51"/>
      <c r="G29" s="52">
        <v>13</v>
      </c>
      <c r="H29" s="52">
        <v>15</v>
      </c>
      <c r="I29" s="68">
        <f t="shared" si="0"/>
        <v>28</v>
      </c>
      <c r="J29" s="67">
        <v>8131048152</v>
      </c>
      <c r="K29" s="51" t="s">
        <v>104</v>
      </c>
      <c r="L29" s="51" t="s">
        <v>105</v>
      </c>
      <c r="M29" s="51">
        <v>9854531507</v>
      </c>
      <c r="N29" s="51" t="s">
        <v>106</v>
      </c>
      <c r="O29" s="51">
        <v>8721081974</v>
      </c>
      <c r="P29" s="53">
        <v>43575</v>
      </c>
      <c r="Q29" s="51" t="s">
        <v>114</v>
      </c>
      <c r="R29" s="51"/>
      <c r="S29" s="51"/>
      <c r="T29" s="51"/>
    </row>
    <row r="30" spans="1:20">
      <c r="A30" s="4">
        <v>26</v>
      </c>
      <c r="B30" s="20" t="s">
        <v>63</v>
      </c>
      <c r="C30" s="54" t="s">
        <v>135</v>
      </c>
      <c r="D30" s="54" t="s">
        <v>23</v>
      </c>
      <c r="E30" s="66" t="s">
        <v>136</v>
      </c>
      <c r="F30" s="51" t="s">
        <v>163</v>
      </c>
      <c r="G30" s="52">
        <v>18</v>
      </c>
      <c r="H30" s="52">
        <v>19</v>
      </c>
      <c r="I30" s="68">
        <f t="shared" si="0"/>
        <v>37</v>
      </c>
      <c r="J30" s="66" t="s">
        <v>137</v>
      </c>
      <c r="K30" s="51" t="s">
        <v>104</v>
      </c>
      <c r="L30" s="51" t="s">
        <v>105</v>
      </c>
      <c r="M30" s="51">
        <v>9854531507</v>
      </c>
      <c r="N30" s="51" t="s">
        <v>106</v>
      </c>
      <c r="O30" s="51">
        <v>8721081974</v>
      </c>
      <c r="P30" s="53">
        <v>43575</v>
      </c>
      <c r="Q30" s="51" t="s">
        <v>114</v>
      </c>
      <c r="R30" s="51"/>
      <c r="S30" s="51"/>
      <c r="T30" s="51"/>
    </row>
    <row r="31" spans="1:20">
      <c r="A31" s="4">
        <v>27</v>
      </c>
      <c r="B31" s="20" t="s">
        <v>63</v>
      </c>
      <c r="C31" s="54" t="s">
        <v>138</v>
      </c>
      <c r="D31" s="54" t="s">
        <v>25</v>
      </c>
      <c r="E31" s="54">
        <v>18322020107</v>
      </c>
      <c r="F31" s="51"/>
      <c r="G31" s="52">
        <v>11</v>
      </c>
      <c r="H31" s="52">
        <v>14</v>
      </c>
      <c r="I31" s="68">
        <f t="shared" si="0"/>
        <v>25</v>
      </c>
      <c r="J31" s="67">
        <v>8638811584</v>
      </c>
      <c r="K31" s="51" t="s">
        <v>104</v>
      </c>
      <c r="L31" s="51" t="s">
        <v>105</v>
      </c>
      <c r="M31" s="51">
        <v>9854531507</v>
      </c>
      <c r="N31" s="51" t="s">
        <v>106</v>
      </c>
      <c r="O31" s="51">
        <v>8721081974</v>
      </c>
      <c r="P31" s="53">
        <v>43577</v>
      </c>
      <c r="Q31" s="51" t="s">
        <v>94</v>
      </c>
      <c r="R31" s="51"/>
      <c r="S31" s="51"/>
      <c r="T31" s="51"/>
    </row>
    <row r="32" spans="1:20" ht="33">
      <c r="A32" s="4">
        <v>28</v>
      </c>
      <c r="B32" s="20" t="s">
        <v>63</v>
      </c>
      <c r="C32" s="54" t="s">
        <v>139</v>
      </c>
      <c r="D32" s="54" t="s">
        <v>23</v>
      </c>
      <c r="E32" s="66" t="s">
        <v>140</v>
      </c>
      <c r="F32" s="51" t="s">
        <v>163</v>
      </c>
      <c r="G32" s="52">
        <v>22</v>
      </c>
      <c r="H32" s="52">
        <v>23</v>
      </c>
      <c r="I32" s="68">
        <v>45</v>
      </c>
      <c r="J32" s="66" t="s">
        <v>141</v>
      </c>
      <c r="K32" s="51" t="s">
        <v>104</v>
      </c>
      <c r="L32" s="51" t="s">
        <v>105</v>
      </c>
      <c r="M32" s="51">
        <v>9854531507</v>
      </c>
      <c r="N32" s="51" t="s">
        <v>106</v>
      </c>
      <c r="O32" s="51">
        <v>8721081974</v>
      </c>
      <c r="P32" s="53">
        <v>43577</v>
      </c>
      <c r="Q32" s="51" t="s">
        <v>94</v>
      </c>
      <c r="R32" s="51"/>
      <c r="S32" s="51"/>
      <c r="T32" s="51"/>
    </row>
    <row r="33" spans="1:20">
      <c r="A33" s="4">
        <v>29</v>
      </c>
      <c r="B33" s="20" t="s">
        <v>63</v>
      </c>
      <c r="C33" s="54" t="s">
        <v>142</v>
      </c>
      <c r="D33" s="54" t="s">
        <v>23</v>
      </c>
      <c r="E33" s="66" t="s">
        <v>143</v>
      </c>
      <c r="F33" s="51" t="s">
        <v>163</v>
      </c>
      <c r="G33" s="52">
        <v>34</v>
      </c>
      <c r="H33" s="52">
        <v>30</v>
      </c>
      <c r="I33" s="68">
        <v>64</v>
      </c>
      <c r="J33" s="66" t="s">
        <v>144</v>
      </c>
      <c r="K33" s="51" t="s">
        <v>91</v>
      </c>
      <c r="L33" s="51" t="s">
        <v>92</v>
      </c>
      <c r="M33" s="51">
        <v>985986068</v>
      </c>
      <c r="N33" s="51" t="s">
        <v>93</v>
      </c>
      <c r="O33" s="51">
        <v>9954235537</v>
      </c>
      <c r="P33" s="53">
        <v>43578</v>
      </c>
      <c r="Q33" s="51" t="s">
        <v>95</v>
      </c>
      <c r="R33" s="51"/>
      <c r="S33" s="51"/>
      <c r="T33" s="51"/>
    </row>
    <row r="34" spans="1:20">
      <c r="A34" s="4">
        <v>30</v>
      </c>
      <c r="B34" s="20" t="s">
        <v>63</v>
      </c>
      <c r="C34" s="54" t="s">
        <v>145</v>
      </c>
      <c r="D34" s="54" t="s">
        <v>23</v>
      </c>
      <c r="E34" s="66" t="s">
        <v>146</v>
      </c>
      <c r="F34" s="51" t="s">
        <v>163</v>
      </c>
      <c r="G34" s="52">
        <v>29</v>
      </c>
      <c r="H34" s="52">
        <v>29</v>
      </c>
      <c r="I34" s="68">
        <v>58</v>
      </c>
      <c r="J34" s="66" t="s">
        <v>147</v>
      </c>
      <c r="K34" s="51" t="s">
        <v>91</v>
      </c>
      <c r="L34" s="51" t="s">
        <v>92</v>
      </c>
      <c r="M34" s="51">
        <v>985986068</v>
      </c>
      <c r="N34" s="51" t="s">
        <v>93</v>
      </c>
      <c r="O34" s="51">
        <v>9954235537</v>
      </c>
      <c r="P34" s="53">
        <v>43578</v>
      </c>
      <c r="Q34" s="51" t="s">
        <v>95</v>
      </c>
      <c r="R34" s="51"/>
      <c r="S34" s="51"/>
      <c r="T34" s="51"/>
    </row>
    <row r="35" spans="1:20">
      <c r="A35" s="4">
        <v>31</v>
      </c>
      <c r="B35" s="20" t="s">
        <v>63</v>
      </c>
      <c r="C35" s="54" t="s">
        <v>148</v>
      </c>
      <c r="D35" s="54" t="s">
        <v>25</v>
      </c>
      <c r="E35" s="67">
        <v>18322020203</v>
      </c>
      <c r="F35" s="51"/>
      <c r="G35" s="52">
        <v>21</v>
      </c>
      <c r="H35" s="52">
        <v>19</v>
      </c>
      <c r="I35" s="68">
        <f t="shared" si="0"/>
        <v>40</v>
      </c>
      <c r="J35" s="67">
        <v>7896122141</v>
      </c>
      <c r="K35" s="51" t="s">
        <v>91</v>
      </c>
      <c r="L35" s="51" t="s">
        <v>92</v>
      </c>
      <c r="M35" s="51">
        <v>985986068</v>
      </c>
      <c r="N35" s="51" t="s">
        <v>93</v>
      </c>
      <c r="O35" s="51">
        <v>9954235537</v>
      </c>
      <c r="P35" s="53">
        <v>43579</v>
      </c>
      <c r="Q35" s="51" t="s">
        <v>97</v>
      </c>
      <c r="R35" s="51"/>
      <c r="S35" s="51"/>
      <c r="T35" s="51"/>
    </row>
    <row r="36" spans="1:20">
      <c r="A36" s="4">
        <v>32</v>
      </c>
      <c r="B36" s="20" t="s">
        <v>63</v>
      </c>
      <c r="C36" s="54" t="s">
        <v>149</v>
      </c>
      <c r="D36" s="54" t="s">
        <v>25</v>
      </c>
      <c r="E36" s="67">
        <v>18322020204</v>
      </c>
      <c r="F36" s="51"/>
      <c r="G36" s="52">
        <v>17</v>
      </c>
      <c r="H36" s="52">
        <v>14</v>
      </c>
      <c r="I36" s="68">
        <f t="shared" si="0"/>
        <v>31</v>
      </c>
      <c r="J36" s="67">
        <v>9706842288</v>
      </c>
      <c r="K36" s="51" t="s">
        <v>91</v>
      </c>
      <c r="L36" s="51" t="s">
        <v>92</v>
      </c>
      <c r="M36" s="51">
        <v>985986068</v>
      </c>
      <c r="N36" s="51" t="s">
        <v>93</v>
      </c>
      <c r="O36" s="51">
        <v>9954235537</v>
      </c>
      <c r="P36" s="53">
        <v>43579</v>
      </c>
      <c r="Q36" s="51" t="s">
        <v>97</v>
      </c>
      <c r="R36" s="51"/>
      <c r="S36" s="51"/>
      <c r="T36" s="51"/>
    </row>
    <row r="37" spans="1:20">
      <c r="A37" s="4">
        <v>33</v>
      </c>
      <c r="B37" s="20" t="s">
        <v>63</v>
      </c>
      <c r="C37" s="54" t="s">
        <v>150</v>
      </c>
      <c r="D37" s="54" t="s">
        <v>23</v>
      </c>
      <c r="E37" s="66" t="s">
        <v>151</v>
      </c>
      <c r="F37" s="51" t="s">
        <v>163</v>
      </c>
      <c r="G37" s="52">
        <v>3</v>
      </c>
      <c r="H37" s="52">
        <v>12</v>
      </c>
      <c r="I37" s="68">
        <v>15</v>
      </c>
      <c r="J37" s="66" t="s">
        <v>152</v>
      </c>
      <c r="K37" s="51" t="s">
        <v>91</v>
      </c>
      <c r="L37" s="51" t="s">
        <v>92</v>
      </c>
      <c r="M37" s="51">
        <v>985986068</v>
      </c>
      <c r="N37" s="51" t="s">
        <v>93</v>
      </c>
      <c r="O37" s="51">
        <v>9954235537</v>
      </c>
      <c r="P37" s="53">
        <v>43579</v>
      </c>
      <c r="Q37" s="51" t="s">
        <v>97</v>
      </c>
      <c r="R37" s="51"/>
      <c r="S37" s="51"/>
      <c r="T37" s="51"/>
    </row>
    <row r="38" spans="1:20">
      <c r="A38" s="4">
        <v>34</v>
      </c>
      <c r="B38" s="20" t="s">
        <v>63</v>
      </c>
      <c r="C38" s="54" t="s">
        <v>153</v>
      </c>
      <c r="D38" s="54" t="s">
        <v>23</v>
      </c>
      <c r="E38" s="66" t="s">
        <v>154</v>
      </c>
      <c r="F38" s="51" t="s">
        <v>164</v>
      </c>
      <c r="G38" s="52">
        <v>269</v>
      </c>
      <c r="H38" s="52">
        <v>194</v>
      </c>
      <c r="I38" s="68">
        <v>463</v>
      </c>
      <c r="J38" s="66" t="s">
        <v>155</v>
      </c>
      <c r="K38" s="51" t="s">
        <v>91</v>
      </c>
      <c r="L38" s="51" t="s">
        <v>92</v>
      </c>
      <c r="M38" s="51">
        <v>985986068</v>
      </c>
      <c r="N38" s="51" t="s">
        <v>93</v>
      </c>
      <c r="O38" s="51">
        <v>9954235537</v>
      </c>
      <c r="P38" s="53">
        <v>43580</v>
      </c>
      <c r="Q38" s="51" t="s">
        <v>100</v>
      </c>
      <c r="R38" s="51"/>
      <c r="S38" s="51"/>
      <c r="T38" s="51"/>
    </row>
    <row r="39" spans="1:20">
      <c r="A39" s="4">
        <v>35</v>
      </c>
      <c r="B39" s="20" t="s">
        <v>63</v>
      </c>
      <c r="C39" s="54" t="s">
        <v>153</v>
      </c>
      <c r="D39" s="54" t="s">
        <v>23</v>
      </c>
      <c r="E39" s="66" t="s">
        <v>154</v>
      </c>
      <c r="F39" s="51" t="s">
        <v>164</v>
      </c>
      <c r="G39" s="52">
        <v>269</v>
      </c>
      <c r="H39" s="52">
        <v>194</v>
      </c>
      <c r="I39" s="68">
        <v>463</v>
      </c>
      <c r="J39" s="66" t="s">
        <v>155</v>
      </c>
      <c r="K39" s="51" t="s">
        <v>91</v>
      </c>
      <c r="L39" s="51" t="s">
        <v>92</v>
      </c>
      <c r="M39" s="51">
        <v>985986068</v>
      </c>
      <c r="N39" s="51" t="s">
        <v>93</v>
      </c>
      <c r="O39" s="51">
        <v>9954235537</v>
      </c>
      <c r="P39" s="53">
        <v>43581</v>
      </c>
      <c r="Q39" s="51" t="s">
        <v>108</v>
      </c>
      <c r="R39" s="51"/>
      <c r="S39" s="51"/>
      <c r="T39" s="51"/>
    </row>
    <row r="40" spans="1:20">
      <c r="A40" s="4">
        <v>36</v>
      </c>
      <c r="B40" s="20" t="s">
        <v>63</v>
      </c>
      <c r="C40" s="54" t="s">
        <v>153</v>
      </c>
      <c r="D40" s="54" t="s">
        <v>23</v>
      </c>
      <c r="E40" s="66" t="s">
        <v>154</v>
      </c>
      <c r="F40" s="51" t="s">
        <v>164</v>
      </c>
      <c r="G40" s="52">
        <v>269</v>
      </c>
      <c r="H40" s="52">
        <v>194</v>
      </c>
      <c r="I40" s="68">
        <v>463</v>
      </c>
      <c r="J40" s="66" t="s">
        <v>155</v>
      </c>
      <c r="K40" s="51" t="s">
        <v>91</v>
      </c>
      <c r="L40" s="51" t="s">
        <v>92</v>
      </c>
      <c r="M40" s="51">
        <v>985986068</v>
      </c>
      <c r="N40" s="51" t="s">
        <v>93</v>
      </c>
      <c r="O40" s="51">
        <v>9954235537</v>
      </c>
      <c r="P40" s="53">
        <v>43582</v>
      </c>
      <c r="Q40" s="51" t="s">
        <v>114</v>
      </c>
      <c r="R40" s="51"/>
      <c r="S40" s="51"/>
      <c r="T40" s="51"/>
    </row>
    <row r="41" spans="1:20">
      <c r="A41" s="4">
        <v>37</v>
      </c>
      <c r="B41" s="20" t="s">
        <v>63</v>
      </c>
      <c r="C41" s="54" t="s">
        <v>156</v>
      </c>
      <c r="D41" s="54" t="s">
        <v>23</v>
      </c>
      <c r="E41" s="66" t="s">
        <v>157</v>
      </c>
      <c r="F41" s="51" t="s">
        <v>163</v>
      </c>
      <c r="G41" s="52">
        <v>68</v>
      </c>
      <c r="H41" s="52">
        <v>61</v>
      </c>
      <c r="I41" s="68">
        <v>129</v>
      </c>
      <c r="J41" s="66" t="s">
        <v>158</v>
      </c>
      <c r="K41" s="51" t="s">
        <v>104</v>
      </c>
      <c r="L41" s="51" t="s">
        <v>105</v>
      </c>
      <c r="M41" s="51">
        <v>9854531507</v>
      </c>
      <c r="N41" s="51" t="s">
        <v>106</v>
      </c>
      <c r="O41" s="51">
        <v>8721081974</v>
      </c>
      <c r="P41" s="53">
        <v>43584</v>
      </c>
      <c r="Q41" s="51" t="s">
        <v>94</v>
      </c>
      <c r="R41" s="51"/>
      <c r="S41" s="51"/>
      <c r="T41" s="51"/>
    </row>
    <row r="42" spans="1:20">
      <c r="A42" s="4">
        <v>38</v>
      </c>
      <c r="B42" s="20" t="s">
        <v>63</v>
      </c>
      <c r="C42" s="54" t="s">
        <v>159</v>
      </c>
      <c r="D42" s="54" t="s">
        <v>25</v>
      </c>
      <c r="E42" s="67">
        <v>18322020211</v>
      </c>
      <c r="F42" s="51"/>
      <c r="G42" s="52">
        <v>17</v>
      </c>
      <c r="H42" s="52">
        <v>16</v>
      </c>
      <c r="I42" s="68">
        <f t="shared" si="0"/>
        <v>33</v>
      </c>
      <c r="J42" s="67">
        <v>7896197447</v>
      </c>
      <c r="K42" s="51" t="s">
        <v>91</v>
      </c>
      <c r="L42" s="51" t="s">
        <v>92</v>
      </c>
      <c r="M42" s="51">
        <v>985986068</v>
      </c>
      <c r="N42" s="51" t="s">
        <v>93</v>
      </c>
      <c r="O42" s="51">
        <v>9954235537</v>
      </c>
      <c r="P42" s="53">
        <v>43585</v>
      </c>
      <c r="Q42" s="51" t="s">
        <v>95</v>
      </c>
      <c r="R42" s="51"/>
      <c r="S42" s="51"/>
      <c r="T42" s="51"/>
    </row>
    <row r="43" spans="1:20">
      <c r="A43" s="4">
        <v>39</v>
      </c>
      <c r="B43" s="20" t="s">
        <v>63</v>
      </c>
      <c r="C43" s="54" t="s">
        <v>160</v>
      </c>
      <c r="D43" s="54" t="s">
        <v>23</v>
      </c>
      <c r="E43" s="66" t="s">
        <v>161</v>
      </c>
      <c r="F43" s="51" t="s">
        <v>163</v>
      </c>
      <c r="G43" s="52">
        <v>26</v>
      </c>
      <c r="H43" s="52">
        <v>19</v>
      </c>
      <c r="I43" s="68">
        <v>45</v>
      </c>
      <c r="J43" s="66" t="s">
        <v>162</v>
      </c>
      <c r="K43" s="51" t="s">
        <v>91</v>
      </c>
      <c r="L43" s="51" t="s">
        <v>92</v>
      </c>
      <c r="M43" s="51">
        <v>985986068</v>
      </c>
      <c r="N43" s="51" t="s">
        <v>93</v>
      </c>
      <c r="O43" s="51">
        <v>9954235537</v>
      </c>
      <c r="P43" s="53">
        <v>43585</v>
      </c>
      <c r="Q43" s="51" t="s">
        <v>95</v>
      </c>
      <c r="R43" s="51"/>
      <c r="S43" s="51"/>
      <c r="T43" s="51"/>
    </row>
    <row r="44" spans="1:20">
      <c r="A44" s="4">
        <v>40</v>
      </c>
      <c r="B44" s="17"/>
      <c r="C44" s="18"/>
      <c r="D44" s="18"/>
      <c r="E44" s="19"/>
      <c r="F44" s="18"/>
      <c r="G44" s="19"/>
      <c r="H44" s="19"/>
      <c r="I44" s="58">
        <f t="shared" ref="I44" si="1">SUM(G44:H44)</f>
        <v>0</v>
      </c>
      <c r="J44" s="18"/>
      <c r="K44" s="18"/>
      <c r="L44" s="18"/>
      <c r="M44" s="18"/>
      <c r="N44" s="18"/>
      <c r="O44" s="18"/>
      <c r="P44" s="24"/>
      <c r="Q44" s="18"/>
      <c r="R44" s="18"/>
      <c r="S44" s="18"/>
      <c r="T44" s="18"/>
    </row>
    <row r="45" spans="1:20">
      <c r="A45" s="4">
        <v>41</v>
      </c>
      <c r="B45" s="17" t="s">
        <v>62</v>
      </c>
      <c r="C45" s="18" t="s">
        <v>172</v>
      </c>
      <c r="D45" s="18" t="s">
        <v>25</v>
      </c>
      <c r="E45" s="19">
        <v>147</v>
      </c>
      <c r="F45" s="18"/>
      <c r="G45" s="19">
        <v>14</v>
      </c>
      <c r="H45" s="19">
        <v>25</v>
      </c>
      <c r="I45" s="58">
        <v>39</v>
      </c>
      <c r="J45" s="18">
        <v>9859274036</v>
      </c>
      <c r="K45" s="18" t="s">
        <v>173</v>
      </c>
      <c r="L45" s="18" t="s">
        <v>174</v>
      </c>
      <c r="M45" s="18">
        <v>9435605248</v>
      </c>
      <c r="N45" s="18" t="s">
        <v>175</v>
      </c>
      <c r="O45" s="18">
        <v>9954452626</v>
      </c>
      <c r="P45" s="24">
        <v>43556</v>
      </c>
      <c r="Q45" s="18" t="s">
        <v>94</v>
      </c>
      <c r="R45" s="18"/>
      <c r="S45" s="18"/>
      <c r="T45" s="18"/>
    </row>
    <row r="46" spans="1:20">
      <c r="A46" s="4">
        <v>42</v>
      </c>
      <c r="B46" s="17" t="s">
        <v>62</v>
      </c>
      <c r="C46" s="18" t="s">
        <v>176</v>
      </c>
      <c r="D46" s="18" t="s">
        <v>25</v>
      </c>
      <c r="E46" s="19">
        <v>142</v>
      </c>
      <c r="F46" s="18"/>
      <c r="G46" s="19">
        <v>9</v>
      </c>
      <c r="H46" s="19">
        <v>10</v>
      </c>
      <c r="I46" s="58">
        <v>19</v>
      </c>
      <c r="J46" s="18" t="s">
        <v>177</v>
      </c>
      <c r="K46" s="18" t="s">
        <v>173</v>
      </c>
      <c r="L46" s="18" t="s">
        <v>174</v>
      </c>
      <c r="M46" s="18">
        <v>9435605248</v>
      </c>
      <c r="N46" s="18" t="s">
        <v>175</v>
      </c>
      <c r="O46" s="18">
        <v>9954452626</v>
      </c>
      <c r="P46" s="24">
        <v>43556</v>
      </c>
      <c r="Q46" s="18" t="s">
        <v>94</v>
      </c>
      <c r="R46" s="18"/>
      <c r="S46" s="18"/>
      <c r="T46" s="18"/>
    </row>
    <row r="47" spans="1:20">
      <c r="A47" s="4">
        <v>43</v>
      </c>
      <c r="B47" s="17" t="s">
        <v>62</v>
      </c>
      <c r="C47" s="18" t="s">
        <v>178</v>
      </c>
      <c r="D47" s="18" t="s">
        <v>23</v>
      </c>
      <c r="E47" s="19" t="s">
        <v>179</v>
      </c>
      <c r="F47" s="18" t="s">
        <v>163</v>
      </c>
      <c r="G47" s="19">
        <v>41</v>
      </c>
      <c r="H47" s="19">
        <v>40</v>
      </c>
      <c r="I47" s="58">
        <v>81</v>
      </c>
      <c r="J47" s="18" t="s">
        <v>180</v>
      </c>
      <c r="K47" s="18" t="s">
        <v>181</v>
      </c>
      <c r="L47" s="18" t="s">
        <v>174</v>
      </c>
      <c r="M47" s="18">
        <v>9435605248</v>
      </c>
      <c r="N47" s="18" t="s">
        <v>175</v>
      </c>
      <c r="O47" s="18">
        <v>9954452626</v>
      </c>
      <c r="P47" s="24">
        <v>43556</v>
      </c>
      <c r="Q47" s="18" t="s">
        <v>94</v>
      </c>
      <c r="R47" s="18"/>
      <c r="S47" s="18"/>
      <c r="T47" s="18"/>
    </row>
    <row r="48" spans="1:20">
      <c r="A48" s="4">
        <v>44</v>
      </c>
      <c r="B48" s="17" t="s">
        <v>62</v>
      </c>
      <c r="C48" s="18" t="s">
        <v>182</v>
      </c>
      <c r="D48" s="18" t="s">
        <v>25</v>
      </c>
      <c r="E48" s="19">
        <v>83</v>
      </c>
      <c r="F48" s="18"/>
      <c r="G48" s="19">
        <v>12</v>
      </c>
      <c r="H48" s="19">
        <v>11</v>
      </c>
      <c r="I48" s="58">
        <v>23</v>
      </c>
      <c r="J48" s="18">
        <v>9577391742</v>
      </c>
      <c r="K48" s="18" t="s">
        <v>183</v>
      </c>
      <c r="L48" s="18" t="s">
        <v>174</v>
      </c>
      <c r="M48" s="18">
        <v>9435605248</v>
      </c>
      <c r="N48" s="18" t="s">
        <v>175</v>
      </c>
      <c r="O48" s="18">
        <v>9954452626</v>
      </c>
      <c r="P48" s="24">
        <v>43557</v>
      </c>
      <c r="Q48" s="18" t="s">
        <v>95</v>
      </c>
      <c r="R48" s="18"/>
      <c r="S48" s="18"/>
      <c r="T48" s="18"/>
    </row>
    <row r="49" spans="1:20">
      <c r="A49" s="4">
        <v>45</v>
      </c>
      <c r="B49" s="17" t="s">
        <v>62</v>
      </c>
      <c r="C49" s="18" t="s">
        <v>184</v>
      </c>
      <c r="D49" s="18" t="s">
        <v>25</v>
      </c>
      <c r="E49" s="19">
        <v>478</v>
      </c>
      <c r="F49" s="18"/>
      <c r="G49" s="19">
        <v>10</v>
      </c>
      <c r="H49" s="19">
        <v>18</v>
      </c>
      <c r="I49" s="58">
        <v>28</v>
      </c>
      <c r="J49" s="18">
        <v>9954876972</v>
      </c>
      <c r="K49" s="18" t="s">
        <v>183</v>
      </c>
      <c r="L49" s="18" t="s">
        <v>174</v>
      </c>
      <c r="M49" s="18">
        <v>9435605248</v>
      </c>
      <c r="N49" s="18" t="s">
        <v>175</v>
      </c>
      <c r="O49" s="18">
        <v>9954452626</v>
      </c>
      <c r="P49" s="24">
        <v>43557</v>
      </c>
      <c r="Q49" s="18" t="s">
        <v>95</v>
      </c>
      <c r="R49" s="18"/>
      <c r="S49" s="18"/>
      <c r="T49" s="18"/>
    </row>
    <row r="50" spans="1:20">
      <c r="A50" s="4">
        <v>46</v>
      </c>
      <c r="B50" s="17" t="s">
        <v>62</v>
      </c>
      <c r="C50" s="18" t="s">
        <v>185</v>
      </c>
      <c r="D50" s="18" t="s">
        <v>23</v>
      </c>
      <c r="E50" s="19" t="s">
        <v>186</v>
      </c>
      <c r="F50" s="18" t="s">
        <v>163</v>
      </c>
      <c r="G50" s="19">
        <v>33</v>
      </c>
      <c r="H50" s="19">
        <v>31</v>
      </c>
      <c r="I50" s="58">
        <v>64</v>
      </c>
      <c r="J50" s="18" t="s">
        <v>187</v>
      </c>
      <c r="K50" s="18" t="s">
        <v>183</v>
      </c>
      <c r="L50" s="18" t="s">
        <v>174</v>
      </c>
      <c r="M50" s="18">
        <v>9435605248</v>
      </c>
      <c r="N50" s="18" t="s">
        <v>175</v>
      </c>
      <c r="O50" s="18">
        <v>9954452626</v>
      </c>
      <c r="P50" s="24">
        <v>43557</v>
      </c>
      <c r="Q50" s="18" t="s">
        <v>95</v>
      </c>
      <c r="R50" s="18"/>
      <c r="S50" s="18"/>
      <c r="T50" s="18"/>
    </row>
    <row r="51" spans="1:20">
      <c r="A51" s="4">
        <v>47</v>
      </c>
      <c r="B51" s="17" t="s">
        <v>62</v>
      </c>
      <c r="C51" s="18" t="s">
        <v>188</v>
      </c>
      <c r="D51" s="18" t="s">
        <v>23</v>
      </c>
      <c r="E51" s="19" t="s">
        <v>189</v>
      </c>
      <c r="F51" s="18" t="s">
        <v>163</v>
      </c>
      <c r="G51" s="19">
        <v>72</v>
      </c>
      <c r="H51" s="19">
        <v>69</v>
      </c>
      <c r="I51" s="58">
        <v>141</v>
      </c>
      <c r="J51" s="18" t="s">
        <v>190</v>
      </c>
      <c r="K51" s="18" t="s">
        <v>191</v>
      </c>
      <c r="L51" s="18" t="s">
        <v>192</v>
      </c>
      <c r="M51" s="18">
        <v>9854208437</v>
      </c>
      <c r="N51" s="18" t="s">
        <v>193</v>
      </c>
      <c r="O51" s="18">
        <v>8876803307</v>
      </c>
      <c r="P51" s="53">
        <v>43558</v>
      </c>
      <c r="Q51" s="51" t="s">
        <v>97</v>
      </c>
      <c r="R51" s="18"/>
      <c r="S51" s="18"/>
      <c r="T51" s="18"/>
    </row>
    <row r="52" spans="1:20">
      <c r="A52" s="4">
        <v>48</v>
      </c>
      <c r="B52" s="17" t="s">
        <v>62</v>
      </c>
      <c r="C52" s="18" t="s">
        <v>194</v>
      </c>
      <c r="D52" s="18" t="s">
        <v>25</v>
      </c>
      <c r="E52" s="19">
        <v>34</v>
      </c>
      <c r="F52" s="18"/>
      <c r="G52" s="19">
        <v>18</v>
      </c>
      <c r="H52" s="19">
        <v>21</v>
      </c>
      <c r="I52" s="58">
        <v>39</v>
      </c>
      <c r="J52" s="18">
        <v>9864252656</v>
      </c>
      <c r="K52" s="18" t="s">
        <v>195</v>
      </c>
      <c r="L52" s="18" t="s">
        <v>196</v>
      </c>
      <c r="M52" s="18">
        <v>9435408928</v>
      </c>
      <c r="N52" s="18" t="s">
        <v>193</v>
      </c>
      <c r="O52" s="18">
        <v>8876803307</v>
      </c>
      <c r="P52" s="53">
        <v>43559</v>
      </c>
      <c r="Q52" s="51" t="s">
        <v>100</v>
      </c>
      <c r="R52" s="18"/>
      <c r="S52" s="18"/>
      <c r="T52" s="18"/>
    </row>
    <row r="53" spans="1:20">
      <c r="A53" s="4">
        <v>49</v>
      </c>
      <c r="B53" s="17" t="s">
        <v>62</v>
      </c>
      <c r="C53" s="18" t="s">
        <v>197</v>
      </c>
      <c r="D53" s="18" t="s">
        <v>23</v>
      </c>
      <c r="E53" s="19" t="s">
        <v>198</v>
      </c>
      <c r="F53" s="18" t="s">
        <v>163</v>
      </c>
      <c r="G53" s="19">
        <v>23</v>
      </c>
      <c r="H53" s="19">
        <v>27</v>
      </c>
      <c r="I53" s="58">
        <v>50</v>
      </c>
      <c r="J53" s="18">
        <v>9854693334</v>
      </c>
      <c r="K53" s="18" t="s">
        <v>191</v>
      </c>
      <c r="L53" s="18" t="s">
        <v>192</v>
      </c>
      <c r="M53" s="18">
        <v>9854208437</v>
      </c>
      <c r="N53" s="18" t="s">
        <v>193</v>
      </c>
      <c r="O53" s="18">
        <v>8876803307</v>
      </c>
      <c r="P53" s="53">
        <v>43559</v>
      </c>
      <c r="Q53" s="51" t="s">
        <v>100</v>
      </c>
      <c r="R53" s="18"/>
      <c r="S53" s="18"/>
      <c r="T53" s="18"/>
    </row>
    <row r="54" spans="1:20">
      <c r="A54" s="4">
        <v>50</v>
      </c>
      <c r="B54" s="17" t="s">
        <v>62</v>
      </c>
      <c r="C54" s="18" t="s">
        <v>199</v>
      </c>
      <c r="D54" s="18" t="s">
        <v>25</v>
      </c>
      <c r="E54" s="19"/>
      <c r="F54" s="18"/>
      <c r="G54" s="19">
        <v>18</v>
      </c>
      <c r="H54" s="19">
        <v>20</v>
      </c>
      <c r="I54" s="58">
        <v>38</v>
      </c>
      <c r="J54" s="18">
        <v>9954197671</v>
      </c>
      <c r="K54" s="18" t="s">
        <v>195</v>
      </c>
      <c r="L54" s="18" t="s">
        <v>196</v>
      </c>
      <c r="M54" s="18">
        <v>9435408928</v>
      </c>
      <c r="N54" s="18" t="s">
        <v>193</v>
      </c>
      <c r="O54" s="18">
        <v>8876803307</v>
      </c>
      <c r="P54" s="53">
        <v>43560</v>
      </c>
      <c r="Q54" s="51" t="s">
        <v>108</v>
      </c>
      <c r="R54" s="18"/>
      <c r="S54" s="18"/>
      <c r="T54" s="18"/>
    </row>
    <row r="55" spans="1:20">
      <c r="A55" s="4">
        <v>51</v>
      </c>
      <c r="B55" s="17" t="s">
        <v>62</v>
      </c>
      <c r="C55" s="18" t="s">
        <v>200</v>
      </c>
      <c r="D55" s="18" t="s">
        <v>25</v>
      </c>
      <c r="E55" s="19"/>
      <c r="F55" s="18"/>
      <c r="G55" s="19">
        <v>12</v>
      </c>
      <c r="H55" s="19">
        <v>12</v>
      </c>
      <c r="I55" s="58">
        <v>24</v>
      </c>
      <c r="J55" s="18">
        <v>9954197671</v>
      </c>
      <c r="K55" s="18" t="s">
        <v>195</v>
      </c>
      <c r="L55" s="18" t="s">
        <v>196</v>
      </c>
      <c r="M55" s="18">
        <v>9435408928</v>
      </c>
      <c r="N55" s="18" t="s">
        <v>193</v>
      </c>
      <c r="O55" s="18">
        <v>8876803307</v>
      </c>
      <c r="P55" s="53">
        <v>43560</v>
      </c>
      <c r="Q55" s="51" t="s">
        <v>108</v>
      </c>
      <c r="R55" s="18"/>
      <c r="S55" s="18"/>
      <c r="T55" s="18"/>
    </row>
    <row r="56" spans="1:20">
      <c r="A56" s="4">
        <v>52</v>
      </c>
      <c r="B56" s="17" t="s">
        <v>62</v>
      </c>
      <c r="C56" s="18" t="s">
        <v>201</v>
      </c>
      <c r="D56" s="18" t="s">
        <v>25</v>
      </c>
      <c r="E56" s="19"/>
      <c r="F56" s="18" t="s">
        <v>163</v>
      </c>
      <c r="G56" s="19">
        <v>12</v>
      </c>
      <c r="H56" s="19">
        <v>13</v>
      </c>
      <c r="I56" s="58">
        <v>25</v>
      </c>
      <c r="J56" s="18">
        <v>9954197671</v>
      </c>
      <c r="K56" s="18" t="s">
        <v>195</v>
      </c>
      <c r="L56" s="18" t="s">
        <v>196</v>
      </c>
      <c r="M56" s="18">
        <v>9435408928</v>
      </c>
      <c r="N56" s="18" t="s">
        <v>193</v>
      </c>
      <c r="O56" s="18">
        <v>8876803307</v>
      </c>
      <c r="P56" s="53">
        <v>43560</v>
      </c>
      <c r="Q56" s="51" t="s">
        <v>108</v>
      </c>
      <c r="R56" s="18"/>
      <c r="S56" s="18"/>
      <c r="T56" s="18"/>
    </row>
    <row r="57" spans="1:20">
      <c r="A57" s="4">
        <v>53</v>
      </c>
      <c r="B57" s="17" t="s">
        <v>62</v>
      </c>
      <c r="C57" s="18" t="s">
        <v>202</v>
      </c>
      <c r="D57" s="18" t="s">
        <v>25</v>
      </c>
      <c r="E57" s="19"/>
      <c r="F57" s="18"/>
      <c r="G57" s="19">
        <v>37</v>
      </c>
      <c r="H57" s="19">
        <v>39</v>
      </c>
      <c r="I57" s="58">
        <v>76</v>
      </c>
      <c r="J57" s="18">
        <v>9954197671</v>
      </c>
      <c r="K57" s="18" t="s">
        <v>181</v>
      </c>
      <c r="L57" s="18" t="s">
        <v>174</v>
      </c>
      <c r="M57" s="18">
        <v>9435605248</v>
      </c>
      <c r="N57" s="18" t="s">
        <v>175</v>
      </c>
      <c r="O57" s="18">
        <v>9954452626</v>
      </c>
      <c r="P57" s="53">
        <v>43561</v>
      </c>
      <c r="Q57" s="51" t="s">
        <v>114</v>
      </c>
      <c r="R57" s="18"/>
      <c r="S57" s="18"/>
      <c r="T57" s="18"/>
    </row>
    <row r="58" spans="1:20">
      <c r="A58" s="4">
        <v>54</v>
      </c>
      <c r="B58" s="17" t="s">
        <v>62</v>
      </c>
      <c r="C58" s="18" t="s">
        <v>203</v>
      </c>
      <c r="D58" s="18" t="s">
        <v>25</v>
      </c>
      <c r="E58" s="19"/>
      <c r="F58" s="18"/>
      <c r="G58" s="19">
        <v>26</v>
      </c>
      <c r="H58" s="19">
        <v>27</v>
      </c>
      <c r="I58" s="58">
        <v>53</v>
      </c>
      <c r="J58" s="18">
        <v>9954197671</v>
      </c>
      <c r="K58" s="18" t="s">
        <v>181</v>
      </c>
      <c r="L58" s="18" t="s">
        <v>174</v>
      </c>
      <c r="M58" s="18">
        <v>9435605248</v>
      </c>
      <c r="N58" s="18" t="s">
        <v>175</v>
      </c>
      <c r="O58" s="18">
        <v>9954452626</v>
      </c>
      <c r="P58" s="53">
        <v>43561</v>
      </c>
      <c r="Q58" s="51" t="s">
        <v>114</v>
      </c>
      <c r="R58" s="18"/>
      <c r="S58" s="18"/>
      <c r="T58" s="18"/>
    </row>
    <row r="59" spans="1:20">
      <c r="A59" s="4">
        <v>55</v>
      </c>
      <c r="B59" s="17" t="s">
        <v>62</v>
      </c>
      <c r="C59" s="18" t="s">
        <v>204</v>
      </c>
      <c r="D59" s="18" t="s">
        <v>25</v>
      </c>
      <c r="E59" s="19"/>
      <c r="F59" s="18"/>
      <c r="G59" s="19">
        <v>14</v>
      </c>
      <c r="H59" s="19">
        <v>13</v>
      </c>
      <c r="I59" s="58">
        <v>27</v>
      </c>
      <c r="J59" s="18">
        <v>9435309494</v>
      </c>
      <c r="K59" s="18" t="s">
        <v>205</v>
      </c>
      <c r="L59" s="18" t="s">
        <v>206</v>
      </c>
      <c r="M59" s="18" t="s">
        <v>177</v>
      </c>
      <c r="N59" s="18" t="s">
        <v>207</v>
      </c>
      <c r="O59" s="18">
        <v>7896848862</v>
      </c>
      <c r="P59" s="53">
        <v>43563</v>
      </c>
      <c r="Q59" s="51" t="s">
        <v>94</v>
      </c>
      <c r="R59" s="18"/>
      <c r="S59" s="18"/>
      <c r="T59" s="18"/>
    </row>
    <row r="60" spans="1:20">
      <c r="A60" s="4">
        <v>56</v>
      </c>
      <c r="B60" s="17" t="s">
        <v>62</v>
      </c>
      <c r="C60" s="18" t="s">
        <v>208</v>
      </c>
      <c r="D60" s="18" t="s">
        <v>25</v>
      </c>
      <c r="E60" s="19"/>
      <c r="F60" s="18"/>
      <c r="G60" s="19">
        <v>15</v>
      </c>
      <c r="H60" s="19">
        <v>14</v>
      </c>
      <c r="I60" s="58">
        <v>29</v>
      </c>
      <c r="J60" s="18">
        <v>9435309494</v>
      </c>
      <c r="K60" s="18" t="s">
        <v>205</v>
      </c>
      <c r="L60" s="18" t="s">
        <v>206</v>
      </c>
      <c r="M60" s="18" t="s">
        <v>177</v>
      </c>
      <c r="N60" s="18" t="s">
        <v>207</v>
      </c>
      <c r="O60" s="18">
        <v>7896848862</v>
      </c>
      <c r="P60" s="53">
        <v>43563</v>
      </c>
      <c r="Q60" s="51" t="s">
        <v>94</v>
      </c>
      <c r="R60" s="18"/>
      <c r="S60" s="18"/>
      <c r="T60" s="18"/>
    </row>
    <row r="61" spans="1:20">
      <c r="A61" s="4">
        <v>57</v>
      </c>
      <c r="B61" s="17" t="s">
        <v>62</v>
      </c>
      <c r="C61" s="18" t="s">
        <v>209</v>
      </c>
      <c r="D61" s="18" t="s">
        <v>23</v>
      </c>
      <c r="E61" s="19" t="s">
        <v>210</v>
      </c>
      <c r="F61" s="18" t="s">
        <v>163</v>
      </c>
      <c r="G61" s="19">
        <v>17</v>
      </c>
      <c r="H61" s="19">
        <v>17</v>
      </c>
      <c r="I61" s="58">
        <v>34</v>
      </c>
      <c r="J61" s="18" t="s">
        <v>211</v>
      </c>
      <c r="K61" s="18" t="s">
        <v>205</v>
      </c>
      <c r="L61" s="18" t="s">
        <v>206</v>
      </c>
      <c r="M61" s="18" t="s">
        <v>177</v>
      </c>
      <c r="N61" s="18" t="s">
        <v>207</v>
      </c>
      <c r="O61" s="18">
        <v>7896848862</v>
      </c>
      <c r="P61" s="53">
        <v>43563</v>
      </c>
      <c r="Q61" s="51" t="s">
        <v>94</v>
      </c>
      <c r="R61" s="18"/>
      <c r="S61" s="18"/>
      <c r="T61" s="18"/>
    </row>
    <row r="62" spans="1:20">
      <c r="A62" s="4">
        <v>58</v>
      </c>
      <c r="B62" s="17" t="s">
        <v>62</v>
      </c>
      <c r="C62" s="18" t="s">
        <v>212</v>
      </c>
      <c r="D62" s="18" t="s">
        <v>25</v>
      </c>
      <c r="E62" s="19"/>
      <c r="F62" s="18"/>
      <c r="G62" s="19">
        <v>15</v>
      </c>
      <c r="H62" s="19">
        <v>18</v>
      </c>
      <c r="I62" s="58">
        <v>33</v>
      </c>
      <c r="J62" s="18">
        <v>9435309494</v>
      </c>
      <c r="K62" s="18" t="s">
        <v>205</v>
      </c>
      <c r="L62" s="18" t="s">
        <v>206</v>
      </c>
      <c r="M62" s="18" t="s">
        <v>177</v>
      </c>
      <c r="N62" s="18" t="s">
        <v>207</v>
      </c>
      <c r="O62" s="18">
        <v>7896848862</v>
      </c>
      <c r="P62" s="53">
        <v>43564</v>
      </c>
      <c r="Q62" s="51" t="s">
        <v>95</v>
      </c>
      <c r="R62" s="18"/>
      <c r="S62" s="18"/>
      <c r="T62" s="18"/>
    </row>
    <row r="63" spans="1:20">
      <c r="A63" s="4">
        <v>59</v>
      </c>
      <c r="B63" s="17" t="s">
        <v>62</v>
      </c>
      <c r="C63" s="18" t="s">
        <v>213</v>
      </c>
      <c r="D63" s="18" t="s">
        <v>23</v>
      </c>
      <c r="E63" s="19" t="s">
        <v>214</v>
      </c>
      <c r="F63" s="18" t="s">
        <v>163</v>
      </c>
      <c r="G63" s="19">
        <v>42</v>
      </c>
      <c r="H63" s="19">
        <v>43</v>
      </c>
      <c r="I63" s="58">
        <v>85</v>
      </c>
      <c r="J63" s="18" t="s">
        <v>215</v>
      </c>
      <c r="K63" s="18" t="s">
        <v>205</v>
      </c>
      <c r="L63" s="18" t="s">
        <v>206</v>
      </c>
      <c r="M63" s="18" t="s">
        <v>177</v>
      </c>
      <c r="N63" s="18" t="s">
        <v>207</v>
      </c>
      <c r="O63" s="18">
        <v>7896848862</v>
      </c>
      <c r="P63" s="53">
        <v>43564</v>
      </c>
      <c r="Q63" s="51" t="s">
        <v>95</v>
      </c>
      <c r="R63" s="18"/>
      <c r="S63" s="18"/>
      <c r="T63" s="18"/>
    </row>
    <row r="64" spans="1:20">
      <c r="A64" s="4">
        <v>60</v>
      </c>
      <c r="B64" s="17" t="s">
        <v>62</v>
      </c>
      <c r="C64" s="18" t="s">
        <v>216</v>
      </c>
      <c r="D64" s="18" t="s">
        <v>25</v>
      </c>
      <c r="E64" s="19">
        <v>125</v>
      </c>
      <c r="F64" s="18"/>
      <c r="G64" s="19">
        <v>15</v>
      </c>
      <c r="H64" s="19">
        <v>11</v>
      </c>
      <c r="I64" s="58">
        <v>26</v>
      </c>
      <c r="J64" s="18">
        <v>9613663204</v>
      </c>
      <c r="K64" s="18" t="s">
        <v>216</v>
      </c>
      <c r="L64" s="18" t="s">
        <v>217</v>
      </c>
      <c r="M64" s="18">
        <v>9957377985</v>
      </c>
      <c r="N64" s="18" t="s">
        <v>218</v>
      </c>
      <c r="O64" s="18">
        <v>9577919996</v>
      </c>
      <c r="P64" s="53">
        <v>43565</v>
      </c>
      <c r="Q64" s="51" t="s">
        <v>97</v>
      </c>
      <c r="R64" s="18"/>
      <c r="S64" s="18"/>
      <c r="T64" s="18"/>
    </row>
    <row r="65" spans="1:20">
      <c r="A65" s="4">
        <v>61</v>
      </c>
      <c r="B65" s="17" t="s">
        <v>62</v>
      </c>
      <c r="C65" s="18" t="s">
        <v>219</v>
      </c>
      <c r="D65" s="18" t="s">
        <v>25</v>
      </c>
      <c r="E65" s="19">
        <v>34</v>
      </c>
      <c r="F65" s="18"/>
      <c r="G65" s="19">
        <v>18</v>
      </c>
      <c r="H65" s="19">
        <v>11</v>
      </c>
      <c r="I65" s="58">
        <v>29</v>
      </c>
      <c r="J65" s="18">
        <v>9613663204</v>
      </c>
      <c r="K65" s="18" t="s">
        <v>216</v>
      </c>
      <c r="L65" s="18" t="s">
        <v>217</v>
      </c>
      <c r="M65" s="18">
        <v>9957377985</v>
      </c>
      <c r="N65" s="18" t="s">
        <v>218</v>
      </c>
      <c r="O65" s="18">
        <v>9577919996</v>
      </c>
      <c r="P65" s="53">
        <v>43565</v>
      </c>
      <c r="Q65" s="51" t="s">
        <v>97</v>
      </c>
      <c r="R65" s="18"/>
      <c r="S65" s="18"/>
      <c r="T65" s="18"/>
    </row>
    <row r="66" spans="1:20">
      <c r="A66" s="4">
        <v>62</v>
      </c>
      <c r="B66" s="17" t="s">
        <v>62</v>
      </c>
      <c r="C66" s="18" t="s">
        <v>220</v>
      </c>
      <c r="D66" s="18" t="s">
        <v>23</v>
      </c>
      <c r="E66" s="19" t="s">
        <v>221</v>
      </c>
      <c r="F66" s="18"/>
      <c r="G66" s="19">
        <v>28</v>
      </c>
      <c r="H66" s="19">
        <v>27</v>
      </c>
      <c r="I66" s="58">
        <v>55</v>
      </c>
      <c r="J66" s="18" t="s">
        <v>222</v>
      </c>
      <c r="K66" s="18" t="s">
        <v>216</v>
      </c>
      <c r="L66" s="18" t="s">
        <v>217</v>
      </c>
      <c r="M66" s="18">
        <v>9957377985</v>
      </c>
      <c r="N66" s="18" t="s">
        <v>218</v>
      </c>
      <c r="O66" s="18">
        <v>9577919996</v>
      </c>
      <c r="P66" s="53">
        <v>43565</v>
      </c>
      <c r="Q66" s="51" t="s">
        <v>97</v>
      </c>
      <c r="R66" s="18"/>
      <c r="S66" s="18"/>
      <c r="T66" s="18"/>
    </row>
    <row r="67" spans="1:20" ht="33">
      <c r="A67" s="4">
        <v>63</v>
      </c>
      <c r="B67" s="17" t="s">
        <v>62</v>
      </c>
      <c r="C67" s="18" t="s">
        <v>223</v>
      </c>
      <c r="D67" s="18" t="s">
        <v>23</v>
      </c>
      <c r="E67" s="19" t="s">
        <v>224</v>
      </c>
      <c r="F67" s="18"/>
      <c r="G67" s="19">
        <v>80</v>
      </c>
      <c r="H67" s="19">
        <v>81</v>
      </c>
      <c r="I67" s="58">
        <v>161</v>
      </c>
      <c r="J67" s="18" t="s">
        <v>225</v>
      </c>
      <c r="K67" s="18" t="s">
        <v>226</v>
      </c>
      <c r="L67" s="18" t="s">
        <v>227</v>
      </c>
      <c r="M67" s="18">
        <v>9401453393</v>
      </c>
      <c r="N67" s="18" t="s">
        <v>228</v>
      </c>
      <c r="O67" s="18">
        <v>9859175247</v>
      </c>
      <c r="P67" s="53">
        <v>43566</v>
      </c>
      <c r="Q67" s="51" t="s">
        <v>100</v>
      </c>
      <c r="R67" s="18"/>
      <c r="S67" s="18"/>
      <c r="T67" s="18"/>
    </row>
    <row r="68" spans="1:20">
      <c r="A68" s="4">
        <v>64</v>
      </c>
      <c r="B68" s="17" t="s">
        <v>62</v>
      </c>
      <c r="C68" s="18" t="s">
        <v>229</v>
      </c>
      <c r="D68" s="18" t="s">
        <v>23</v>
      </c>
      <c r="E68" s="19" t="s">
        <v>230</v>
      </c>
      <c r="F68" s="18"/>
      <c r="G68" s="19">
        <v>89</v>
      </c>
      <c r="H68" s="19">
        <v>118</v>
      </c>
      <c r="I68" s="58">
        <v>207</v>
      </c>
      <c r="J68" s="18">
        <v>9435965541</v>
      </c>
      <c r="K68" s="18" t="s">
        <v>231</v>
      </c>
      <c r="L68" s="18" t="s">
        <v>232</v>
      </c>
      <c r="M68" s="18">
        <v>9401453390</v>
      </c>
      <c r="N68" s="18" t="s">
        <v>233</v>
      </c>
      <c r="O68" s="18">
        <v>9706190301</v>
      </c>
      <c r="P68" s="53">
        <v>43567</v>
      </c>
      <c r="Q68" s="51" t="s">
        <v>108</v>
      </c>
      <c r="R68" s="18"/>
      <c r="S68" s="18"/>
      <c r="T68" s="18"/>
    </row>
    <row r="69" spans="1:20">
      <c r="A69" s="4">
        <v>65</v>
      </c>
      <c r="B69" s="17" t="s">
        <v>62</v>
      </c>
      <c r="C69" s="18" t="s">
        <v>229</v>
      </c>
      <c r="D69" s="18" t="s">
        <v>23</v>
      </c>
      <c r="E69" s="19" t="s">
        <v>230</v>
      </c>
      <c r="F69" s="18"/>
      <c r="G69" s="19">
        <v>89</v>
      </c>
      <c r="H69" s="19">
        <v>118</v>
      </c>
      <c r="I69" s="58">
        <v>207</v>
      </c>
      <c r="J69" s="18">
        <v>9435965541</v>
      </c>
      <c r="K69" s="18" t="s">
        <v>231</v>
      </c>
      <c r="L69" s="18" t="s">
        <v>232</v>
      </c>
      <c r="M69" s="18">
        <v>9401453390</v>
      </c>
      <c r="N69" s="18" t="s">
        <v>233</v>
      </c>
      <c r="O69" s="18">
        <v>9706190301</v>
      </c>
      <c r="P69" s="53">
        <v>43568</v>
      </c>
      <c r="Q69" s="51" t="s">
        <v>114</v>
      </c>
      <c r="R69" s="18"/>
      <c r="S69" s="18"/>
      <c r="T69" s="18"/>
    </row>
    <row r="70" spans="1:20">
      <c r="A70" s="4">
        <v>66</v>
      </c>
      <c r="B70" s="17" t="s">
        <v>62</v>
      </c>
      <c r="C70" s="18" t="s">
        <v>165</v>
      </c>
      <c r="D70" s="18" t="s">
        <v>23</v>
      </c>
      <c r="E70" s="19" t="s">
        <v>234</v>
      </c>
      <c r="F70" s="18" t="s">
        <v>163</v>
      </c>
      <c r="G70" s="19">
        <v>52</v>
      </c>
      <c r="H70" s="19">
        <v>30</v>
      </c>
      <c r="I70" s="58">
        <v>82</v>
      </c>
      <c r="J70" s="18" t="s">
        <v>235</v>
      </c>
      <c r="K70" s="18" t="s">
        <v>205</v>
      </c>
      <c r="L70" s="18" t="s">
        <v>206</v>
      </c>
      <c r="M70" s="18" t="s">
        <v>177</v>
      </c>
      <c r="N70" s="18" t="s">
        <v>207</v>
      </c>
      <c r="O70" s="18">
        <v>7896848862</v>
      </c>
      <c r="P70" s="53">
        <v>43572</v>
      </c>
      <c r="Q70" s="51" t="s">
        <v>97</v>
      </c>
      <c r="R70" s="18"/>
      <c r="S70" s="18"/>
      <c r="T70" s="18"/>
    </row>
    <row r="71" spans="1:20">
      <c r="A71" s="4">
        <v>67</v>
      </c>
      <c r="B71" s="17" t="s">
        <v>62</v>
      </c>
      <c r="C71" s="18" t="s">
        <v>166</v>
      </c>
      <c r="D71" s="18" t="s">
        <v>23</v>
      </c>
      <c r="E71" s="19" t="s">
        <v>236</v>
      </c>
      <c r="F71" s="18" t="s">
        <v>167</v>
      </c>
      <c r="G71" s="19">
        <v>66</v>
      </c>
      <c r="H71" s="19">
        <v>47</v>
      </c>
      <c r="I71" s="58">
        <v>113</v>
      </c>
      <c r="J71" s="18" t="s">
        <v>237</v>
      </c>
      <c r="K71" s="18" t="s">
        <v>205</v>
      </c>
      <c r="L71" s="18" t="s">
        <v>206</v>
      </c>
      <c r="M71" s="18" t="s">
        <v>177</v>
      </c>
      <c r="N71" s="18" t="s">
        <v>207</v>
      </c>
      <c r="O71" s="18">
        <v>7896848862</v>
      </c>
      <c r="P71" s="53">
        <v>43573</v>
      </c>
      <c r="Q71" s="51" t="s">
        <v>100</v>
      </c>
      <c r="R71" s="18"/>
      <c r="S71" s="18"/>
      <c r="T71" s="18"/>
    </row>
    <row r="72" spans="1:20">
      <c r="A72" s="4">
        <v>68</v>
      </c>
      <c r="B72" s="17" t="s">
        <v>62</v>
      </c>
      <c r="C72" s="18" t="s">
        <v>168</v>
      </c>
      <c r="D72" s="18" t="s">
        <v>23</v>
      </c>
      <c r="E72" s="19" t="s">
        <v>238</v>
      </c>
      <c r="F72" s="18" t="s">
        <v>169</v>
      </c>
      <c r="G72" s="19">
        <v>343</v>
      </c>
      <c r="H72" s="19">
        <v>81</v>
      </c>
      <c r="I72" s="58">
        <v>424</v>
      </c>
      <c r="J72" s="18" t="s">
        <v>239</v>
      </c>
      <c r="K72" s="18" t="s">
        <v>205</v>
      </c>
      <c r="L72" s="18" t="s">
        <v>206</v>
      </c>
      <c r="M72" s="18" t="s">
        <v>177</v>
      </c>
      <c r="N72" s="18" t="s">
        <v>207</v>
      </c>
      <c r="O72" s="18">
        <v>7896848862</v>
      </c>
      <c r="P72" s="53">
        <v>43575</v>
      </c>
      <c r="Q72" s="51" t="s">
        <v>114</v>
      </c>
      <c r="R72" s="18"/>
      <c r="S72" s="18"/>
      <c r="T72" s="18"/>
    </row>
    <row r="73" spans="1:20">
      <c r="A73" s="4">
        <v>69</v>
      </c>
      <c r="B73" s="17" t="s">
        <v>62</v>
      </c>
      <c r="C73" s="18" t="s">
        <v>168</v>
      </c>
      <c r="D73" s="18" t="s">
        <v>23</v>
      </c>
      <c r="E73" s="19" t="s">
        <v>238</v>
      </c>
      <c r="F73" s="18" t="s">
        <v>169</v>
      </c>
      <c r="G73" s="19">
        <v>343</v>
      </c>
      <c r="H73" s="19">
        <v>81</v>
      </c>
      <c r="I73" s="58">
        <v>424</v>
      </c>
      <c r="J73" s="18" t="s">
        <v>239</v>
      </c>
      <c r="K73" s="18" t="s">
        <v>205</v>
      </c>
      <c r="L73" s="18" t="s">
        <v>206</v>
      </c>
      <c r="M73" s="18" t="s">
        <v>177</v>
      </c>
      <c r="N73" s="18" t="s">
        <v>207</v>
      </c>
      <c r="O73" s="18">
        <v>7896848862</v>
      </c>
      <c r="P73" s="53">
        <v>43577</v>
      </c>
      <c r="Q73" s="51" t="s">
        <v>94</v>
      </c>
      <c r="R73" s="18"/>
      <c r="S73" s="18"/>
      <c r="T73" s="18"/>
    </row>
    <row r="74" spans="1:20">
      <c r="A74" s="4">
        <v>70</v>
      </c>
      <c r="B74" s="17" t="s">
        <v>62</v>
      </c>
      <c r="C74" s="59" t="s">
        <v>168</v>
      </c>
      <c r="D74" s="59" t="s">
        <v>23</v>
      </c>
      <c r="E74" s="19" t="s">
        <v>238</v>
      </c>
      <c r="F74" s="18" t="s">
        <v>169</v>
      </c>
      <c r="G74" s="19">
        <v>343</v>
      </c>
      <c r="H74" s="19">
        <v>81</v>
      </c>
      <c r="I74" s="58">
        <v>424</v>
      </c>
      <c r="J74" s="18" t="s">
        <v>239</v>
      </c>
      <c r="K74" s="18" t="s">
        <v>205</v>
      </c>
      <c r="L74" s="18" t="s">
        <v>206</v>
      </c>
      <c r="M74" s="18" t="s">
        <v>177</v>
      </c>
      <c r="N74" s="18" t="s">
        <v>207</v>
      </c>
      <c r="O74" s="18">
        <v>7896848862</v>
      </c>
      <c r="P74" s="53">
        <v>43579</v>
      </c>
      <c r="Q74" s="51" t="s">
        <v>97</v>
      </c>
      <c r="R74" s="18"/>
      <c r="S74" s="18"/>
      <c r="T74" s="18"/>
    </row>
    <row r="75" spans="1:20">
      <c r="A75" s="4">
        <v>71</v>
      </c>
      <c r="B75" s="17" t="s">
        <v>62</v>
      </c>
      <c r="C75" s="18" t="s">
        <v>168</v>
      </c>
      <c r="D75" s="18" t="s">
        <v>23</v>
      </c>
      <c r="E75" s="19" t="s">
        <v>238</v>
      </c>
      <c r="F75" s="18" t="s">
        <v>169</v>
      </c>
      <c r="G75" s="19">
        <v>343</v>
      </c>
      <c r="H75" s="19">
        <v>81</v>
      </c>
      <c r="I75" s="58">
        <v>424</v>
      </c>
      <c r="J75" s="18" t="s">
        <v>239</v>
      </c>
      <c r="K75" s="18" t="s">
        <v>205</v>
      </c>
      <c r="L75" s="18" t="s">
        <v>206</v>
      </c>
      <c r="M75" s="18" t="s">
        <v>177</v>
      </c>
      <c r="N75" s="18" t="s">
        <v>207</v>
      </c>
      <c r="O75" s="18">
        <v>7896848862</v>
      </c>
      <c r="P75" s="53">
        <v>43580</v>
      </c>
      <c r="Q75" s="51" t="s">
        <v>100</v>
      </c>
      <c r="R75" s="18"/>
      <c r="S75" s="18"/>
      <c r="T75" s="18"/>
    </row>
    <row r="76" spans="1:20" ht="33">
      <c r="A76" s="4">
        <v>72</v>
      </c>
      <c r="B76" s="17" t="s">
        <v>62</v>
      </c>
      <c r="C76" s="18" t="s">
        <v>170</v>
      </c>
      <c r="D76" s="18" t="s">
        <v>23</v>
      </c>
      <c r="E76" s="19" t="s">
        <v>240</v>
      </c>
      <c r="F76" s="18" t="s">
        <v>163</v>
      </c>
      <c r="G76" s="19">
        <v>24</v>
      </c>
      <c r="H76" s="19">
        <v>346</v>
      </c>
      <c r="I76" s="58">
        <v>370</v>
      </c>
      <c r="J76" s="18" t="s">
        <v>241</v>
      </c>
      <c r="K76" s="18" t="s">
        <v>205</v>
      </c>
      <c r="L76" s="18" t="s">
        <v>206</v>
      </c>
      <c r="M76" s="18" t="s">
        <v>177</v>
      </c>
      <c r="N76" s="18" t="s">
        <v>207</v>
      </c>
      <c r="O76" s="18">
        <v>7896848862</v>
      </c>
      <c r="P76" s="53">
        <v>43581</v>
      </c>
      <c r="Q76" s="51" t="s">
        <v>108</v>
      </c>
      <c r="R76" s="18"/>
      <c r="S76" s="18"/>
      <c r="T76" s="18"/>
    </row>
    <row r="77" spans="1:20" ht="33">
      <c r="A77" s="4">
        <v>73</v>
      </c>
      <c r="B77" s="17" t="s">
        <v>62</v>
      </c>
      <c r="C77" s="18" t="s">
        <v>170</v>
      </c>
      <c r="D77" s="18" t="s">
        <v>23</v>
      </c>
      <c r="E77" s="19" t="s">
        <v>240</v>
      </c>
      <c r="F77" s="18" t="s">
        <v>163</v>
      </c>
      <c r="G77" s="19">
        <v>24</v>
      </c>
      <c r="H77" s="19">
        <v>346</v>
      </c>
      <c r="I77" s="58">
        <v>370</v>
      </c>
      <c r="J77" s="18" t="s">
        <v>241</v>
      </c>
      <c r="K77" s="18" t="s">
        <v>205</v>
      </c>
      <c r="L77" s="18" t="s">
        <v>206</v>
      </c>
      <c r="M77" s="18" t="s">
        <v>177</v>
      </c>
      <c r="N77" s="18" t="s">
        <v>207</v>
      </c>
      <c r="O77" s="18">
        <v>7896848862</v>
      </c>
      <c r="P77" s="53">
        <v>43582</v>
      </c>
      <c r="Q77" s="51" t="s">
        <v>114</v>
      </c>
      <c r="R77" s="18"/>
      <c r="S77" s="18"/>
      <c r="T77" s="18"/>
    </row>
    <row r="78" spans="1:20" ht="33">
      <c r="A78" s="4">
        <v>74</v>
      </c>
      <c r="B78" s="17" t="s">
        <v>62</v>
      </c>
      <c r="C78" s="18" t="s">
        <v>170</v>
      </c>
      <c r="D78" s="18" t="s">
        <v>23</v>
      </c>
      <c r="E78" s="19" t="s">
        <v>240</v>
      </c>
      <c r="F78" s="18" t="s">
        <v>163</v>
      </c>
      <c r="G78" s="19">
        <v>24</v>
      </c>
      <c r="H78" s="19">
        <v>346</v>
      </c>
      <c r="I78" s="58">
        <v>370</v>
      </c>
      <c r="J78" s="18" t="s">
        <v>241</v>
      </c>
      <c r="K78" s="18" t="s">
        <v>205</v>
      </c>
      <c r="L78" s="18" t="s">
        <v>206</v>
      </c>
      <c r="M78" s="18" t="s">
        <v>177</v>
      </c>
      <c r="N78" s="18" t="s">
        <v>207</v>
      </c>
      <c r="O78" s="18">
        <v>7896848862</v>
      </c>
      <c r="P78" s="53">
        <v>43584</v>
      </c>
      <c r="Q78" s="51" t="s">
        <v>94</v>
      </c>
      <c r="R78" s="18"/>
      <c r="S78" s="18"/>
      <c r="T78" s="18"/>
    </row>
    <row r="79" spans="1:20">
      <c r="A79" s="4">
        <v>75</v>
      </c>
      <c r="B79" s="17" t="s">
        <v>62</v>
      </c>
      <c r="C79" s="18" t="s">
        <v>171</v>
      </c>
      <c r="D79" s="18" t="s">
        <v>23</v>
      </c>
      <c r="E79" s="19" t="s">
        <v>242</v>
      </c>
      <c r="F79" s="18" t="s">
        <v>164</v>
      </c>
      <c r="G79" s="19">
        <v>226</v>
      </c>
      <c r="H79" s="19">
        <v>197</v>
      </c>
      <c r="I79" s="58">
        <v>423</v>
      </c>
      <c r="J79" s="18" t="s">
        <v>243</v>
      </c>
      <c r="K79" s="18" t="s">
        <v>244</v>
      </c>
      <c r="L79" s="18" t="s">
        <v>245</v>
      </c>
      <c r="M79" s="18">
        <v>9954090564</v>
      </c>
      <c r="N79" s="18" t="s">
        <v>246</v>
      </c>
      <c r="O79" s="18">
        <v>9954765820</v>
      </c>
      <c r="P79" s="53">
        <v>43585</v>
      </c>
      <c r="Q79" s="51" t="s">
        <v>95</v>
      </c>
      <c r="R79" s="18"/>
      <c r="S79" s="18"/>
      <c r="T79" s="18"/>
    </row>
    <row r="80" spans="1:20">
      <c r="A80" s="4">
        <v>76</v>
      </c>
      <c r="B80" s="17"/>
      <c r="C80" s="18"/>
      <c r="D80" s="18"/>
      <c r="E80" s="19"/>
      <c r="F80" s="18"/>
      <c r="G80" s="19"/>
      <c r="H80" s="19"/>
      <c r="I80" s="58">
        <f t="shared" ref="I80:I133" si="2">SUM(G80:H80)</f>
        <v>0</v>
      </c>
      <c r="J80" s="18"/>
      <c r="K80" s="18"/>
      <c r="L80" s="18"/>
      <c r="M80" s="18"/>
      <c r="N80" s="18"/>
      <c r="O80" s="18"/>
      <c r="P80" s="53"/>
      <c r="Q80" s="51"/>
      <c r="R80" s="18"/>
      <c r="S80" s="18"/>
      <c r="T80" s="18"/>
    </row>
    <row r="81" spans="1:20">
      <c r="A81" s="4">
        <v>77</v>
      </c>
      <c r="B81" s="17"/>
      <c r="C81" s="18"/>
      <c r="D81" s="18"/>
      <c r="E81" s="19"/>
      <c r="F81" s="18"/>
      <c r="G81" s="19"/>
      <c r="H81" s="19"/>
      <c r="I81" s="58">
        <f t="shared" si="2"/>
        <v>0</v>
      </c>
      <c r="J81" s="18"/>
      <c r="K81" s="18"/>
      <c r="L81" s="18"/>
      <c r="M81" s="18"/>
      <c r="N81" s="18"/>
      <c r="O81" s="18"/>
      <c r="P81" s="53"/>
      <c r="Q81" s="51"/>
      <c r="R81" s="18"/>
      <c r="S81" s="18"/>
      <c r="T81" s="18"/>
    </row>
    <row r="82" spans="1:20">
      <c r="A82" s="4">
        <v>78</v>
      </c>
      <c r="B82" s="17"/>
      <c r="C82" s="18"/>
      <c r="D82" s="18"/>
      <c r="E82" s="19"/>
      <c r="F82" s="18"/>
      <c r="G82" s="19"/>
      <c r="H82" s="19"/>
      <c r="I82" s="58">
        <f t="shared" si="2"/>
        <v>0</v>
      </c>
      <c r="J82" s="18"/>
      <c r="K82" s="18"/>
      <c r="L82" s="18"/>
      <c r="M82" s="18"/>
      <c r="N82" s="18"/>
      <c r="O82" s="18"/>
      <c r="P82" s="53"/>
      <c r="Q82" s="51"/>
      <c r="R82" s="18"/>
      <c r="S82" s="18"/>
      <c r="T82" s="18"/>
    </row>
    <row r="83" spans="1:20">
      <c r="A83" s="4">
        <v>79</v>
      </c>
      <c r="B83" s="17"/>
      <c r="C83" s="18"/>
      <c r="D83" s="18"/>
      <c r="E83" s="19"/>
      <c r="F83" s="18"/>
      <c r="G83" s="19"/>
      <c r="H83" s="19"/>
      <c r="I83" s="58">
        <f t="shared" si="2"/>
        <v>0</v>
      </c>
      <c r="J83" s="18"/>
      <c r="K83" s="18"/>
      <c r="L83" s="18"/>
      <c r="M83" s="18"/>
      <c r="N83" s="18"/>
      <c r="O83" s="18"/>
      <c r="P83" s="53"/>
      <c r="Q83" s="51"/>
      <c r="R83" s="18"/>
      <c r="S83" s="18"/>
      <c r="T83" s="18"/>
    </row>
    <row r="84" spans="1:20">
      <c r="A84" s="4">
        <v>80</v>
      </c>
      <c r="B84" s="17"/>
      <c r="C84" s="18"/>
      <c r="D84" s="18"/>
      <c r="E84" s="19"/>
      <c r="F84" s="18"/>
      <c r="G84" s="19"/>
      <c r="H84" s="19"/>
      <c r="I84" s="58">
        <f t="shared" si="2"/>
        <v>0</v>
      </c>
      <c r="J84" s="18"/>
      <c r="K84" s="18"/>
      <c r="L84" s="18"/>
      <c r="M84" s="18"/>
      <c r="N84" s="18"/>
      <c r="O84" s="18"/>
      <c r="P84" s="53"/>
      <c r="Q84" s="51"/>
      <c r="R84" s="18"/>
      <c r="S84" s="18"/>
      <c r="T84" s="18"/>
    </row>
    <row r="85" spans="1:20">
      <c r="A85" s="4">
        <v>81</v>
      </c>
      <c r="B85" s="17"/>
      <c r="C85" s="18"/>
      <c r="D85" s="18"/>
      <c r="E85" s="19"/>
      <c r="F85" s="18"/>
      <c r="G85" s="19"/>
      <c r="H85" s="19"/>
      <c r="I85" s="58">
        <f t="shared" si="2"/>
        <v>0</v>
      </c>
      <c r="J85" s="18"/>
      <c r="K85" s="18"/>
      <c r="L85" s="18"/>
      <c r="M85" s="18"/>
      <c r="N85" s="18"/>
      <c r="O85" s="18"/>
      <c r="P85" s="53"/>
      <c r="Q85" s="51"/>
      <c r="R85" s="18"/>
      <c r="S85" s="18"/>
      <c r="T85" s="18"/>
    </row>
    <row r="86" spans="1:20">
      <c r="A86" s="4">
        <v>82</v>
      </c>
      <c r="B86" s="17"/>
      <c r="C86" s="18"/>
      <c r="D86" s="18"/>
      <c r="E86" s="19"/>
      <c r="F86" s="18"/>
      <c r="G86" s="19"/>
      <c r="H86" s="19"/>
      <c r="I86" s="58">
        <f t="shared" si="2"/>
        <v>0</v>
      </c>
      <c r="J86" s="18"/>
      <c r="K86" s="18"/>
      <c r="L86" s="18"/>
      <c r="M86" s="18"/>
      <c r="N86" s="18"/>
      <c r="O86" s="18"/>
      <c r="P86" s="53"/>
      <c r="Q86" s="51"/>
      <c r="R86" s="18"/>
      <c r="S86" s="18"/>
      <c r="T86" s="18"/>
    </row>
    <row r="87" spans="1:20">
      <c r="A87" s="4">
        <v>83</v>
      </c>
      <c r="B87" s="17"/>
      <c r="C87" s="18"/>
      <c r="D87" s="18"/>
      <c r="E87" s="19"/>
      <c r="F87" s="18"/>
      <c r="G87" s="19"/>
      <c r="H87" s="19"/>
      <c r="I87" s="58">
        <f t="shared" si="2"/>
        <v>0</v>
      </c>
      <c r="J87" s="18"/>
      <c r="K87" s="18"/>
      <c r="L87" s="18"/>
      <c r="M87" s="18"/>
      <c r="N87" s="18"/>
      <c r="O87" s="18"/>
      <c r="P87" s="24"/>
      <c r="Q87" s="18"/>
      <c r="R87" s="18"/>
      <c r="S87" s="18"/>
      <c r="T87" s="18"/>
    </row>
    <row r="88" spans="1:20">
      <c r="A88" s="4">
        <v>84</v>
      </c>
      <c r="B88" s="17"/>
      <c r="C88" s="18"/>
      <c r="D88" s="18"/>
      <c r="E88" s="19"/>
      <c r="F88" s="18"/>
      <c r="G88" s="19"/>
      <c r="H88" s="19"/>
      <c r="I88" s="58">
        <f t="shared" si="2"/>
        <v>0</v>
      </c>
      <c r="J88" s="18"/>
      <c r="K88" s="18"/>
      <c r="L88" s="18"/>
      <c r="M88" s="18"/>
      <c r="N88" s="18"/>
      <c r="O88" s="18"/>
      <c r="P88" s="24"/>
      <c r="Q88" s="18"/>
      <c r="R88" s="18"/>
      <c r="S88" s="18"/>
      <c r="T88" s="18"/>
    </row>
    <row r="89" spans="1:20">
      <c r="A89" s="4">
        <v>85</v>
      </c>
      <c r="B89" s="17"/>
      <c r="C89" s="18"/>
      <c r="D89" s="18"/>
      <c r="E89" s="19"/>
      <c r="F89" s="18"/>
      <c r="G89" s="19"/>
      <c r="H89" s="19"/>
      <c r="I89" s="58">
        <f t="shared" si="2"/>
        <v>0</v>
      </c>
      <c r="J89" s="18"/>
      <c r="K89" s="18"/>
      <c r="L89" s="18"/>
      <c r="M89" s="18"/>
      <c r="N89" s="18"/>
      <c r="O89" s="18"/>
      <c r="P89" s="24"/>
      <c r="Q89" s="18"/>
      <c r="R89" s="18"/>
      <c r="S89" s="18"/>
      <c r="T89" s="18"/>
    </row>
    <row r="90" spans="1:20">
      <c r="A90" s="4">
        <v>86</v>
      </c>
      <c r="B90" s="17"/>
      <c r="C90" s="18"/>
      <c r="D90" s="18"/>
      <c r="E90" s="19"/>
      <c r="F90" s="18"/>
      <c r="G90" s="19"/>
      <c r="H90" s="19"/>
      <c r="I90" s="58">
        <f t="shared" si="2"/>
        <v>0</v>
      </c>
      <c r="J90" s="18"/>
      <c r="K90" s="18"/>
      <c r="L90" s="18"/>
      <c r="M90" s="18"/>
      <c r="N90" s="18"/>
      <c r="O90" s="18"/>
      <c r="P90" s="24"/>
      <c r="Q90" s="18"/>
      <c r="R90" s="18"/>
      <c r="S90" s="18"/>
      <c r="T90" s="18"/>
    </row>
    <row r="91" spans="1:20">
      <c r="A91" s="4">
        <v>87</v>
      </c>
      <c r="B91" s="17"/>
      <c r="C91" s="18"/>
      <c r="D91" s="18"/>
      <c r="E91" s="19"/>
      <c r="F91" s="18"/>
      <c r="G91" s="19"/>
      <c r="H91" s="19"/>
      <c r="I91" s="58">
        <f t="shared" si="2"/>
        <v>0</v>
      </c>
      <c r="J91" s="18"/>
      <c r="K91" s="18"/>
      <c r="L91" s="18"/>
      <c r="M91" s="18"/>
      <c r="N91" s="18"/>
      <c r="O91" s="18"/>
      <c r="P91" s="24"/>
      <c r="Q91" s="18"/>
      <c r="R91" s="18"/>
      <c r="S91" s="18"/>
      <c r="T91" s="18"/>
    </row>
    <row r="92" spans="1:20">
      <c r="A92" s="4">
        <v>88</v>
      </c>
      <c r="B92" s="17"/>
      <c r="C92" s="18"/>
      <c r="D92" s="18"/>
      <c r="E92" s="19"/>
      <c r="F92" s="18"/>
      <c r="G92" s="19"/>
      <c r="H92" s="19"/>
      <c r="I92" s="58">
        <f t="shared" si="2"/>
        <v>0</v>
      </c>
      <c r="J92" s="18"/>
      <c r="K92" s="18"/>
      <c r="L92" s="18"/>
      <c r="M92" s="18"/>
      <c r="N92" s="18"/>
      <c r="O92" s="18"/>
      <c r="P92" s="24"/>
      <c r="Q92" s="18"/>
      <c r="R92" s="18"/>
      <c r="S92" s="18"/>
      <c r="T92" s="18"/>
    </row>
    <row r="93" spans="1:20">
      <c r="A93" s="4">
        <v>89</v>
      </c>
      <c r="B93" s="17"/>
      <c r="C93" s="18"/>
      <c r="D93" s="18"/>
      <c r="E93" s="19"/>
      <c r="F93" s="18"/>
      <c r="G93" s="19"/>
      <c r="H93" s="19"/>
      <c r="I93" s="58">
        <f t="shared" si="2"/>
        <v>0</v>
      </c>
      <c r="J93" s="18"/>
      <c r="K93" s="18"/>
      <c r="L93" s="18"/>
      <c r="M93" s="18"/>
      <c r="N93" s="18"/>
      <c r="O93" s="18"/>
      <c r="P93" s="24"/>
      <c r="Q93" s="18"/>
      <c r="R93" s="18"/>
      <c r="S93" s="18"/>
      <c r="T93" s="18"/>
    </row>
    <row r="94" spans="1:20">
      <c r="A94" s="4">
        <v>90</v>
      </c>
      <c r="B94" s="17"/>
      <c r="C94" s="18"/>
      <c r="D94" s="18"/>
      <c r="E94" s="19"/>
      <c r="F94" s="18"/>
      <c r="G94" s="19"/>
      <c r="H94" s="19"/>
      <c r="I94" s="58">
        <f t="shared" si="2"/>
        <v>0</v>
      </c>
      <c r="J94" s="18"/>
      <c r="K94" s="18"/>
      <c r="L94" s="18"/>
      <c r="M94" s="18"/>
      <c r="N94" s="18"/>
      <c r="O94" s="18"/>
      <c r="P94" s="24"/>
      <c r="Q94" s="18"/>
      <c r="R94" s="18"/>
      <c r="S94" s="18"/>
      <c r="T94" s="18"/>
    </row>
    <row r="95" spans="1:20">
      <c r="A95" s="4">
        <v>91</v>
      </c>
      <c r="B95" s="17"/>
      <c r="C95" s="18"/>
      <c r="D95" s="18"/>
      <c r="E95" s="19"/>
      <c r="F95" s="18"/>
      <c r="G95" s="19"/>
      <c r="H95" s="19"/>
      <c r="I95" s="58">
        <f t="shared" si="2"/>
        <v>0</v>
      </c>
      <c r="J95" s="18"/>
      <c r="K95" s="18"/>
      <c r="L95" s="18"/>
      <c r="M95" s="18"/>
      <c r="N95" s="18"/>
      <c r="O95" s="18"/>
      <c r="P95" s="24"/>
      <c r="Q95" s="18"/>
      <c r="R95" s="18"/>
      <c r="S95" s="18"/>
      <c r="T95" s="18"/>
    </row>
    <row r="96" spans="1:20">
      <c r="A96" s="4">
        <v>92</v>
      </c>
      <c r="B96" s="17"/>
      <c r="C96" s="18"/>
      <c r="D96" s="18"/>
      <c r="E96" s="19"/>
      <c r="F96" s="18"/>
      <c r="G96" s="19"/>
      <c r="H96" s="19"/>
      <c r="I96" s="58">
        <f t="shared" si="2"/>
        <v>0</v>
      </c>
      <c r="J96" s="18"/>
      <c r="K96" s="18"/>
      <c r="L96" s="18"/>
      <c r="M96" s="18"/>
      <c r="N96" s="18"/>
      <c r="O96" s="18"/>
      <c r="P96" s="24"/>
      <c r="Q96" s="18"/>
      <c r="R96" s="18"/>
      <c r="S96" s="18"/>
      <c r="T96" s="18"/>
    </row>
    <row r="97" spans="1:20">
      <c r="A97" s="4">
        <v>93</v>
      </c>
      <c r="B97" s="17"/>
      <c r="C97" s="18"/>
      <c r="D97" s="18"/>
      <c r="E97" s="19"/>
      <c r="F97" s="18"/>
      <c r="G97" s="19"/>
      <c r="H97" s="19"/>
      <c r="I97" s="58">
        <f t="shared" si="2"/>
        <v>0</v>
      </c>
      <c r="J97" s="18"/>
      <c r="K97" s="18"/>
      <c r="L97" s="18"/>
      <c r="M97" s="18"/>
      <c r="N97" s="18"/>
      <c r="O97" s="18"/>
      <c r="P97" s="24"/>
      <c r="Q97" s="18"/>
      <c r="R97" s="18"/>
      <c r="S97" s="18"/>
      <c r="T97" s="18"/>
    </row>
    <row r="98" spans="1:20">
      <c r="A98" s="4">
        <v>94</v>
      </c>
      <c r="B98" s="17"/>
      <c r="C98" s="18"/>
      <c r="D98" s="18"/>
      <c r="E98" s="19"/>
      <c r="F98" s="18"/>
      <c r="G98" s="19"/>
      <c r="H98" s="19"/>
      <c r="I98" s="58">
        <f t="shared" si="2"/>
        <v>0</v>
      </c>
      <c r="J98" s="18"/>
      <c r="K98" s="18"/>
      <c r="L98" s="18"/>
      <c r="M98" s="18"/>
      <c r="N98" s="18"/>
      <c r="O98" s="18"/>
      <c r="P98" s="24"/>
      <c r="Q98" s="18"/>
      <c r="R98" s="18"/>
      <c r="S98" s="18"/>
      <c r="T98" s="18"/>
    </row>
    <row r="99" spans="1:20">
      <c r="A99" s="4">
        <v>95</v>
      </c>
      <c r="B99" s="17"/>
      <c r="C99" s="18"/>
      <c r="D99" s="18"/>
      <c r="E99" s="19"/>
      <c r="F99" s="18"/>
      <c r="G99" s="19"/>
      <c r="H99" s="19"/>
      <c r="I99" s="58">
        <f t="shared" si="2"/>
        <v>0</v>
      </c>
      <c r="J99" s="18"/>
      <c r="K99" s="18"/>
      <c r="L99" s="18"/>
      <c r="M99" s="18"/>
      <c r="N99" s="18"/>
      <c r="O99" s="18"/>
      <c r="P99" s="24"/>
      <c r="Q99" s="18"/>
      <c r="R99" s="18"/>
      <c r="S99" s="18"/>
      <c r="T99" s="18"/>
    </row>
    <row r="100" spans="1:20">
      <c r="A100" s="4">
        <v>96</v>
      </c>
      <c r="B100" s="17"/>
      <c r="C100" s="18"/>
      <c r="D100" s="18"/>
      <c r="E100" s="19"/>
      <c r="F100" s="18"/>
      <c r="G100" s="19"/>
      <c r="H100" s="19"/>
      <c r="I100" s="58">
        <f t="shared" si="2"/>
        <v>0</v>
      </c>
      <c r="J100" s="18"/>
      <c r="K100" s="18"/>
      <c r="L100" s="18"/>
      <c r="M100" s="18"/>
      <c r="N100" s="18"/>
      <c r="O100" s="18"/>
      <c r="P100" s="24"/>
      <c r="Q100" s="18"/>
      <c r="R100" s="18"/>
      <c r="S100" s="18"/>
      <c r="T100" s="18"/>
    </row>
    <row r="101" spans="1:20">
      <c r="A101" s="4">
        <v>97</v>
      </c>
      <c r="B101" s="17"/>
      <c r="C101" s="18"/>
      <c r="D101" s="18"/>
      <c r="E101" s="19"/>
      <c r="F101" s="18"/>
      <c r="G101" s="19"/>
      <c r="H101" s="19"/>
      <c r="I101" s="58">
        <f t="shared" si="2"/>
        <v>0</v>
      </c>
      <c r="J101" s="18"/>
      <c r="K101" s="18"/>
      <c r="L101" s="18"/>
      <c r="M101" s="18"/>
      <c r="N101" s="18"/>
      <c r="O101" s="18"/>
      <c r="P101" s="24"/>
      <c r="Q101" s="18"/>
      <c r="R101" s="18"/>
      <c r="S101" s="18"/>
      <c r="T101" s="18"/>
    </row>
    <row r="102" spans="1:20">
      <c r="A102" s="4">
        <v>98</v>
      </c>
      <c r="B102" s="17"/>
      <c r="C102" s="18"/>
      <c r="D102" s="18"/>
      <c r="E102" s="19"/>
      <c r="F102" s="18"/>
      <c r="G102" s="19"/>
      <c r="H102" s="19"/>
      <c r="I102" s="58">
        <f t="shared" si="2"/>
        <v>0</v>
      </c>
      <c r="J102" s="18"/>
      <c r="K102" s="18"/>
      <c r="L102" s="18"/>
      <c r="M102" s="18"/>
      <c r="N102" s="18"/>
      <c r="O102" s="18"/>
      <c r="P102" s="24"/>
      <c r="Q102" s="18"/>
      <c r="R102" s="18"/>
      <c r="S102" s="18"/>
      <c r="T102" s="18"/>
    </row>
    <row r="103" spans="1:20">
      <c r="A103" s="4">
        <v>99</v>
      </c>
      <c r="B103" s="17"/>
      <c r="C103" s="18"/>
      <c r="D103" s="18"/>
      <c r="E103" s="19"/>
      <c r="F103" s="18"/>
      <c r="G103" s="19"/>
      <c r="H103" s="19"/>
      <c r="I103" s="58">
        <f t="shared" si="2"/>
        <v>0</v>
      </c>
      <c r="J103" s="18"/>
      <c r="K103" s="18"/>
      <c r="L103" s="18"/>
      <c r="M103" s="18"/>
      <c r="N103" s="18"/>
      <c r="O103" s="18"/>
      <c r="P103" s="24"/>
      <c r="Q103" s="18"/>
      <c r="R103" s="18"/>
      <c r="S103" s="18"/>
      <c r="T103" s="18"/>
    </row>
    <row r="104" spans="1:20">
      <c r="A104" s="4">
        <v>100</v>
      </c>
      <c r="B104" s="17"/>
      <c r="C104" s="18"/>
      <c r="D104" s="18"/>
      <c r="E104" s="19"/>
      <c r="F104" s="18"/>
      <c r="G104" s="19"/>
      <c r="H104" s="19"/>
      <c r="I104" s="58">
        <f t="shared" si="2"/>
        <v>0</v>
      </c>
      <c r="J104" s="18"/>
      <c r="K104" s="18"/>
      <c r="L104" s="18"/>
      <c r="M104" s="18"/>
      <c r="N104" s="18"/>
      <c r="O104" s="18"/>
      <c r="P104" s="24"/>
      <c r="Q104" s="18"/>
      <c r="R104" s="18"/>
      <c r="S104" s="18"/>
      <c r="T104" s="18"/>
    </row>
    <row r="105" spans="1:20">
      <c r="A105" s="4">
        <v>101</v>
      </c>
      <c r="B105" s="17"/>
      <c r="C105" s="18"/>
      <c r="D105" s="18"/>
      <c r="E105" s="19"/>
      <c r="F105" s="18"/>
      <c r="G105" s="19"/>
      <c r="H105" s="19"/>
      <c r="I105" s="58">
        <f t="shared" si="2"/>
        <v>0</v>
      </c>
      <c r="J105" s="18"/>
      <c r="K105" s="18"/>
      <c r="L105" s="18"/>
      <c r="M105" s="18"/>
      <c r="N105" s="18"/>
      <c r="O105" s="18"/>
      <c r="P105" s="24"/>
      <c r="Q105" s="18"/>
      <c r="R105" s="18"/>
      <c r="S105" s="18"/>
      <c r="T105" s="18"/>
    </row>
    <row r="106" spans="1:20">
      <c r="A106" s="4">
        <v>102</v>
      </c>
      <c r="B106" s="17"/>
      <c r="C106" s="18"/>
      <c r="D106" s="18"/>
      <c r="E106" s="19"/>
      <c r="F106" s="18"/>
      <c r="G106" s="19"/>
      <c r="H106" s="19"/>
      <c r="I106" s="58">
        <f t="shared" si="2"/>
        <v>0</v>
      </c>
      <c r="J106" s="18"/>
      <c r="K106" s="18"/>
      <c r="L106" s="18"/>
      <c r="M106" s="18"/>
      <c r="N106" s="18"/>
      <c r="O106" s="18"/>
      <c r="P106" s="24"/>
      <c r="Q106" s="18"/>
      <c r="R106" s="18"/>
      <c r="S106" s="18"/>
      <c r="T106" s="18"/>
    </row>
    <row r="107" spans="1:20">
      <c r="A107" s="4">
        <v>103</v>
      </c>
      <c r="B107" s="17"/>
      <c r="C107" s="18"/>
      <c r="D107" s="18"/>
      <c r="E107" s="19"/>
      <c r="F107" s="18"/>
      <c r="G107" s="19"/>
      <c r="H107" s="19"/>
      <c r="I107" s="58">
        <f t="shared" si="2"/>
        <v>0</v>
      </c>
      <c r="J107" s="18"/>
      <c r="K107" s="18"/>
      <c r="L107" s="18"/>
      <c r="M107" s="18"/>
      <c r="N107" s="18"/>
      <c r="O107" s="18"/>
      <c r="P107" s="24"/>
      <c r="Q107" s="18"/>
      <c r="R107" s="18"/>
      <c r="S107" s="18"/>
      <c r="T107" s="18"/>
    </row>
    <row r="108" spans="1:20">
      <c r="A108" s="4">
        <v>104</v>
      </c>
      <c r="B108" s="17"/>
      <c r="C108" s="18"/>
      <c r="D108" s="18"/>
      <c r="E108" s="19"/>
      <c r="F108" s="18"/>
      <c r="G108" s="19"/>
      <c r="H108" s="19"/>
      <c r="I108" s="58">
        <f t="shared" si="2"/>
        <v>0</v>
      </c>
      <c r="J108" s="18"/>
      <c r="K108" s="18"/>
      <c r="L108" s="18"/>
      <c r="M108" s="18"/>
      <c r="N108" s="18"/>
      <c r="O108" s="18"/>
      <c r="P108" s="24"/>
      <c r="Q108" s="18"/>
      <c r="R108" s="18"/>
      <c r="S108" s="18"/>
      <c r="T108" s="18"/>
    </row>
    <row r="109" spans="1:20">
      <c r="A109" s="4">
        <v>105</v>
      </c>
      <c r="B109" s="17"/>
      <c r="C109" s="18"/>
      <c r="D109" s="18"/>
      <c r="E109" s="19"/>
      <c r="F109" s="18"/>
      <c r="G109" s="19"/>
      <c r="H109" s="19"/>
      <c r="I109" s="58">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58">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58">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58">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58">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58">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58">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58">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58">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58">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58">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58">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3">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3"/>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3"/>
        <v>0</v>
      </c>
      <c r="J164" s="18"/>
      <c r="K164" s="18"/>
      <c r="L164" s="18"/>
      <c r="M164" s="18"/>
      <c r="N164" s="18"/>
      <c r="O164" s="18"/>
      <c r="P164" s="24"/>
      <c r="Q164" s="18"/>
      <c r="R164" s="18"/>
      <c r="S164" s="18"/>
      <c r="T164" s="18"/>
    </row>
    <row r="165" spans="1:20">
      <c r="A165" s="3" t="s">
        <v>11</v>
      </c>
      <c r="B165" s="39"/>
      <c r="C165" s="3">
        <f>COUNTIFS(C5:C164,"*")</f>
        <v>74</v>
      </c>
      <c r="D165" s="3"/>
      <c r="E165" s="13"/>
      <c r="F165" s="3"/>
      <c r="G165" s="60">
        <f>SUM(G5:G164)</f>
        <v>4134</v>
      </c>
      <c r="H165" s="60">
        <f>SUM(H5:H164)</f>
        <v>3854</v>
      </c>
      <c r="I165" s="60">
        <f>SUM(I5:I164)</f>
        <v>7988</v>
      </c>
      <c r="J165" s="3"/>
      <c r="K165" s="7"/>
      <c r="L165" s="21"/>
      <c r="M165" s="21"/>
      <c r="N165" s="7"/>
      <c r="O165" s="7"/>
      <c r="P165" s="14"/>
      <c r="Q165" s="3"/>
      <c r="R165" s="3"/>
      <c r="S165" s="3"/>
      <c r="T165" s="12"/>
    </row>
    <row r="166" spans="1:20">
      <c r="A166" s="44" t="s">
        <v>62</v>
      </c>
      <c r="B166" s="10">
        <f>COUNTIF(B$5:B$164,"Team 1")</f>
        <v>35</v>
      </c>
      <c r="C166" s="44" t="s">
        <v>25</v>
      </c>
      <c r="D166" s="10">
        <f>COUNTIF(D5:D164,"Anganwadi")</f>
        <v>38</v>
      </c>
    </row>
    <row r="167" spans="1:20">
      <c r="A167" s="44" t="s">
        <v>63</v>
      </c>
      <c r="B167" s="10">
        <f>COUNTIF(B$6:B$164,"Team 2")</f>
        <v>38</v>
      </c>
      <c r="C167" s="44" t="s">
        <v>23</v>
      </c>
      <c r="D167" s="10">
        <f>COUNTIF(D5:D164,"School")</f>
        <v>36</v>
      </c>
    </row>
  </sheetData>
  <sheetProtection password="8527" sheet="1" objects="1" scenarios="1"/>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23:D73 D7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K87" activePane="bottomRight" state="frozen"/>
      <selection pane="topRight" activeCell="C1" sqref="C1"/>
      <selection pane="bottomLeft" activeCell="A5" sqref="A5"/>
      <selection pane="bottomRight" activeCell="P100" sqref="P100:Q100"/>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29" t="s">
        <v>70</v>
      </c>
      <c r="B1" s="129"/>
      <c r="C1" s="129"/>
      <c r="D1" s="57"/>
      <c r="E1" s="57"/>
      <c r="F1" s="57"/>
      <c r="G1" s="57"/>
      <c r="H1" s="57"/>
      <c r="I1" s="57"/>
      <c r="J1" s="57"/>
      <c r="K1" s="57"/>
      <c r="L1" s="57"/>
      <c r="M1" s="130"/>
      <c r="N1" s="130"/>
      <c r="O1" s="130"/>
      <c r="P1" s="130"/>
      <c r="Q1" s="130"/>
      <c r="R1" s="130"/>
      <c r="S1" s="130"/>
      <c r="T1" s="130"/>
    </row>
    <row r="2" spans="1:20">
      <c r="A2" s="123" t="s">
        <v>59</v>
      </c>
      <c r="B2" s="124"/>
      <c r="C2" s="124"/>
      <c r="D2" s="25">
        <v>43586</v>
      </c>
      <c r="E2" s="22"/>
      <c r="F2" s="22"/>
      <c r="G2" s="22"/>
      <c r="H2" s="22"/>
      <c r="I2" s="22"/>
      <c r="J2" s="22"/>
      <c r="K2" s="22"/>
      <c r="L2" s="22"/>
      <c r="M2" s="22"/>
      <c r="N2" s="22"/>
      <c r="O2" s="22"/>
      <c r="P2" s="22"/>
      <c r="Q2" s="22"/>
      <c r="R2" s="22"/>
      <c r="S2" s="22"/>
    </row>
    <row r="3" spans="1:20" ht="24" customHeight="1">
      <c r="A3" s="125" t="s">
        <v>14</v>
      </c>
      <c r="B3" s="121" t="s">
        <v>61</v>
      </c>
      <c r="C3" s="126" t="s">
        <v>7</v>
      </c>
      <c r="D3" s="126" t="s">
        <v>55</v>
      </c>
      <c r="E3" s="126" t="s">
        <v>16</v>
      </c>
      <c r="F3" s="127" t="s">
        <v>17</v>
      </c>
      <c r="G3" s="126" t="s">
        <v>8</v>
      </c>
      <c r="H3" s="126"/>
      <c r="I3" s="126"/>
      <c r="J3" s="126" t="s">
        <v>31</v>
      </c>
      <c r="K3" s="121" t="s">
        <v>33</v>
      </c>
      <c r="L3" s="121" t="s">
        <v>50</v>
      </c>
      <c r="M3" s="121" t="s">
        <v>51</v>
      </c>
      <c r="N3" s="121" t="s">
        <v>34</v>
      </c>
      <c r="O3" s="121" t="s">
        <v>35</v>
      </c>
      <c r="P3" s="125" t="s">
        <v>54</v>
      </c>
      <c r="Q3" s="126" t="s">
        <v>52</v>
      </c>
      <c r="R3" s="126" t="s">
        <v>32</v>
      </c>
      <c r="S3" s="126" t="s">
        <v>53</v>
      </c>
      <c r="T3" s="126" t="s">
        <v>13</v>
      </c>
    </row>
    <row r="4" spans="1:20" ht="25.5" customHeight="1">
      <c r="A4" s="125"/>
      <c r="B4" s="128"/>
      <c r="C4" s="126"/>
      <c r="D4" s="126"/>
      <c r="E4" s="126"/>
      <c r="F4" s="127"/>
      <c r="G4" s="23" t="s">
        <v>9</v>
      </c>
      <c r="H4" s="23" t="s">
        <v>10</v>
      </c>
      <c r="I4" s="23" t="s">
        <v>11</v>
      </c>
      <c r="J4" s="126"/>
      <c r="K4" s="122"/>
      <c r="L4" s="122"/>
      <c r="M4" s="122"/>
      <c r="N4" s="122"/>
      <c r="O4" s="122"/>
      <c r="P4" s="125"/>
      <c r="Q4" s="125"/>
      <c r="R4" s="126"/>
      <c r="S4" s="126"/>
      <c r="T4" s="126"/>
    </row>
    <row r="5" spans="1:20">
      <c r="A5" s="4">
        <v>1</v>
      </c>
      <c r="B5" s="17" t="s">
        <v>62</v>
      </c>
      <c r="C5" s="48" t="s">
        <v>171</v>
      </c>
      <c r="D5" s="48" t="s">
        <v>23</v>
      </c>
      <c r="E5" s="19" t="s">
        <v>242</v>
      </c>
      <c r="F5" s="48"/>
      <c r="G5" s="19">
        <v>226</v>
      </c>
      <c r="H5" s="19">
        <v>197</v>
      </c>
      <c r="I5" s="61">
        <f>SUM(G5:H5)</f>
        <v>423</v>
      </c>
      <c r="J5" s="48" t="s">
        <v>243</v>
      </c>
      <c r="K5" s="48" t="s">
        <v>244</v>
      </c>
      <c r="L5" s="48" t="s">
        <v>245</v>
      </c>
      <c r="M5" s="48">
        <v>9954090564</v>
      </c>
      <c r="N5" s="48" t="s">
        <v>246</v>
      </c>
      <c r="O5" s="48">
        <v>9954765820</v>
      </c>
      <c r="P5" s="49">
        <v>43587</v>
      </c>
      <c r="Q5" s="48" t="s">
        <v>100</v>
      </c>
      <c r="R5" s="48"/>
      <c r="S5" s="18"/>
      <c r="T5" s="48"/>
    </row>
    <row r="6" spans="1:20">
      <c r="A6" s="4">
        <v>2</v>
      </c>
      <c r="B6" s="17" t="s">
        <v>62</v>
      </c>
      <c r="C6" s="48" t="s">
        <v>171</v>
      </c>
      <c r="D6" s="48" t="s">
        <v>23</v>
      </c>
      <c r="E6" s="19" t="s">
        <v>242</v>
      </c>
      <c r="F6" s="48"/>
      <c r="G6" s="19">
        <v>226</v>
      </c>
      <c r="H6" s="19">
        <v>197</v>
      </c>
      <c r="I6" s="61">
        <f t="shared" ref="I6:I69" si="0">SUM(G6:H6)</f>
        <v>423</v>
      </c>
      <c r="J6" s="48" t="s">
        <v>243</v>
      </c>
      <c r="K6" s="48" t="s">
        <v>244</v>
      </c>
      <c r="L6" s="48" t="s">
        <v>245</v>
      </c>
      <c r="M6" s="48">
        <v>9954090564</v>
      </c>
      <c r="N6" s="48" t="s">
        <v>246</v>
      </c>
      <c r="O6" s="48">
        <v>9954765820</v>
      </c>
      <c r="P6" s="49">
        <v>43588</v>
      </c>
      <c r="Q6" s="48" t="s">
        <v>108</v>
      </c>
      <c r="R6" s="48"/>
      <c r="S6" s="18"/>
      <c r="T6" s="48"/>
    </row>
    <row r="7" spans="1:20">
      <c r="A7" s="4">
        <v>3</v>
      </c>
      <c r="B7" s="17" t="s">
        <v>62</v>
      </c>
      <c r="C7" s="48" t="s">
        <v>171</v>
      </c>
      <c r="D7" s="48" t="s">
        <v>23</v>
      </c>
      <c r="E7" s="19" t="s">
        <v>242</v>
      </c>
      <c r="F7" s="48"/>
      <c r="G7" s="19">
        <v>226</v>
      </c>
      <c r="H7" s="19">
        <v>197</v>
      </c>
      <c r="I7" s="61">
        <f t="shared" si="0"/>
        <v>423</v>
      </c>
      <c r="J7" s="48" t="s">
        <v>243</v>
      </c>
      <c r="K7" s="48" t="s">
        <v>244</v>
      </c>
      <c r="L7" s="48" t="s">
        <v>245</v>
      </c>
      <c r="M7" s="48">
        <v>9954090564</v>
      </c>
      <c r="N7" s="48" t="s">
        <v>246</v>
      </c>
      <c r="O7" s="48">
        <v>9954765820</v>
      </c>
      <c r="P7" s="49">
        <v>43589</v>
      </c>
      <c r="Q7" s="48" t="s">
        <v>114</v>
      </c>
      <c r="R7" s="48"/>
      <c r="S7" s="18"/>
      <c r="T7" s="48"/>
    </row>
    <row r="8" spans="1:20" ht="33">
      <c r="A8" s="4">
        <v>4</v>
      </c>
      <c r="B8" s="17" t="s">
        <v>62</v>
      </c>
      <c r="C8" s="48" t="s">
        <v>247</v>
      </c>
      <c r="D8" s="48" t="s">
        <v>23</v>
      </c>
      <c r="E8" s="19" t="s">
        <v>268</v>
      </c>
      <c r="F8" s="48"/>
      <c r="G8" s="19">
        <v>52</v>
      </c>
      <c r="H8" s="19">
        <v>47</v>
      </c>
      <c r="I8" s="61">
        <f t="shared" si="0"/>
        <v>99</v>
      </c>
      <c r="J8" s="17" t="s">
        <v>269</v>
      </c>
      <c r="K8" s="48" t="s">
        <v>205</v>
      </c>
      <c r="L8" s="48" t="s">
        <v>206</v>
      </c>
      <c r="M8" s="48" t="s">
        <v>177</v>
      </c>
      <c r="N8" s="48" t="s">
        <v>207</v>
      </c>
      <c r="O8" s="48">
        <v>7896848862</v>
      </c>
      <c r="P8" s="49">
        <v>43591</v>
      </c>
      <c r="Q8" s="48" t="s">
        <v>94</v>
      </c>
      <c r="R8" s="48"/>
      <c r="S8" s="18"/>
      <c r="T8" s="48"/>
    </row>
    <row r="9" spans="1:20">
      <c r="A9" s="4">
        <v>5</v>
      </c>
      <c r="B9" s="17" t="s">
        <v>62</v>
      </c>
      <c r="C9" s="48" t="s">
        <v>270</v>
      </c>
      <c r="D9" s="48" t="s">
        <v>23</v>
      </c>
      <c r="E9" s="19" t="s">
        <v>271</v>
      </c>
      <c r="F9" s="48"/>
      <c r="G9" s="19">
        <v>41</v>
      </c>
      <c r="H9" s="19">
        <v>45</v>
      </c>
      <c r="I9" s="61">
        <f t="shared" si="0"/>
        <v>86</v>
      </c>
      <c r="J9" s="48" t="s">
        <v>272</v>
      </c>
      <c r="K9" s="48" t="s">
        <v>205</v>
      </c>
      <c r="L9" s="48" t="s">
        <v>206</v>
      </c>
      <c r="M9" s="48" t="s">
        <v>177</v>
      </c>
      <c r="N9" s="48" t="s">
        <v>207</v>
      </c>
      <c r="O9" s="48">
        <v>7896848862</v>
      </c>
      <c r="P9" s="49">
        <v>43592</v>
      </c>
      <c r="Q9" s="48" t="s">
        <v>95</v>
      </c>
      <c r="R9" s="48"/>
      <c r="S9" s="18"/>
      <c r="T9" s="48"/>
    </row>
    <row r="10" spans="1:20">
      <c r="A10" s="4">
        <v>6</v>
      </c>
      <c r="B10" s="17" t="s">
        <v>62</v>
      </c>
      <c r="C10" s="48" t="s">
        <v>248</v>
      </c>
      <c r="D10" s="48" t="s">
        <v>23</v>
      </c>
      <c r="E10" s="19" t="s">
        <v>273</v>
      </c>
      <c r="F10" s="48"/>
      <c r="G10" s="19">
        <v>23</v>
      </c>
      <c r="H10" s="19">
        <v>22</v>
      </c>
      <c r="I10" s="61">
        <f t="shared" si="0"/>
        <v>45</v>
      </c>
      <c r="J10" s="48" t="s">
        <v>274</v>
      </c>
      <c r="K10" s="48" t="s">
        <v>205</v>
      </c>
      <c r="L10" s="48" t="s">
        <v>206</v>
      </c>
      <c r="M10" s="48" t="s">
        <v>177</v>
      </c>
      <c r="N10" s="48" t="s">
        <v>207</v>
      </c>
      <c r="O10" s="48">
        <v>7896848862</v>
      </c>
      <c r="P10" s="49">
        <v>43593</v>
      </c>
      <c r="Q10" s="48" t="s">
        <v>97</v>
      </c>
      <c r="R10" s="48"/>
      <c r="S10" s="18"/>
      <c r="T10" s="48"/>
    </row>
    <row r="11" spans="1:20">
      <c r="A11" s="4">
        <v>7</v>
      </c>
      <c r="B11" s="17" t="s">
        <v>62</v>
      </c>
      <c r="C11" s="48" t="s">
        <v>249</v>
      </c>
      <c r="D11" s="48" t="s">
        <v>23</v>
      </c>
      <c r="E11" s="19" t="s">
        <v>275</v>
      </c>
      <c r="F11" s="48"/>
      <c r="G11" s="19">
        <v>14</v>
      </c>
      <c r="H11" s="19">
        <v>13</v>
      </c>
      <c r="I11" s="61">
        <f t="shared" si="0"/>
        <v>27</v>
      </c>
      <c r="J11" s="48" t="s">
        <v>276</v>
      </c>
      <c r="K11" s="48" t="s">
        <v>205</v>
      </c>
      <c r="L11" s="48" t="s">
        <v>206</v>
      </c>
      <c r="M11" s="48" t="s">
        <v>177</v>
      </c>
      <c r="N11" s="48" t="s">
        <v>207</v>
      </c>
      <c r="O11" s="48">
        <v>7896848862</v>
      </c>
      <c r="P11" s="49">
        <v>43593</v>
      </c>
      <c r="Q11" s="48" t="s">
        <v>100</v>
      </c>
      <c r="R11" s="48"/>
      <c r="S11" s="18"/>
      <c r="T11" s="48"/>
    </row>
    <row r="12" spans="1:20">
      <c r="A12" s="4">
        <v>8</v>
      </c>
      <c r="B12" s="17" t="s">
        <v>62</v>
      </c>
      <c r="C12" s="48" t="s">
        <v>250</v>
      </c>
      <c r="D12" s="48" t="s">
        <v>23</v>
      </c>
      <c r="E12" s="19" t="s">
        <v>277</v>
      </c>
      <c r="F12" s="48"/>
      <c r="G12" s="19">
        <v>10</v>
      </c>
      <c r="H12" s="19">
        <v>19</v>
      </c>
      <c r="I12" s="61">
        <f t="shared" si="0"/>
        <v>29</v>
      </c>
      <c r="J12" s="48" t="s">
        <v>278</v>
      </c>
      <c r="K12" s="48" t="s">
        <v>205</v>
      </c>
      <c r="L12" s="48" t="s">
        <v>206</v>
      </c>
      <c r="M12" s="48" t="s">
        <v>177</v>
      </c>
      <c r="N12" s="48" t="s">
        <v>207</v>
      </c>
      <c r="O12" s="48">
        <v>7896848862</v>
      </c>
      <c r="P12" s="49">
        <v>43594</v>
      </c>
      <c r="Q12" s="48" t="s">
        <v>108</v>
      </c>
      <c r="R12" s="48"/>
      <c r="S12" s="18"/>
      <c r="T12" s="48"/>
    </row>
    <row r="13" spans="1:20">
      <c r="A13" s="4">
        <v>9</v>
      </c>
      <c r="B13" s="17" t="s">
        <v>62</v>
      </c>
      <c r="C13" s="48" t="s">
        <v>251</v>
      </c>
      <c r="D13" s="48" t="s">
        <v>23</v>
      </c>
      <c r="E13" s="19" t="s">
        <v>279</v>
      </c>
      <c r="F13" s="48"/>
      <c r="G13" s="19">
        <v>46</v>
      </c>
      <c r="H13" s="19">
        <v>24</v>
      </c>
      <c r="I13" s="61">
        <f t="shared" si="0"/>
        <v>70</v>
      </c>
      <c r="J13" s="48" t="s">
        <v>280</v>
      </c>
      <c r="K13" s="48" t="s">
        <v>205</v>
      </c>
      <c r="L13" s="48" t="s">
        <v>206</v>
      </c>
      <c r="M13" s="48" t="s">
        <v>177</v>
      </c>
      <c r="N13" s="48" t="s">
        <v>207</v>
      </c>
      <c r="O13" s="48">
        <v>7896848862</v>
      </c>
      <c r="P13" s="49">
        <v>43594</v>
      </c>
      <c r="Q13" s="48" t="s">
        <v>114</v>
      </c>
      <c r="R13" s="48"/>
      <c r="S13" s="18"/>
      <c r="T13" s="48"/>
    </row>
    <row r="14" spans="1:20">
      <c r="A14" s="4">
        <v>10</v>
      </c>
      <c r="B14" s="17" t="s">
        <v>62</v>
      </c>
      <c r="C14" s="48" t="s">
        <v>252</v>
      </c>
      <c r="D14" s="48" t="s">
        <v>23</v>
      </c>
      <c r="E14" s="19" t="s">
        <v>281</v>
      </c>
      <c r="F14" s="48"/>
      <c r="G14" s="19">
        <v>16</v>
      </c>
      <c r="H14" s="19">
        <v>16</v>
      </c>
      <c r="I14" s="61">
        <f t="shared" si="0"/>
        <v>32</v>
      </c>
      <c r="J14" s="48" t="s">
        <v>280</v>
      </c>
      <c r="K14" s="48" t="s">
        <v>205</v>
      </c>
      <c r="L14" s="48" t="s">
        <v>206</v>
      </c>
      <c r="M14" s="48" t="s">
        <v>177</v>
      </c>
      <c r="N14" s="48" t="s">
        <v>207</v>
      </c>
      <c r="O14" s="48">
        <v>7896848862</v>
      </c>
      <c r="P14" s="49">
        <v>43595</v>
      </c>
      <c r="Q14" s="48" t="s">
        <v>94</v>
      </c>
      <c r="R14" s="48"/>
      <c r="S14" s="18"/>
      <c r="T14" s="48"/>
    </row>
    <row r="15" spans="1:20">
      <c r="A15" s="4">
        <v>11</v>
      </c>
      <c r="B15" s="17" t="s">
        <v>62</v>
      </c>
      <c r="C15" s="48" t="s">
        <v>253</v>
      </c>
      <c r="D15" s="48" t="s">
        <v>23</v>
      </c>
      <c r="E15" s="19" t="s">
        <v>282</v>
      </c>
      <c r="F15" s="48"/>
      <c r="G15" s="19">
        <v>43</v>
      </c>
      <c r="H15" s="19">
        <v>33</v>
      </c>
      <c r="I15" s="61">
        <f t="shared" si="0"/>
        <v>76</v>
      </c>
      <c r="J15" s="66" t="s">
        <v>283</v>
      </c>
      <c r="K15" s="48" t="s">
        <v>205</v>
      </c>
      <c r="L15" s="48" t="s">
        <v>206</v>
      </c>
      <c r="M15" s="48" t="s">
        <v>177</v>
      </c>
      <c r="N15" s="48" t="s">
        <v>207</v>
      </c>
      <c r="O15" s="48">
        <v>7896848862</v>
      </c>
      <c r="P15" s="49">
        <v>43595</v>
      </c>
      <c r="Q15" s="48" t="s">
        <v>95</v>
      </c>
      <c r="R15" s="48"/>
      <c r="S15" s="18"/>
      <c r="T15" s="48"/>
    </row>
    <row r="16" spans="1:20">
      <c r="A16" s="4">
        <v>12</v>
      </c>
      <c r="B16" s="17" t="s">
        <v>62</v>
      </c>
      <c r="C16" s="59" t="s">
        <v>254</v>
      </c>
      <c r="D16" s="59" t="s">
        <v>23</v>
      </c>
      <c r="E16" s="17" t="s">
        <v>284</v>
      </c>
      <c r="F16" s="59"/>
      <c r="G16" s="17">
        <v>33</v>
      </c>
      <c r="H16" s="17">
        <v>31</v>
      </c>
      <c r="I16" s="61">
        <f t="shared" si="0"/>
        <v>64</v>
      </c>
      <c r="J16" s="59" t="s">
        <v>285</v>
      </c>
      <c r="K16" s="48" t="s">
        <v>205</v>
      </c>
      <c r="L16" s="48" t="s">
        <v>206</v>
      </c>
      <c r="M16" s="48" t="s">
        <v>177</v>
      </c>
      <c r="N16" s="48" t="s">
        <v>207</v>
      </c>
      <c r="O16" s="48">
        <v>7896848862</v>
      </c>
      <c r="P16" s="49">
        <v>43596</v>
      </c>
      <c r="Q16" s="48" t="s">
        <v>97</v>
      </c>
      <c r="R16" s="48"/>
      <c r="S16" s="18"/>
      <c r="T16" s="48"/>
    </row>
    <row r="17" spans="1:20">
      <c r="A17" s="4">
        <v>13</v>
      </c>
      <c r="B17" s="17" t="s">
        <v>62</v>
      </c>
      <c r="C17" s="48" t="s">
        <v>255</v>
      </c>
      <c r="D17" s="48" t="s">
        <v>23</v>
      </c>
      <c r="E17" s="19" t="s">
        <v>286</v>
      </c>
      <c r="F17" s="48"/>
      <c r="G17" s="19">
        <v>8</v>
      </c>
      <c r="H17" s="19">
        <v>10</v>
      </c>
      <c r="I17" s="61">
        <f t="shared" si="0"/>
        <v>18</v>
      </c>
      <c r="J17" s="48" t="s">
        <v>287</v>
      </c>
      <c r="K17" s="48" t="s">
        <v>205</v>
      </c>
      <c r="L17" s="48" t="s">
        <v>206</v>
      </c>
      <c r="M17" s="48" t="s">
        <v>177</v>
      </c>
      <c r="N17" s="48" t="s">
        <v>207</v>
      </c>
      <c r="O17" s="48">
        <v>7896848862</v>
      </c>
      <c r="P17" s="49">
        <v>43596</v>
      </c>
      <c r="Q17" s="48" t="s">
        <v>100</v>
      </c>
      <c r="R17" s="48"/>
      <c r="S17" s="18"/>
      <c r="T17" s="48"/>
    </row>
    <row r="18" spans="1:20">
      <c r="A18" s="4">
        <v>14</v>
      </c>
      <c r="B18" s="17" t="s">
        <v>62</v>
      </c>
      <c r="C18" s="48" t="s">
        <v>256</v>
      </c>
      <c r="D18" s="48" t="s">
        <v>23</v>
      </c>
      <c r="E18" s="19" t="s">
        <v>288</v>
      </c>
      <c r="F18" s="48"/>
      <c r="G18" s="19">
        <v>8</v>
      </c>
      <c r="H18" s="19">
        <v>7</v>
      </c>
      <c r="I18" s="61">
        <f t="shared" si="0"/>
        <v>15</v>
      </c>
      <c r="J18" s="48" t="s">
        <v>289</v>
      </c>
      <c r="K18" s="48" t="s">
        <v>205</v>
      </c>
      <c r="L18" s="48" t="s">
        <v>206</v>
      </c>
      <c r="M18" s="48" t="s">
        <v>177</v>
      </c>
      <c r="N18" s="48" t="s">
        <v>207</v>
      </c>
      <c r="O18" s="48">
        <v>7896848862</v>
      </c>
      <c r="P18" s="49">
        <v>43598</v>
      </c>
      <c r="Q18" s="48" t="s">
        <v>108</v>
      </c>
      <c r="R18" s="48"/>
      <c r="S18" s="18"/>
      <c r="T18" s="48"/>
    </row>
    <row r="19" spans="1:20">
      <c r="A19" s="4">
        <v>15</v>
      </c>
      <c r="B19" s="17" t="s">
        <v>62</v>
      </c>
      <c r="C19" s="48" t="s">
        <v>257</v>
      </c>
      <c r="D19" s="48" t="s">
        <v>23</v>
      </c>
      <c r="E19" s="19" t="s">
        <v>290</v>
      </c>
      <c r="F19" s="48"/>
      <c r="G19" s="19">
        <v>15</v>
      </c>
      <c r="H19" s="19">
        <v>13</v>
      </c>
      <c r="I19" s="61">
        <f t="shared" si="0"/>
        <v>28</v>
      </c>
      <c r="J19" s="48" t="s">
        <v>291</v>
      </c>
      <c r="K19" s="48" t="s">
        <v>205</v>
      </c>
      <c r="L19" s="48" t="s">
        <v>206</v>
      </c>
      <c r="M19" s="48" t="s">
        <v>177</v>
      </c>
      <c r="N19" s="48" t="s">
        <v>207</v>
      </c>
      <c r="O19" s="48">
        <v>7896848862</v>
      </c>
      <c r="P19" s="49">
        <v>43598</v>
      </c>
      <c r="Q19" s="48" t="s">
        <v>114</v>
      </c>
      <c r="R19" s="48"/>
      <c r="S19" s="18"/>
      <c r="T19" s="48"/>
    </row>
    <row r="20" spans="1:20">
      <c r="A20" s="4">
        <v>16</v>
      </c>
      <c r="B20" s="17" t="s">
        <v>62</v>
      </c>
      <c r="C20" s="48" t="s">
        <v>258</v>
      </c>
      <c r="D20" s="48" t="s">
        <v>23</v>
      </c>
      <c r="E20" s="19" t="s">
        <v>210</v>
      </c>
      <c r="F20" s="48"/>
      <c r="G20" s="19">
        <v>16</v>
      </c>
      <c r="H20" s="19">
        <v>19</v>
      </c>
      <c r="I20" s="61">
        <f t="shared" si="0"/>
        <v>35</v>
      </c>
      <c r="J20" s="48" t="s">
        <v>211</v>
      </c>
      <c r="K20" s="48" t="s">
        <v>205</v>
      </c>
      <c r="L20" s="48" t="s">
        <v>206</v>
      </c>
      <c r="M20" s="48" t="s">
        <v>177</v>
      </c>
      <c r="N20" s="48" t="s">
        <v>207</v>
      </c>
      <c r="O20" s="48">
        <v>7896848862</v>
      </c>
      <c r="P20" s="49">
        <v>43598</v>
      </c>
      <c r="Q20" s="48" t="s">
        <v>94</v>
      </c>
      <c r="R20" s="48"/>
      <c r="S20" s="18"/>
      <c r="T20" s="48"/>
    </row>
    <row r="21" spans="1:20">
      <c r="A21" s="4">
        <v>17</v>
      </c>
      <c r="B21" s="17" t="s">
        <v>62</v>
      </c>
      <c r="C21" s="48" t="s">
        <v>259</v>
      </c>
      <c r="D21" s="48" t="s">
        <v>23</v>
      </c>
      <c r="E21" s="19" t="s">
        <v>292</v>
      </c>
      <c r="F21" s="48"/>
      <c r="G21" s="19">
        <v>20</v>
      </c>
      <c r="H21" s="19">
        <v>14</v>
      </c>
      <c r="I21" s="61">
        <f t="shared" si="0"/>
        <v>34</v>
      </c>
      <c r="J21" s="48" t="s">
        <v>294</v>
      </c>
      <c r="K21" s="48" t="s">
        <v>305</v>
      </c>
      <c r="L21" s="48" t="s">
        <v>306</v>
      </c>
      <c r="M21" s="48">
        <v>9859111564</v>
      </c>
      <c r="N21" s="48" t="s">
        <v>307</v>
      </c>
      <c r="O21" s="48">
        <v>9954085908</v>
      </c>
      <c r="P21" s="49">
        <v>43599</v>
      </c>
      <c r="Q21" s="48" t="s">
        <v>95</v>
      </c>
      <c r="R21" s="48"/>
      <c r="S21" s="18"/>
      <c r="T21" s="48"/>
    </row>
    <row r="22" spans="1:20">
      <c r="A22" s="4">
        <v>18</v>
      </c>
      <c r="B22" s="17" t="s">
        <v>62</v>
      </c>
      <c r="C22" s="48" t="s">
        <v>260</v>
      </c>
      <c r="D22" s="48" t="s">
        <v>23</v>
      </c>
      <c r="E22" s="19" t="s">
        <v>293</v>
      </c>
      <c r="F22" s="48"/>
      <c r="G22" s="19">
        <v>7</v>
      </c>
      <c r="H22" s="19">
        <v>6</v>
      </c>
      <c r="I22" s="61">
        <f t="shared" si="0"/>
        <v>13</v>
      </c>
      <c r="J22" s="48" t="s">
        <v>295</v>
      </c>
      <c r="K22" s="48" t="s">
        <v>305</v>
      </c>
      <c r="L22" s="48" t="s">
        <v>306</v>
      </c>
      <c r="M22" s="48">
        <v>9859111564</v>
      </c>
      <c r="N22" s="48" t="s">
        <v>307</v>
      </c>
      <c r="O22" s="48">
        <v>9954085908</v>
      </c>
      <c r="P22" s="49">
        <v>43599</v>
      </c>
      <c r="Q22" s="48" t="s">
        <v>95</v>
      </c>
      <c r="R22" s="48"/>
      <c r="S22" s="18"/>
      <c r="T22" s="48"/>
    </row>
    <row r="23" spans="1:20">
      <c r="A23" s="4">
        <v>19</v>
      </c>
      <c r="B23" s="17" t="s">
        <v>62</v>
      </c>
      <c r="C23" s="59" t="s">
        <v>261</v>
      </c>
      <c r="D23" s="59" t="s">
        <v>25</v>
      </c>
      <c r="E23" s="17">
        <v>18322020806</v>
      </c>
      <c r="F23" s="59"/>
      <c r="G23" s="17">
        <v>13</v>
      </c>
      <c r="H23" s="17">
        <v>13</v>
      </c>
      <c r="I23" s="61">
        <f t="shared" si="0"/>
        <v>26</v>
      </c>
      <c r="J23" s="59">
        <v>8730862701</v>
      </c>
      <c r="K23" s="59" t="s">
        <v>305</v>
      </c>
      <c r="L23" s="59" t="s">
        <v>306</v>
      </c>
      <c r="M23" s="59">
        <v>9859111564</v>
      </c>
      <c r="N23" s="59" t="s">
        <v>307</v>
      </c>
      <c r="O23" s="59">
        <v>9954085908</v>
      </c>
      <c r="P23" s="49">
        <v>43599</v>
      </c>
      <c r="Q23" s="48" t="s">
        <v>95</v>
      </c>
      <c r="R23" s="48"/>
      <c r="S23" s="18"/>
      <c r="T23" s="48"/>
    </row>
    <row r="24" spans="1:20">
      <c r="A24" s="4">
        <v>20</v>
      </c>
      <c r="B24" s="17" t="s">
        <v>62</v>
      </c>
      <c r="C24" s="48" t="s">
        <v>262</v>
      </c>
      <c r="D24" s="48" t="s">
        <v>23</v>
      </c>
      <c r="E24" s="19" t="s">
        <v>296</v>
      </c>
      <c r="F24" s="48"/>
      <c r="G24" s="19">
        <v>10</v>
      </c>
      <c r="H24" s="19">
        <v>12</v>
      </c>
      <c r="I24" s="61">
        <f t="shared" si="0"/>
        <v>22</v>
      </c>
      <c r="J24" s="48" t="s">
        <v>297</v>
      </c>
      <c r="K24" s="48" t="s">
        <v>305</v>
      </c>
      <c r="L24" s="48" t="s">
        <v>306</v>
      </c>
      <c r="M24" s="48">
        <v>9859111564</v>
      </c>
      <c r="N24" s="48" t="s">
        <v>307</v>
      </c>
      <c r="O24" s="48">
        <v>9954085908</v>
      </c>
      <c r="P24" s="49">
        <v>43600</v>
      </c>
      <c r="Q24" s="48" t="s">
        <v>97</v>
      </c>
      <c r="R24" s="48"/>
      <c r="S24" s="18"/>
      <c r="T24" s="48"/>
    </row>
    <row r="25" spans="1:20">
      <c r="A25" s="4">
        <v>21</v>
      </c>
      <c r="B25" s="17" t="s">
        <v>62</v>
      </c>
      <c r="C25" s="48" t="s">
        <v>263</v>
      </c>
      <c r="D25" s="48" t="s">
        <v>25</v>
      </c>
      <c r="E25" s="19">
        <v>18322020715</v>
      </c>
      <c r="F25" s="48"/>
      <c r="G25" s="19">
        <v>12</v>
      </c>
      <c r="H25" s="19">
        <v>14</v>
      </c>
      <c r="I25" s="61">
        <f t="shared" si="0"/>
        <v>26</v>
      </c>
      <c r="J25" s="48">
        <v>9954764992</v>
      </c>
      <c r="K25" s="48" t="s">
        <v>305</v>
      </c>
      <c r="L25" s="48" t="s">
        <v>306</v>
      </c>
      <c r="M25" s="48">
        <v>9859111564</v>
      </c>
      <c r="N25" s="48" t="s">
        <v>307</v>
      </c>
      <c r="O25" s="48">
        <v>9954085908</v>
      </c>
      <c r="P25" s="49">
        <v>43600</v>
      </c>
      <c r="Q25" s="48" t="s">
        <v>97</v>
      </c>
      <c r="R25" s="48"/>
      <c r="S25" s="18"/>
      <c r="T25" s="48"/>
    </row>
    <row r="26" spans="1:20">
      <c r="A26" s="4">
        <v>22</v>
      </c>
      <c r="B26" s="17" t="s">
        <v>62</v>
      </c>
      <c r="C26" s="48" t="s">
        <v>264</v>
      </c>
      <c r="D26" s="48" t="s">
        <v>23</v>
      </c>
      <c r="E26" s="19" t="s">
        <v>298</v>
      </c>
      <c r="F26" s="48"/>
      <c r="G26" s="19">
        <v>12</v>
      </c>
      <c r="H26" s="19">
        <v>12</v>
      </c>
      <c r="I26" s="61">
        <f t="shared" si="0"/>
        <v>24</v>
      </c>
      <c r="J26" s="48" t="s">
        <v>299</v>
      </c>
      <c r="K26" s="48" t="s">
        <v>305</v>
      </c>
      <c r="L26" s="48" t="s">
        <v>306</v>
      </c>
      <c r="M26" s="48">
        <v>9859111564</v>
      </c>
      <c r="N26" s="48" t="s">
        <v>307</v>
      </c>
      <c r="O26" s="48">
        <v>9954085908</v>
      </c>
      <c r="P26" s="49">
        <v>43600</v>
      </c>
      <c r="Q26" s="48" t="s">
        <v>97</v>
      </c>
      <c r="R26" s="48"/>
      <c r="S26" s="18"/>
      <c r="T26" s="48"/>
    </row>
    <row r="27" spans="1:20">
      <c r="A27" s="4">
        <v>23</v>
      </c>
      <c r="B27" s="17" t="s">
        <v>62</v>
      </c>
      <c r="C27" s="48" t="s">
        <v>300</v>
      </c>
      <c r="D27" s="48" t="s">
        <v>23</v>
      </c>
      <c r="E27" s="19" t="s">
        <v>301</v>
      </c>
      <c r="F27" s="48"/>
      <c r="G27" s="19">
        <v>19</v>
      </c>
      <c r="H27" s="19">
        <v>28</v>
      </c>
      <c r="I27" s="61">
        <f t="shared" si="0"/>
        <v>47</v>
      </c>
      <c r="J27" s="48" t="s">
        <v>302</v>
      </c>
      <c r="K27" s="48" t="s">
        <v>305</v>
      </c>
      <c r="L27" s="48" t="s">
        <v>306</v>
      </c>
      <c r="M27" s="48">
        <v>9859111564</v>
      </c>
      <c r="N27" s="48" t="s">
        <v>307</v>
      </c>
      <c r="O27" s="48">
        <v>9954085908</v>
      </c>
      <c r="P27" s="49">
        <v>43601</v>
      </c>
      <c r="Q27" s="48" t="s">
        <v>100</v>
      </c>
      <c r="R27" s="48"/>
      <c r="S27" s="18"/>
      <c r="T27" s="48"/>
    </row>
    <row r="28" spans="1:20">
      <c r="A28" s="4">
        <v>24</v>
      </c>
      <c r="B28" s="17" t="s">
        <v>62</v>
      </c>
      <c r="C28" s="48" t="s">
        <v>265</v>
      </c>
      <c r="D28" s="48" t="s">
        <v>25</v>
      </c>
      <c r="E28" s="19">
        <v>18322020717</v>
      </c>
      <c r="F28" s="48"/>
      <c r="G28" s="19">
        <v>10</v>
      </c>
      <c r="H28" s="19">
        <v>15</v>
      </c>
      <c r="I28" s="61">
        <f t="shared" si="0"/>
        <v>25</v>
      </c>
      <c r="J28" s="48">
        <v>8761023981</v>
      </c>
      <c r="K28" s="48" t="s">
        <v>305</v>
      </c>
      <c r="L28" s="48" t="s">
        <v>306</v>
      </c>
      <c r="M28" s="48">
        <v>9859111564</v>
      </c>
      <c r="N28" s="48" t="s">
        <v>307</v>
      </c>
      <c r="O28" s="48">
        <v>9954085908</v>
      </c>
      <c r="P28" s="49">
        <v>43601</v>
      </c>
      <c r="Q28" s="48" t="s">
        <v>100</v>
      </c>
      <c r="R28" s="48"/>
      <c r="S28" s="18"/>
      <c r="T28" s="48"/>
    </row>
    <row r="29" spans="1:20">
      <c r="A29" s="4">
        <v>25</v>
      </c>
      <c r="B29" s="17" t="s">
        <v>62</v>
      </c>
      <c r="C29" s="48" t="s">
        <v>266</v>
      </c>
      <c r="D29" s="48" t="s">
        <v>23</v>
      </c>
      <c r="E29" s="19" t="s">
        <v>303</v>
      </c>
      <c r="F29" s="48"/>
      <c r="G29" s="19">
        <v>23</v>
      </c>
      <c r="H29" s="19">
        <v>15</v>
      </c>
      <c r="I29" s="61">
        <f t="shared" si="0"/>
        <v>38</v>
      </c>
      <c r="J29" s="48" t="s">
        <v>304</v>
      </c>
      <c r="K29" s="48" t="s">
        <v>305</v>
      </c>
      <c r="L29" s="48" t="s">
        <v>306</v>
      </c>
      <c r="M29" s="48">
        <v>9859111564</v>
      </c>
      <c r="N29" s="48" t="s">
        <v>307</v>
      </c>
      <c r="O29" s="48">
        <v>9954085908</v>
      </c>
      <c r="P29" s="49">
        <v>43602</v>
      </c>
      <c r="Q29" s="48" t="s">
        <v>108</v>
      </c>
      <c r="R29" s="48"/>
      <c r="S29" s="18"/>
      <c r="T29" s="48"/>
    </row>
    <row r="30" spans="1:20">
      <c r="A30" s="4">
        <v>26</v>
      </c>
      <c r="B30" s="17" t="s">
        <v>62</v>
      </c>
      <c r="C30" s="59" t="s">
        <v>267</v>
      </c>
      <c r="D30" s="59" t="s">
        <v>25</v>
      </c>
      <c r="E30" s="17">
        <v>18322020802</v>
      </c>
      <c r="F30" s="59"/>
      <c r="G30" s="17">
        <v>13</v>
      </c>
      <c r="H30" s="17">
        <v>15</v>
      </c>
      <c r="I30" s="61">
        <f t="shared" si="0"/>
        <v>28</v>
      </c>
      <c r="J30" s="59">
        <v>9577120394</v>
      </c>
      <c r="K30" s="59" t="s">
        <v>305</v>
      </c>
      <c r="L30" s="59" t="s">
        <v>306</v>
      </c>
      <c r="M30" s="59">
        <v>9859111564</v>
      </c>
      <c r="N30" s="59" t="s">
        <v>307</v>
      </c>
      <c r="O30" s="59">
        <v>9954085908</v>
      </c>
      <c r="P30" s="49">
        <v>43602</v>
      </c>
      <c r="Q30" s="48" t="s">
        <v>108</v>
      </c>
      <c r="R30" s="48"/>
      <c r="S30" s="18"/>
      <c r="T30" s="48"/>
    </row>
    <row r="31" spans="1:20" ht="33">
      <c r="A31" s="4">
        <v>27</v>
      </c>
      <c r="B31" s="17" t="s">
        <v>62</v>
      </c>
      <c r="C31" s="48" t="s">
        <v>308</v>
      </c>
      <c r="D31" s="48" t="s">
        <v>23</v>
      </c>
      <c r="E31" s="19">
        <v>18270404801</v>
      </c>
      <c r="F31" s="48" t="s">
        <v>309</v>
      </c>
      <c r="G31" s="19">
        <v>21</v>
      </c>
      <c r="H31" s="19">
        <v>22</v>
      </c>
      <c r="I31" s="61">
        <f t="shared" si="0"/>
        <v>43</v>
      </c>
      <c r="J31" s="48">
        <v>9577302475</v>
      </c>
      <c r="K31" s="48" t="s">
        <v>91</v>
      </c>
      <c r="L31" s="48" t="s">
        <v>92</v>
      </c>
      <c r="M31" s="48">
        <v>985986068</v>
      </c>
      <c r="N31" s="48" t="s">
        <v>324</v>
      </c>
      <c r="O31" s="48">
        <v>9954452629</v>
      </c>
      <c r="P31" s="49">
        <v>43605</v>
      </c>
      <c r="Q31" s="48" t="s">
        <v>94</v>
      </c>
      <c r="R31" s="48"/>
      <c r="S31" s="18"/>
      <c r="T31" s="48"/>
    </row>
    <row r="32" spans="1:20" ht="33">
      <c r="A32" s="4">
        <v>28</v>
      </c>
      <c r="B32" s="17" t="s">
        <v>62</v>
      </c>
      <c r="C32" s="48" t="s">
        <v>308</v>
      </c>
      <c r="D32" s="48" t="s">
        <v>25</v>
      </c>
      <c r="E32" s="19">
        <v>7</v>
      </c>
      <c r="F32" s="48"/>
      <c r="G32" s="19">
        <v>12</v>
      </c>
      <c r="H32" s="19">
        <v>16</v>
      </c>
      <c r="I32" s="61">
        <f t="shared" si="0"/>
        <v>28</v>
      </c>
      <c r="J32" s="48"/>
      <c r="K32" s="48" t="s">
        <v>91</v>
      </c>
      <c r="L32" s="48" t="s">
        <v>92</v>
      </c>
      <c r="M32" s="48">
        <v>985986068</v>
      </c>
      <c r="N32" s="48" t="s">
        <v>324</v>
      </c>
      <c r="O32" s="48">
        <v>9954452629</v>
      </c>
      <c r="P32" s="49">
        <v>43605</v>
      </c>
      <c r="Q32" s="48" t="s">
        <v>94</v>
      </c>
      <c r="R32" s="48"/>
      <c r="S32" s="18"/>
      <c r="T32" s="48"/>
    </row>
    <row r="33" spans="1:20" ht="33">
      <c r="A33" s="4">
        <v>29</v>
      </c>
      <c r="B33" s="17" t="s">
        <v>62</v>
      </c>
      <c r="C33" s="48" t="s">
        <v>310</v>
      </c>
      <c r="D33" s="48" t="s">
        <v>25</v>
      </c>
      <c r="E33" s="19">
        <v>8</v>
      </c>
      <c r="F33" s="48"/>
      <c r="G33" s="19">
        <v>16</v>
      </c>
      <c r="H33" s="19">
        <v>17</v>
      </c>
      <c r="I33" s="61">
        <f t="shared" si="0"/>
        <v>33</v>
      </c>
      <c r="J33" s="48"/>
      <c r="K33" s="48" t="s">
        <v>91</v>
      </c>
      <c r="L33" s="48" t="s">
        <v>92</v>
      </c>
      <c r="M33" s="48">
        <v>985986068</v>
      </c>
      <c r="N33" s="48" t="s">
        <v>324</v>
      </c>
      <c r="O33" s="48">
        <v>9954452629</v>
      </c>
      <c r="P33" s="49">
        <v>43606</v>
      </c>
      <c r="Q33" s="48" t="s">
        <v>95</v>
      </c>
      <c r="R33" s="48"/>
      <c r="S33" s="18"/>
      <c r="T33" s="48"/>
    </row>
    <row r="34" spans="1:20" ht="33">
      <c r="A34" s="4">
        <v>30</v>
      </c>
      <c r="B34" s="17" t="s">
        <v>62</v>
      </c>
      <c r="C34" s="48" t="s">
        <v>310</v>
      </c>
      <c r="D34" s="48" t="s">
        <v>23</v>
      </c>
      <c r="E34" s="19">
        <v>18270404303</v>
      </c>
      <c r="F34" s="48" t="s">
        <v>309</v>
      </c>
      <c r="G34" s="19">
        <v>15</v>
      </c>
      <c r="H34" s="19">
        <v>16</v>
      </c>
      <c r="I34" s="61">
        <f t="shared" si="0"/>
        <v>31</v>
      </c>
      <c r="J34" s="48">
        <v>9954184702</v>
      </c>
      <c r="K34" s="48" t="s">
        <v>91</v>
      </c>
      <c r="L34" s="48" t="s">
        <v>92</v>
      </c>
      <c r="M34" s="48">
        <v>985986068</v>
      </c>
      <c r="N34" s="48" t="s">
        <v>324</v>
      </c>
      <c r="O34" s="48">
        <v>9954452629</v>
      </c>
      <c r="P34" s="49">
        <v>43606</v>
      </c>
      <c r="Q34" s="48" t="s">
        <v>95</v>
      </c>
      <c r="R34" s="48"/>
      <c r="S34" s="18"/>
      <c r="T34" s="48"/>
    </row>
    <row r="35" spans="1:20">
      <c r="A35" s="4">
        <v>31</v>
      </c>
      <c r="B35" s="17" t="s">
        <v>62</v>
      </c>
      <c r="C35" s="48" t="s">
        <v>311</v>
      </c>
      <c r="D35" s="48" t="s">
        <v>25</v>
      </c>
      <c r="E35" s="19">
        <v>17</v>
      </c>
      <c r="F35" s="48"/>
      <c r="G35" s="19">
        <v>16</v>
      </c>
      <c r="H35" s="19">
        <v>18</v>
      </c>
      <c r="I35" s="61">
        <f t="shared" si="0"/>
        <v>34</v>
      </c>
      <c r="J35" s="48">
        <v>7896482793</v>
      </c>
      <c r="K35" s="48" t="s">
        <v>91</v>
      </c>
      <c r="L35" s="48" t="s">
        <v>92</v>
      </c>
      <c r="M35" s="48">
        <v>985986068</v>
      </c>
      <c r="N35" s="48" t="s">
        <v>93</v>
      </c>
      <c r="O35" s="48">
        <v>9954235537</v>
      </c>
      <c r="P35" s="49">
        <v>43607</v>
      </c>
      <c r="Q35" s="48" t="s">
        <v>97</v>
      </c>
      <c r="R35" s="48"/>
      <c r="S35" s="18"/>
      <c r="T35" s="48"/>
    </row>
    <row r="36" spans="1:20">
      <c r="A36" s="4">
        <v>32</v>
      </c>
      <c r="B36" s="17" t="s">
        <v>62</v>
      </c>
      <c r="C36" s="18" t="s">
        <v>312</v>
      </c>
      <c r="D36" s="18" t="s">
        <v>25</v>
      </c>
      <c r="E36" s="19">
        <v>212</v>
      </c>
      <c r="F36" s="18"/>
      <c r="G36" s="19">
        <v>13</v>
      </c>
      <c r="H36" s="19">
        <v>18</v>
      </c>
      <c r="I36" s="61">
        <f t="shared" si="0"/>
        <v>31</v>
      </c>
      <c r="J36" s="18">
        <v>9954760880</v>
      </c>
      <c r="K36" s="18" t="s">
        <v>91</v>
      </c>
      <c r="L36" s="18" t="s">
        <v>92</v>
      </c>
      <c r="M36" s="18">
        <v>985986068</v>
      </c>
      <c r="N36" s="18" t="s">
        <v>93</v>
      </c>
      <c r="O36" s="18">
        <v>9954235537</v>
      </c>
      <c r="P36" s="49">
        <v>43607</v>
      </c>
      <c r="Q36" s="48" t="s">
        <v>97</v>
      </c>
      <c r="R36" s="18"/>
      <c r="S36" s="18"/>
      <c r="T36" s="18"/>
    </row>
    <row r="37" spans="1:20">
      <c r="A37" s="4">
        <v>33</v>
      </c>
      <c r="B37" s="17" t="s">
        <v>62</v>
      </c>
      <c r="C37" s="18" t="s">
        <v>313</v>
      </c>
      <c r="D37" s="18" t="s">
        <v>25</v>
      </c>
      <c r="E37" s="19">
        <v>117</v>
      </c>
      <c r="F37" s="18"/>
      <c r="G37" s="19">
        <v>13</v>
      </c>
      <c r="H37" s="19">
        <v>14</v>
      </c>
      <c r="I37" s="61">
        <f t="shared" si="0"/>
        <v>27</v>
      </c>
      <c r="J37" s="18"/>
      <c r="K37" s="18" t="s">
        <v>91</v>
      </c>
      <c r="L37" s="18" t="s">
        <v>92</v>
      </c>
      <c r="M37" s="18">
        <v>985986068</v>
      </c>
      <c r="N37" s="18" t="s">
        <v>93</v>
      </c>
      <c r="O37" s="18">
        <v>9954235537</v>
      </c>
      <c r="P37" s="24">
        <v>43608</v>
      </c>
      <c r="Q37" s="18" t="s">
        <v>100</v>
      </c>
      <c r="R37" s="18"/>
      <c r="S37" s="18"/>
      <c r="T37" s="18"/>
    </row>
    <row r="38" spans="1:20">
      <c r="A38" s="4">
        <v>34</v>
      </c>
      <c r="B38" s="17" t="s">
        <v>62</v>
      </c>
      <c r="C38" s="18" t="s">
        <v>314</v>
      </c>
      <c r="D38" s="18" t="s">
        <v>23</v>
      </c>
      <c r="E38" s="19">
        <v>18270404204</v>
      </c>
      <c r="F38" s="18" t="s">
        <v>309</v>
      </c>
      <c r="G38" s="19">
        <v>18</v>
      </c>
      <c r="H38" s="19">
        <v>14</v>
      </c>
      <c r="I38" s="61">
        <f t="shared" si="0"/>
        <v>32</v>
      </c>
      <c r="J38" s="18" t="s">
        <v>152</v>
      </c>
      <c r="K38" s="18" t="s">
        <v>91</v>
      </c>
      <c r="L38" s="18" t="s">
        <v>92</v>
      </c>
      <c r="M38" s="18">
        <v>985986068</v>
      </c>
      <c r="N38" s="18" t="s">
        <v>93</v>
      </c>
      <c r="O38" s="18">
        <v>9954235537</v>
      </c>
      <c r="P38" s="24">
        <v>43608</v>
      </c>
      <c r="Q38" s="18" t="s">
        <v>100</v>
      </c>
      <c r="R38" s="18"/>
      <c r="S38" s="18"/>
      <c r="T38" s="18"/>
    </row>
    <row r="39" spans="1:20">
      <c r="A39" s="4">
        <v>35</v>
      </c>
      <c r="B39" s="17" t="s">
        <v>62</v>
      </c>
      <c r="C39" s="18" t="s">
        <v>91</v>
      </c>
      <c r="D39" s="18" t="s">
        <v>23</v>
      </c>
      <c r="E39" s="19">
        <v>18270404205</v>
      </c>
      <c r="F39" s="18" t="s">
        <v>169</v>
      </c>
      <c r="G39" s="19">
        <v>56</v>
      </c>
      <c r="H39" s="19">
        <v>36</v>
      </c>
      <c r="I39" s="61">
        <f t="shared" si="0"/>
        <v>92</v>
      </c>
      <c r="J39" s="18" t="s">
        <v>325</v>
      </c>
      <c r="K39" s="18" t="s">
        <v>91</v>
      </c>
      <c r="L39" s="18" t="s">
        <v>92</v>
      </c>
      <c r="M39" s="18">
        <v>985986068</v>
      </c>
      <c r="N39" s="18" t="s">
        <v>93</v>
      </c>
      <c r="O39" s="18">
        <v>9954235537</v>
      </c>
      <c r="P39" s="24">
        <v>43609</v>
      </c>
      <c r="Q39" s="18" t="s">
        <v>108</v>
      </c>
      <c r="R39" s="18"/>
      <c r="S39" s="18"/>
      <c r="T39" s="18"/>
    </row>
    <row r="40" spans="1:20">
      <c r="A40" s="4">
        <v>36</v>
      </c>
      <c r="B40" s="17" t="s">
        <v>62</v>
      </c>
      <c r="C40" s="18" t="s">
        <v>315</v>
      </c>
      <c r="D40" s="18" t="s">
        <v>25</v>
      </c>
      <c r="E40" s="19">
        <v>5</v>
      </c>
      <c r="F40" s="18"/>
      <c r="G40" s="19">
        <v>13</v>
      </c>
      <c r="H40" s="19">
        <v>12</v>
      </c>
      <c r="I40" s="61">
        <f t="shared" si="0"/>
        <v>25</v>
      </c>
      <c r="J40" s="18"/>
      <c r="K40" s="18" t="s">
        <v>91</v>
      </c>
      <c r="L40" s="18" t="s">
        <v>92</v>
      </c>
      <c r="M40" s="18">
        <v>985986068</v>
      </c>
      <c r="N40" s="18" t="s">
        <v>93</v>
      </c>
      <c r="O40" s="18">
        <v>9954235537</v>
      </c>
      <c r="P40" s="24">
        <v>43609</v>
      </c>
      <c r="Q40" s="18" t="s">
        <v>108</v>
      </c>
      <c r="R40" s="18"/>
      <c r="S40" s="18"/>
      <c r="T40" s="18"/>
    </row>
    <row r="41" spans="1:20">
      <c r="A41" s="4">
        <v>37</v>
      </c>
      <c r="B41" s="17" t="s">
        <v>62</v>
      </c>
      <c r="C41" s="18" t="s">
        <v>316</v>
      </c>
      <c r="D41" s="18" t="s">
        <v>25</v>
      </c>
      <c r="E41" s="19">
        <v>16</v>
      </c>
      <c r="F41" s="18"/>
      <c r="G41" s="19">
        <v>23</v>
      </c>
      <c r="H41" s="19">
        <v>31</v>
      </c>
      <c r="I41" s="61">
        <f t="shared" si="0"/>
        <v>54</v>
      </c>
      <c r="J41" s="18"/>
      <c r="K41" s="18" t="s">
        <v>91</v>
      </c>
      <c r="L41" s="18" t="s">
        <v>92</v>
      </c>
      <c r="M41" s="18">
        <v>985986068</v>
      </c>
      <c r="N41" s="18" t="s">
        <v>93</v>
      </c>
      <c r="O41" s="18">
        <v>9954235537</v>
      </c>
      <c r="P41" s="24">
        <v>43610</v>
      </c>
      <c r="Q41" s="18" t="s">
        <v>114</v>
      </c>
      <c r="R41" s="18"/>
      <c r="S41" s="18"/>
      <c r="T41" s="18"/>
    </row>
    <row r="42" spans="1:20">
      <c r="A42" s="4">
        <v>38</v>
      </c>
      <c r="B42" s="17" t="s">
        <v>62</v>
      </c>
      <c r="C42" s="18" t="s">
        <v>316</v>
      </c>
      <c r="D42" s="18" t="s">
        <v>23</v>
      </c>
      <c r="E42" s="19">
        <v>17</v>
      </c>
      <c r="F42" s="18"/>
      <c r="G42" s="19">
        <v>54</v>
      </c>
      <c r="H42" s="19">
        <v>29</v>
      </c>
      <c r="I42" s="61">
        <f t="shared" si="0"/>
        <v>83</v>
      </c>
      <c r="J42" s="18"/>
      <c r="K42" s="18" t="s">
        <v>91</v>
      </c>
      <c r="L42" s="18" t="s">
        <v>92</v>
      </c>
      <c r="M42" s="18">
        <v>985986068</v>
      </c>
      <c r="N42" s="18" t="s">
        <v>93</v>
      </c>
      <c r="O42" s="18">
        <v>9954235537</v>
      </c>
      <c r="P42" s="24">
        <v>43610</v>
      </c>
      <c r="Q42" s="18" t="s">
        <v>114</v>
      </c>
      <c r="R42" s="18"/>
      <c r="S42" s="18"/>
      <c r="T42" s="18"/>
    </row>
    <row r="43" spans="1:20">
      <c r="A43" s="4">
        <v>39</v>
      </c>
      <c r="B43" s="17" t="s">
        <v>62</v>
      </c>
      <c r="C43" s="18" t="s">
        <v>317</v>
      </c>
      <c r="D43" s="18" t="s">
        <v>25</v>
      </c>
      <c r="E43" s="19">
        <v>12</v>
      </c>
      <c r="F43" s="18"/>
      <c r="G43" s="19">
        <v>23</v>
      </c>
      <c r="H43" s="19">
        <v>18</v>
      </c>
      <c r="I43" s="61">
        <f t="shared" si="0"/>
        <v>41</v>
      </c>
      <c r="J43" s="18"/>
      <c r="K43" s="18" t="s">
        <v>91</v>
      </c>
      <c r="L43" s="18" t="s">
        <v>92</v>
      </c>
      <c r="M43" s="18">
        <v>985986068</v>
      </c>
      <c r="N43" s="18" t="s">
        <v>93</v>
      </c>
      <c r="O43" s="18">
        <v>9954235537</v>
      </c>
      <c r="P43" s="24">
        <v>43612</v>
      </c>
      <c r="Q43" s="18" t="s">
        <v>94</v>
      </c>
      <c r="R43" s="18"/>
      <c r="S43" s="18"/>
      <c r="T43" s="18"/>
    </row>
    <row r="44" spans="1:20">
      <c r="A44" s="4">
        <v>40</v>
      </c>
      <c r="B44" s="17" t="s">
        <v>62</v>
      </c>
      <c r="C44" s="18" t="s">
        <v>318</v>
      </c>
      <c r="D44" s="18" t="s">
        <v>23</v>
      </c>
      <c r="E44" s="19">
        <v>18270404702</v>
      </c>
      <c r="F44" s="18" t="s">
        <v>309</v>
      </c>
      <c r="G44" s="19">
        <v>50</v>
      </c>
      <c r="H44" s="19">
        <v>42</v>
      </c>
      <c r="I44" s="61">
        <f t="shared" si="0"/>
        <v>92</v>
      </c>
      <c r="J44" s="18" t="s">
        <v>326</v>
      </c>
      <c r="K44" s="18" t="s">
        <v>91</v>
      </c>
      <c r="L44" s="18" t="s">
        <v>92</v>
      </c>
      <c r="M44" s="18">
        <v>985986068</v>
      </c>
      <c r="N44" s="18" t="s">
        <v>93</v>
      </c>
      <c r="O44" s="18">
        <v>9954235537</v>
      </c>
      <c r="P44" s="24">
        <v>43612</v>
      </c>
      <c r="Q44" s="18" t="s">
        <v>94</v>
      </c>
      <c r="R44" s="18"/>
      <c r="S44" s="18"/>
      <c r="T44" s="18"/>
    </row>
    <row r="45" spans="1:20">
      <c r="A45" s="4">
        <v>41</v>
      </c>
      <c r="B45" s="17" t="s">
        <v>62</v>
      </c>
      <c r="C45" s="18" t="s">
        <v>319</v>
      </c>
      <c r="D45" s="18" t="s">
        <v>25</v>
      </c>
      <c r="E45" s="19">
        <v>11</v>
      </c>
      <c r="F45" s="18"/>
      <c r="G45" s="19">
        <v>14</v>
      </c>
      <c r="H45" s="19">
        <v>11</v>
      </c>
      <c r="I45" s="61">
        <f t="shared" si="0"/>
        <v>25</v>
      </c>
      <c r="J45" s="18">
        <v>9954261432</v>
      </c>
      <c r="K45" s="18" t="s">
        <v>91</v>
      </c>
      <c r="L45" s="18" t="s">
        <v>92</v>
      </c>
      <c r="M45" s="18">
        <v>985986068</v>
      </c>
      <c r="N45" s="18" t="s">
        <v>93</v>
      </c>
      <c r="O45" s="18">
        <v>9954235537</v>
      </c>
      <c r="P45" s="24">
        <v>43613</v>
      </c>
      <c r="Q45" s="18" t="s">
        <v>95</v>
      </c>
      <c r="R45" s="18"/>
      <c r="S45" s="18"/>
      <c r="T45" s="18"/>
    </row>
    <row r="46" spans="1:20">
      <c r="A46" s="4">
        <v>42</v>
      </c>
      <c r="B46" s="17" t="s">
        <v>62</v>
      </c>
      <c r="C46" s="18" t="s">
        <v>319</v>
      </c>
      <c r="D46" s="18" t="s">
        <v>23</v>
      </c>
      <c r="E46" s="19">
        <v>18270404301</v>
      </c>
      <c r="F46" s="18" t="s">
        <v>309</v>
      </c>
      <c r="G46" s="19">
        <v>29</v>
      </c>
      <c r="H46" s="19">
        <v>27</v>
      </c>
      <c r="I46" s="61">
        <f t="shared" si="0"/>
        <v>56</v>
      </c>
      <c r="J46" s="18"/>
      <c r="K46" s="18" t="s">
        <v>91</v>
      </c>
      <c r="L46" s="18" t="s">
        <v>92</v>
      </c>
      <c r="M46" s="18">
        <v>985986068</v>
      </c>
      <c r="N46" s="18" t="s">
        <v>93</v>
      </c>
      <c r="O46" s="18">
        <v>9954235537</v>
      </c>
      <c r="P46" s="24">
        <v>43613</v>
      </c>
      <c r="Q46" s="18" t="s">
        <v>95</v>
      </c>
      <c r="R46" s="18"/>
      <c r="S46" s="18"/>
      <c r="T46" s="18"/>
    </row>
    <row r="47" spans="1:20">
      <c r="A47" s="4">
        <v>43</v>
      </c>
      <c r="B47" s="17" t="s">
        <v>62</v>
      </c>
      <c r="C47" s="18" t="s">
        <v>320</v>
      </c>
      <c r="D47" s="18" t="s">
        <v>25</v>
      </c>
      <c r="E47" s="19">
        <v>9</v>
      </c>
      <c r="F47" s="18"/>
      <c r="G47" s="19">
        <v>14</v>
      </c>
      <c r="H47" s="19">
        <v>19</v>
      </c>
      <c r="I47" s="61">
        <f t="shared" si="0"/>
        <v>33</v>
      </c>
      <c r="J47" s="18"/>
      <c r="K47" s="18" t="s">
        <v>91</v>
      </c>
      <c r="L47" s="18" t="s">
        <v>92</v>
      </c>
      <c r="M47" s="18">
        <v>9859868068</v>
      </c>
      <c r="N47" s="18" t="s">
        <v>93</v>
      </c>
      <c r="O47" s="18">
        <v>9954235537</v>
      </c>
      <c r="P47" s="24">
        <v>43614</v>
      </c>
      <c r="Q47" s="18" t="s">
        <v>97</v>
      </c>
      <c r="R47" s="18"/>
      <c r="S47" s="18"/>
      <c r="T47" s="18"/>
    </row>
    <row r="48" spans="1:20">
      <c r="A48" s="4">
        <v>44</v>
      </c>
      <c r="B48" s="17" t="s">
        <v>62</v>
      </c>
      <c r="C48" s="18" t="s">
        <v>321</v>
      </c>
      <c r="D48" s="18" t="s">
        <v>25</v>
      </c>
      <c r="E48" s="19">
        <v>17</v>
      </c>
      <c r="F48" s="18"/>
      <c r="G48" s="19">
        <v>16</v>
      </c>
      <c r="H48" s="19">
        <v>10</v>
      </c>
      <c r="I48" s="61">
        <f t="shared" si="0"/>
        <v>26</v>
      </c>
      <c r="J48" s="18"/>
      <c r="K48" s="18" t="s">
        <v>91</v>
      </c>
      <c r="L48" s="18" t="s">
        <v>92</v>
      </c>
      <c r="M48" s="18">
        <v>9859868068</v>
      </c>
      <c r="N48" s="18" t="s">
        <v>93</v>
      </c>
      <c r="O48" s="18">
        <v>9954235537</v>
      </c>
      <c r="P48" s="24">
        <v>43614</v>
      </c>
      <c r="Q48" s="18" t="s">
        <v>97</v>
      </c>
      <c r="R48" s="18"/>
      <c r="S48" s="18"/>
      <c r="T48" s="18"/>
    </row>
    <row r="49" spans="1:20">
      <c r="A49" s="4">
        <v>45</v>
      </c>
      <c r="B49" s="17" t="s">
        <v>62</v>
      </c>
      <c r="C49" s="18" t="s">
        <v>322</v>
      </c>
      <c r="D49" s="18" t="s">
        <v>25</v>
      </c>
      <c r="E49" s="19">
        <v>3</v>
      </c>
      <c r="F49" s="18"/>
      <c r="G49" s="19">
        <v>15</v>
      </c>
      <c r="H49" s="19">
        <v>10</v>
      </c>
      <c r="I49" s="61">
        <f t="shared" si="0"/>
        <v>25</v>
      </c>
      <c r="J49" s="18"/>
      <c r="K49" s="18" t="s">
        <v>91</v>
      </c>
      <c r="L49" s="18" t="s">
        <v>92</v>
      </c>
      <c r="M49" s="18">
        <v>9859868068</v>
      </c>
      <c r="N49" s="18" t="s">
        <v>93</v>
      </c>
      <c r="O49" s="18">
        <v>9954235537</v>
      </c>
      <c r="P49" s="24">
        <v>43615</v>
      </c>
      <c r="Q49" s="18" t="s">
        <v>100</v>
      </c>
      <c r="R49" s="18"/>
      <c r="S49" s="18"/>
      <c r="T49" s="18"/>
    </row>
    <row r="50" spans="1:20">
      <c r="A50" s="4">
        <v>46</v>
      </c>
      <c r="B50" s="17" t="s">
        <v>62</v>
      </c>
      <c r="C50" s="18" t="s">
        <v>322</v>
      </c>
      <c r="D50" s="18" t="s">
        <v>23</v>
      </c>
      <c r="E50" s="19">
        <v>18270400101</v>
      </c>
      <c r="F50" s="18" t="s">
        <v>309</v>
      </c>
      <c r="G50" s="19">
        <v>29</v>
      </c>
      <c r="H50" s="19">
        <v>36</v>
      </c>
      <c r="I50" s="61">
        <f t="shared" si="0"/>
        <v>65</v>
      </c>
      <c r="J50" s="18"/>
      <c r="K50" s="18" t="s">
        <v>91</v>
      </c>
      <c r="L50" s="18" t="s">
        <v>92</v>
      </c>
      <c r="M50" s="18">
        <v>9859868068</v>
      </c>
      <c r="N50" s="18" t="s">
        <v>93</v>
      </c>
      <c r="O50" s="18">
        <v>9954235537</v>
      </c>
      <c r="P50" s="24">
        <v>43615</v>
      </c>
      <c r="Q50" s="18" t="s">
        <v>100</v>
      </c>
      <c r="R50" s="18"/>
      <c r="S50" s="18"/>
      <c r="T50" s="18"/>
    </row>
    <row r="51" spans="1:20">
      <c r="A51" s="4">
        <v>47</v>
      </c>
      <c r="B51" s="17" t="s">
        <v>62</v>
      </c>
      <c r="C51" s="18" t="s">
        <v>323</v>
      </c>
      <c r="D51" s="18" t="s">
        <v>25</v>
      </c>
      <c r="E51" s="19">
        <v>2</v>
      </c>
      <c r="F51" s="18"/>
      <c r="G51" s="19">
        <v>15</v>
      </c>
      <c r="H51" s="19">
        <v>12</v>
      </c>
      <c r="I51" s="61">
        <f t="shared" si="0"/>
        <v>27</v>
      </c>
      <c r="J51" s="18"/>
      <c r="K51" s="18" t="s">
        <v>91</v>
      </c>
      <c r="L51" s="18" t="s">
        <v>92</v>
      </c>
      <c r="M51" s="18">
        <v>9859868068</v>
      </c>
      <c r="N51" s="18" t="s">
        <v>93</v>
      </c>
      <c r="O51" s="18">
        <v>9954235537</v>
      </c>
      <c r="P51" s="24">
        <v>43616</v>
      </c>
      <c r="Q51" s="18" t="s">
        <v>108</v>
      </c>
      <c r="R51" s="18"/>
      <c r="S51" s="18"/>
      <c r="T51" s="18"/>
    </row>
    <row r="52" spans="1:20">
      <c r="A52" s="4">
        <v>48</v>
      </c>
      <c r="B52" s="17" t="s">
        <v>62</v>
      </c>
      <c r="C52" s="18" t="s">
        <v>323</v>
      </c>
      <c r="D52" s="18" t="s">
        <v>23</v>
      </c>
      <c r="E52" s="19">
        <v>18270400102</v>
      </c>
      <c r="F52" s="18" t="s">
        <v>309</v>
      </c>
      <c r="G52" s="19">
        <v>33</v>
      </c>
      <c r="H52" s="19">
        <v>35</v>
      </c>
      <c r="I52" s="61">
        <f t="shared" si="0"/>
        <v>68</v>
      </c>
      <c r="J52" s="18"/>
      <c r="K52" s="18" t="s">
        <v>91</v>
      </c>
      <c r="L52" s="18" t="s">
        <v>92</v>
      </c>
      <c r="M52" s="18">
        <v>9859868068</v>
      </c>
      <c r="N52" s="18" t="s">
        <v>93</v>
      </c>
      <c r="O52" s="18">
        <v>9954235537</v>
      </c>
      <c r="P52" s="24">
        <v>43616</v>
      </c>
      <c r="Q52" s="18" t="s">
        <v>108</v>
      </c>
      <c r="R52" s="18"/>
      <c r="S52" s="18"/>
      <c r="T52" s="18"/>
    </row>
    <row r="53" spans="1:20">
      <c r="A53" s="4">
        <v>49</v>
      </c>
      <c r="B53" s="17"/>
      <c r="C53" s="18"/>
      <c r="D53" s="18"/>
      <c r="E53" s="19"/>
      <c r="F53" s="18"/>
      <c r="G53" s="19">
        <v>0</v>
      </c>
      <c r="H53" s="19">
        <v>0</v>
      </c>
      <c r="I53" s="61">
        <f t="shared" si="0"/>
        <v>0</v>
      </c>
      <c r="J53" s="18"/>
      <c r="K53" s="18"/>
      <c r="L53" s="18"/>
      <c r="M53" s="18"/>
      <c r="N53" s="18"/>
      <c r="O53" s="18"/>
      <c r="P53" s="24"/>
      <c r="Q53" s="18"/>
      <c r="R53" s="18"/>
      <c r="S53" s="18"/>
      <c r="T53" s="18"/>
    </row>
    <row r="54" spans="1:20">
      <c r="A54" s="4">
        <v>50</v>
      </c>
      <c r="B54" s="17" t="s">
        <v>63</v>
      </c>
      <c r="C54" s="59" t="s">
        <v>327</v>
      </c>
      <c r="D54" s="59" t="s">
        <v>25</v>
      </c>
      <c r="E54" s="17">
        <v>19</v>
      </c>
      <c r="F54" s="59"/>
      <c r="G54" s="17">
        <v>15</v>
      </c>
      <c r="H54" s="17">
        <v>20</v>
      </c>
      <c r="I54" s="61">
        <f t="shared" si="0"/>
        <v>35</v>
      </c>
      <c r="J54" s="59"/>
      <c r="K54" s="59" t="s">
        <v>328</v>
      </c>
      <c r="L54" s="59" t="s">
        <v>366</v>
      </c>
      <c r="M54" s="59">
        <v>9435319094</v>
      </c>
      <c r="N54" s="59" t="s">
        <v>367</v>
      </c>
      <c r="O54" s="59">
        <v>7399411676</v>
      </c>
      <c r="P54" s="24">
        <v>43587</v>
      </c>
      <c r="Q54" s="18" t="s">
        <v>100</v>
      </c>
      <c r="R54" s="18"/>
      <c r="S54" s="18"/>
      <c r="T54" s="18"/>
    </row>
    <row r="55" spans="1:20">
      <c r="A55" s="4">
        <v>51</v>
      </c>
      <c r="B55" s="17" t="s">
        <v>63</v>
      </c>
      <c r="C55" s="18" t="s">
        <v>328</v>
      </c>
      <c r="D55" s="18" t="s">
        <v>23</v>
      </c>
      <c r="E55" s="19">
        <v>18270409703</v>
      </c>
      <c r="F55" s="18" t="s">
        <v>309</v>
      </c>
      <c r="G55" s="19">
        <v>29</v>
      </c>
      <c r="H55" s="19">
        <v>45</v>
      </c>
      <c r="I55" s="61">
        <f t="shared" si="0"/>
        <v>74</v>
      </c>
      <c r="J55" s="18"/>
      <c r="K55" s="18" t="s">
        <v>328</v>
      </c>
      <c r="L55" s="18" t="s">
        <v>366</v>
      </c>
      <c r="M55" s="18">
        <v>9435319094</v>
      </c>
      <c r="N55" s="18" t="s">
        <v>367</v>
      </c>
      <c r="O55" s="18">
        <v>7399411676</v>
      </c>
      <c r="P55" s="24">
        <v>43587</v>
      </c>
      <c r="Q55" s="18" t="s">
        <v>100</v>
      </c>
      <c r="R55" s="18"/>
      <c r="S55" s="18"/>
      <c r="T55" s="18"/>
    </row>
    <row r="56" spans="1:20">
      <c r="A56" s="4">
        <v>52</v>
      </c>
      <c r="B56" s="17" t="s">
        <v>63</v>
      </c>
      <c r="C56" s="18" t="s">
        <v>329</v>
      </c>
      <c r="D56" s="18" t="s">
        <v>25</v>
      </c>
      <c r="E56" s="19">
        <v>20</v>
      </c>
      <c r="F56" s="18"/>
      <c r="G56" s="19">
        <v>31</v>
      </c>
      <c r="H56" s="19">
        <v>12</v>
      </c>
      <c r="I56" s="61">
        <f t="shared" si="0"/>
        <v>43</v>
      </c>
      <c r="J56" s="18"/>
      <c r="K56" s="18" t="s">
        <v>328</v>
      </c>
      <c r="L56" s="18" t="s">
        <v>366</v>
      </c>
      <c r="M56" s="18">
        <v>9435319094</v>
      </c>
      <c r="N56" s="18" t="s">
        <v>367</v>
      </c>
      <c r="O56" s="18">
        <v>7399411676</v>
      </c>
      <c r="P56" s="24">
        <v>43588</v>
      </c>
      <c r="Q56" s="18" t="s">
        <v>108</v>
      </c>
      <c r="R56" s="18"/>
      <c r="S56" s="18"/>
      <c r="T56" s="18"/>
    </row>
    <row r="57" spans="1:20">
      <c r="A57" s="4">
        <v>53</v>
      </c>
      <c r="B57" s="17" t="s">
        <v>63</v>
      </c>
      <c r="C57" s="18" t="s">
        <v>330</v>
      </c>
      <c r="D57" s="18" t="s">
        <v>23</v>
      </c>
      <c r="E57" s="19">
        <v>18270409701</v>
      </c>
      <c r="F57" s="18"/>
      <c r="G57" s="19">
        <v>27</v>
      </c>
      <c r="H57" s="19">
        <v>24</v>
      </c>
      <c r="I57" s="61">
        <f t="shared" si="0"/>
        <v>51</v>
      </c>
      <c r="J57" s="18"/>
      <c r="K57" s="18" t="s">
        <v>328</v>
      </c>
      <c r="L57" s="18" t="s">
        <v>366</v>
      </c>
      <c r="M57" s="18">
        <v>9435319094</v>
      </c>
      <c r="N57" s="18" t="s">
        <v>367</v>
      </c>
      <c r="O57" s="18">
        <v>7399411676</v>
      </c>
      <c r="P57" s="24">
        <v>43588</v>
      </c>
      <c r="Q57" s="18" t="s">
        <v>108</v>
      </c>
      <c r="R57" s="18"/>
      <c r="S57" s="18"/>
      <c r="T57" s="18"/>
    </row>
    <row r="58" spans="1:20">
      <c r="A58" s="4">
        <v>54</v>
      </c>
      <c r="B58" s="17" t="s">
        <v>63</v>
      </c>
      <c r="C58" s="18" t="s">
        <v>331</v>
      </c>
      <c r="D58" s="18" t="s">
        <v>25</v>
      </c>
      <c r="E58" s="19"/>
      <c r="F58" s="18"/>
      <c r="G58" s="19">
        <v>24</v>
      </c>
      <c r="H58" s="19">
        <v>22</v>
      </c>
      <c r="I58" s="61">
        <f t="shared" si="0"/>
        <v>46</v>
      </c>
      <c r="J58" s="18"/>
      <c r="K58" s="18" t="s">
        <v>328</v>
      </c>
      <c r="L58" s="18" t="s">
        <v>366</v>
      </c>
      <c r="M58" s="18">
        <v>9435319094</v>
      </c>
      <c r="N58" s="18" t="s">
        <v>367</v>
      </c>
      <c r="O58" s="18">
        <v>7399411676</v>
      </c>
      <c r="P58" s="24">
        <v>43589</v>
      </c>
      <c r="Q58" s="18" t="s">
        <v>114</v>
      </c>
      <c r="R58" s="18"/>
      <c r="S58" s="18"/>
      <c r="T58" s="18"/>
    </row>
    <row r="59" spans="1:20">
      <c r="A59" s="4">
        <v>55</v>
      </c>
      <c r="B59" s="17" t="s">
        <v>63</v>
      </c>
      <c r="C59" s="18" t="s">
        <v>332</v>
      </c>
      <c r="D59" s="18" t="s">
        <v>25</v>
      </c>
      <c r="E59" s="19"/>
      <c r="F59" s="18"/>
      <c r="G59" s="19">
        <v>18</v>
      </c>
      <c r="H59" s="19">
        <v>19</v>
      </c>
      <c r="I59" s="61">
        <f t="shared" si="0"/>
        <v>37</v>
      </c>
      <c r="J59" s="18"/>
      <c r="K59" s="18" t="s">
        <v>328</v>
      </c>
      <c r="L59" s="18" t="s">
        <v>366</v>
      </c>
      <c r="M59" s="18">
        <v>9435319094</v>
      </c>
      <c r="N59" s="18" t="s">
        <v>367</v>
      </c>
      <c r="O59" s="18">
        <v>7399411676</v>
      </c>
      <c r="P59" s="24">
        <v>43589</v>
      </c>
      <c r="Q59" s="18" t="s">
        <v>114</v>
      </c>
      <c r="R59" s="18"/>
      <c r="S59" s="18"/>
      <c r="T59" s="18"/>
    </row>
    <row r="60" spans="1:20">
      <c r="A60" s="4">
        <v>56</v>
      </c>
      <c r="B60" s="17" t="s">
        <v>63</v>
      </c>
      <c r="C60" s="18" t="s">
        <v>333</v>
      </c>
      <c r="D60" s="18" t="s">
        <v>23</v>
      </c>
      <c r="E60" s="19">
        <v>18270400104</v>
      </c>
      <c r="F60" s="18" t="s">
        <v>309</v>
      </c>
      <c r="G60" s="19">
        <v>178</v>
      </c>
      <c r="H60" s="19">
        <v>186</v>
      </c>
      <c r="I60" s="61">
        <f t="shared" si="0"/>
        <v>364</v>
      </c>
      <c r="J60" s="18"/>
      <c r="K60" s="18" t="s">
        <v>328</v>
      </c>
      <c r="L60" s="18" t="s">
        <v>366</v>
      </c>
      <c r="M60" s="18">
        <v>9435319094</v>
      </c>
      <c r="N60" s="18" t="s">
        <v>367</v>
      </c>
      <c r="O60" s="18">
        <v>7399411676</v>
      </c>
      <c r="P60" s="24">
        <v>43591</v>
      </c>
      <c r="Q60" s="18" t="s">
        <v>94</v>
      </c>
      <c r="R60" s="18"/>
      <c r="S60" s="18"/>
      <c r="T60" s="18"/>
    </row>
    <row r="61" spans="1:20">
      <c r="A61" s="4">
        <v>57</v>
      </c>
      <c r="B61" s="17" t="s">
        <v>63</v>
      </c>
      <c r="C61" s="59" t="s">
        <v>333</v>
      </c>
      <c r="D61" s="59" t="s">
        <v>23</v>
      </c>
      <c r="E61" s="17"/>
      <c r="F61" s="59" t="s">
        <v>309</v>
      </c>
      <c r="G61" s="17">
        <v>178</v>
      </c>
      <c r="H61" s="17">
        <v>186</v>
      </c>
      <c r="I61" s="61">
        <f t="shared" si="0"/>
        <v>364</v>
      </c>
      <c r="J61" s="59"/>
      <c r="K61" s="59" t="s">
        <v>328</v>
      </c>
      <c r="L61" s="59" t="s">
        <v>366</v>
      </c>
      <c r="M61" s="59">
        <v>9435319094</v>
      </c>
      <c r="N61" s="59" t="s">
        <v>367</v>
      </c>
      <c r="O61" s="59">
        <v>7399411676</v>
      </c>
      <c r="P61" s="24">
        <v>43591</v>
      </c>
      <c r="Q61" s="18" t="s">
        <v>94</v>
      </c>
      <c r="R61" s="18"/>
      <c r="S61" s="18"/>
      <c r="T61" s="18"/>
    </row>
    <row r="62" spans="1:20">
      <c r="A62" s="4">
        <v>58</v>
      </c>
      <c r="B62" s="17" t="s">
        <v>63</v>
      </c>
      <c r="C62" s="18" t="s">
        <v>334</v>
      </c>
      <c r="D62" s="18" t="s">
        <v>23</v>
      </c>
      <c r="E62" s="19">
        <v>18270405103</v>
      </c>
      <c r="F62" s="18" t="s">
        <v>309</v>
      </c>
      <c r="G62" s="19">
        <v>22</v>
      </c>
      <c r="H62" s="19">
        <v>22</v>
      </c>
      <c r="I62" s="61">
        <f t="shared" si="0"/>
        <v>44</v>
      </c>
      <c r="J62" s="18"/>
      <c r="K62" s="18" t="s">
        <v>368</v>
      </c>
      <c r="L62" s="18" t="s">
        <v>369</v>
      </c>
      <c r="M62" s="18">
        <v>9707635601</v>
      </c>
      <c r="N62" s="18" t="s">
        <v>370</v>
      </c>
      <c r="O62" s="18">
        <v>9957997362</v>
      </c>
      <c r="P62" s="24">
        <v>43592</v>
      </c>
      <c r="Q62" s="18" t="s">
        <v>95</v>
      </c>
      <c r="R62" s="18"/>
      <c r="S62" s="18"/>
      <c r="T62" s="18"/>
    </row>
    <row r="63" spans="1:20">
      <c r="A63" s="4">
        <v>59</v>
      </c>
      <c r="B63" s="17" t="s">
        <v>63</v>
      </c>
      <c r="C63" s="18" t="s">
        <v>335</v>
      </c>
      <c r="D63" s="18" t="s">
        <v>25</v>
      </c>
      <c r="E63" s="19">
        <v>5</v>
      </c>
      <c r="F63" s="18"/>
      <c r="G63" s="19">
        <v>16</v>
      </c>
      <c r="H63" s="19">
        <v>19</v>
      </c>
      <c r="I63" s="61">
        <f t="shared" si="0"/>
        <v>35</v>
      </c>
      <c r="J63" s="18"/>
      <c r="K63" s="18" t="s">
        <v>368</v>
      </c>
      <c r="L63" s="18" t="s">
        <v>369</v>
      </c>
      <c r="M63" s="18">
        <v>9707635601</v>
      </c>
      <c r="N63" s="18" t="s">
        <v>370</v>
      </c>
      <c r="O63" s="18">
        <v>9957997362</v>
      </c>
      <c r="P63" s="24">
        <v>43592</v>
      </c>
      <c r="Q63" s="18" t="s">
        <v>95</v>
      </c>
      <c r="R63" s="18"/>
      <c r="S63" s="18"/>
      <c r="T63" s="18"/>
    </row>
    <row r="64" spans="1:20">
      <c r="A64" s="4">
        <v>60</v>
      </c>
      <c r="B64" s="17" t="s">
        <v>63</v>
      </c>
      <c r="C64" s="18" t="s">
        <v>336</v>
      </c>
      <c r="D64" s="18" t="s">
        <v>23</v>
      </c>
      <c r="E64" s="19">
        <v>18270405101</v>
      </c>
      <c r="F64" s="18" t="s">
        <v>309</v>
      </c>
      <c r="G64" s="19">
        <v>58</v>
      </c>
      <c r="H64" s="19">
        <v>78</v>
      </c>
      <c r="I64" s="61">
        <f t="shared" si="0"/>
        <v>136</v>
      </c>
      <c r="J64" s="18"/>
      <c r="K64" s="18" t="s">
        <v>368</v>
      </c>
      <c r="L64" s="18" t="s">
        <v>369</v>
      </c>
      <c r="M64" s="18">
        <v>9707635601</v>
      </c>
      <c r="N64" s="18" t="s">
        <v>370</v>
      </c>
      <c r="O64" s="18">
        <v>9957997362</v>
      </c>
      <c r="P64" s="24">
        <v>43593</v>
      </c>
      <c r="Q64" s="18" t="s">
        <v>97</v>
      </c>
      <c r="R64" s="18"/>
      <c r="S64" s="18"/>
      <c r="T64" s="18"/>
    </row>
    <row r="65" spans="1:20">
      <c r="A65" s="4">
        <v>61</v>
      </c>
      <c r="B65" s="17" t="s">
        <v>63</v>
      </c>
      <c r="C65" s="18" t="s">
        <v>337</v>
      </c>
      <c r="D65" s="18" t="s">
        <v>23</v>
      </c>
      <c r="E65" s="19">
        <v>18270405103</v>
      </c>
      <c r="F65" s="18" t="s">
        <v>309</v>
      </c>
      <c r="G65" s="19">
        <v>23</v>
      </c>
      <c r="H65" s="19">
        <v>23</v>
      </c>
      <c r="I65" s="61">
        <f t="shared" si="0"/>
        <v>46</v>
      </c>
      <c r="J65" s="18"/>
      <c r="K65" s="18" t="s">
        <v>368</v>
      </c>
      <c r="L65" s="18" t="s">
        <v>369</v>
      </c>
      <c r="M65" s="18">
        <v>9707635601</v>
      </c>
      <c r="N65" s="18" t="s">
        <v>370</v>
      </c>
      <c r="O65" s="18">
        <v>9957997362</v>
      </c>
      <c r="P65" s="24">
        <v>43594</v>
      </c>
      <c r="Q65" s="18" t="s">
        <v>100</v>
      </c>
      <c r="R65" s="18"/>
      <c r="S65" s="18"/>
      <c r="T65" s="18"/>
    </row>
    <row r="66" spans="1:20">
      <c r="A66" s="4">
        <v>62</v>
      </c>
      <c r="B66" s="17" t="s">
        <v>63</v>
      </c>
      <c r="C66" s="18" t="s">
        <v>338</v>
      </c>
      <c r="D66" s="18" t="s">
        <v>25</v>
      </c>
      <c r="E66" s="19">
        <v>8</v>
      </c>
      <c r="F66" s="18"/>
      <c r="G66" s="19">
        <v>16</v>
      </c>
      <c r="H66" s="19">
        <v>12</v>
      </c>
      <c r="I66" s="61">
        <f t="shared" si="0"/>
        <v>28</v>
      </c>
      <c r="J66" s="18"/>
      <c r="K66" s="18" t="s">
        <v>368</v>
      </c>
      <c r="L66" s="18" t="s">
        <v>369</v>
      </c>
      <c r="M66" s="18">
        <v>9707635601</v>
      </c>
      <c r="N66" s="18" t="s">
        <v>370</v>
      </c>
      <c r="O66" s="18">
        <v>9957997362</v>
      </c>
      <c r="P66" s="24">
        <v>43594</v>
      </c>
      <c r="Q66" s="18" t="s">
        <v>100</v>
      </c>
      <c r="R66" s="18"/>
      <c r="S66" s="18"/>
      <c r="T66" s="18"/>
    </row>
    <row r="67" spans="1:20">
      <c r="A67" s="4">
        <v>63</v>
      </c>
      <c r="B67" s="17" t="s">
        <v>63</v>
      </c>
      <c r="C67" s="18" t="s">
        <v>339</v>
      </c>
      <c r="D67" s="18" t="s">
        <v>23</v>
      </c>
      <c r="E67" s="19">
        <v>18270405501</v>
      </c>
      <c r="F67" s="18" t="s">
        <v>309</v>
      </c>
      <c r="G67" s="19">
        <v>31</v>
      </c>
      <c r="H67" s="19">
        <v>31</v>
      </c>
      <c r="I67" s="61">
        <f t="shared" si="0"/>
        <v>62</v>
      </c>
      <c r="J67" s="18"/>
      <c r="K67" s="18" t="s">
        <v>368</v>
      </c>
      <c r="L67" s="18" t="s">
        <v>369</v>
      </c>
      <c r="M67" s="18">
        <v>9707635601</v>
      </c>
      <c r="N67" s="18" t="s">
        <v>370</v>
      </c>
      <c r="O67" s="18">
        <v>9957997362</v>
      </c>
      <c r="P67" s="24">
        <v>43595</v>
      </c>
      <c r="Q67" s="18" t="s">
        <v>108</v>
      </c>
      <c r="R67" s="18"/>
      <c r="S67" s="18"/>
      <c r="T67" s="18"/>
    </row>
    <row r="68" spans="1:20">
      <c r="A68" s="4">
        <v>64</v>
      </c>
      <c r="B68" s="17" t="s">
        <v>63</v>
      </c>
      <c r="C68" s="18" t="s">
        <v>340</v>
      </c>
      <c r="D68" s="18" t="s">
        <v>25</v>
      </c>
      <c r="E68" s="19">
        <v>14</v>
      </c>
      <c r="F68" s="18"/>
      <c r="G68" s="19">
        <v>12</v>
      </c>
      <c r="H68" s="19">
        <v>9</v>
      </c>
      <c r="I68" s="61">
        <f t="shared" si="0"/>
        <v>21</v>
      </c>
      <c r="J68" s="18"/>
      <c r="K68" s="18" t="s">
        <v>368</v>
      </c>
      <c r="L68" s="18" t="s">
        <v>369</v>
      </c>
      <c r="M68" s="18">
        <v>9707635601</v>
      </c>
      <c r="N68" s="18" t="s">
        <v>370</v>
      </c>
      <c r="O68" s="18">
        <v>9957997362</v>
      </c>
      <c r="P68" s="24">
        <v>43595</v>
      </c>
      <c r="Q68" s="18" t="s">
        <v>108</v>
      </c>
      <c r="R68" s="18"/>
      <c r="S68" s="18"/>
      <c r="T68" s="18"/>
    </row>
    <row r="69" spans="1:20">
      <c r="A69" s="4">
        <v>65</v>
      </c>
      <c r="B69" s="17" t="s">
        <v>63</v>
      </c>
      <c r="C69" s="18" t="s">
        <v>341</v>
      </c>
      <c r="D69" s="18" t="s">
        <v>23</v>
      </c>
      <c r="E69" s="19">
        <v>18270405405</v>
      </c>
      <c r="F69" s="18" t="s">
        <v>309</v>
      </c>
      <c r="G69" s="19">
        <v>37</v>
      </c>
      <c r="H69" s="19">
        <v>36</v>
      </c>
      <c r="I69" s="61">
        <f t="shared" si="0"/>
        <v>73</v>
      </c>
      <c r="J69" s="18"/>
      <c r="K69" s="18" t="s">
        <v>368</v>
      </c>
      <c r="L69" s="18" t="s">
        <v>369</v>
      </c>
      <c r="M69" s="18">
        <v>9707635601</v>
      </c>
      <c r="N69" s="18" t="s">
        <v>370</v>
      </c>
      <c r="O69" s="18">
        <v>9957997362</v>
      </c>
      <c r="P69" s="24">
        <v>43596</v>
      </c>
      <c r="Q69" s="18" t="s">
        <v>114</v>
      </c>
      <c r="R69" s="18"/>
      <c r="S69" s="18"/>
      <c r="T69" s="18"/>
    </row>
    <row r="70" spans="1:20">
      <c r="A70" s="4">
        <v>66</v>
      </c>
      <c r="B70" s="17" t="s">
        <v>63</v>
      </c>
      <c r="C70" s="18" t="s">
        <v>342</v>
      </c>
      <c r="D70" s="18" t="s">
        <v>25</v>
      </c>
      <c r="E70" s="19">
        <v>17</v>
      </c>
      <c r="F70" s="18"/>
      <c r="G70" s="19">
        <v>14</v>
      </c>
      <c r="H70" s="19">
        <v>14</v>
      </c>
      <c r="I70" s="61">
        <f t="shared" ref="I70:I133" si="1">SUM(G70:H70)</f>
        <v>28</v>
      </c>
      <c r="J70" s="18"/>
      <c r="K70" s="18" t="s">
        <v>368</v>
      </c>
      <c r="L70" s="18" t="s">
        <v>369</v>
      </c>
      <c r="M70" s="18">
        <v>9707635601</v>
      </c>
      <c r="N70" s="18" t="s">
        <v>370</v>
      </c>
      <c r="O70" s="18">
        <v>9957997362</v>
      </c>
      <c r="P70" s="24">
        <v>43596</v>
      </c>
      <c r="Q70" s="18" t="s">
        <v>114</v>
      </c>
      <c r="R70" s="18"/>
      <c r="S70" s="18"/>
      <c r="T70" s="18"/>
    </row>
    <row r="71" spans="1:20">
      <c r="A71" s="4">
        <v>67</v>
      </c>
      <c r="B71" s="17" t="s">
        <v>63</v>
      </c>
      <c r="C71" s="18" t="s">
        <v>341</v>
      </c>
      <c r="D71" s="18" t="s">
        <v>23</v>
      </c>
      <c r="E71" s="19">
        <v>18270405401</v>
      </c>
      <c r="F71" s="18" t="s">
        <v>309</v>
      </c>
      <c r="G71" s="19">
        <v>15</v>
      </c>
      <c r="H71" s="19">
        <v>21</v>
      </c>
      <c r="I71" s="61">
        <f t="shared" si="1"/>
        <v>36</v>
      </c>
      <c r="J71" s="18"/>
      <c r="K71" s="18" t="s">
        <v>368</v>
      </c>
      <c r="L71" s="18" t="s">
        <v>369</v>
      </c>
      <c r="M71" s="18">
        <v>9707635601</v>
      </c>
      <c r="N71" s="18" t="s">
        <v>370</v>
      </c>
      <c r="O71" s="18">
        <v>9957997362</v>
      </c>
      <c r="P71" s="24">
        <v>43598</v>
      </c>
      <c r="Q71" s="18" t="s">
        <v>94</v>
      </c>
      <c r="R71" s="18"/>
      <c r="S71" s="18"/>
      <c r="T71" s="18"/>
    </row>
    <row r="72" spans="1:20">
      <c r="A72" s="4">
        <v>68</v>
      </c>
      <c r="B72" s="17" t="s">
        <v>63</v>
      </c>
      <c r="C72" s="18" t="s">
        <v>341</v>
      </c>
      <c r="D72" s="18" t="s">
        <v>25</v>
      </c>
      <c r="E72" s="19">
        <v>18</v>
      </c>
      <c r="F72" s="18"/>
      <c r="G72" s="19">
        <v>12</v>
      </c>
      <c r="H72" s="19">
        <v>18</v>
      </c>
      <c r="I72" s="61">
        <f t="shared" si="1"/>
        <v>30</v>
      </c>
      <c r="J72" s="18"/>
      <c r="K72" s="18" t="s">
        <v>368</v>
      </c>
      <c r="L72" s="18" t="s">
        <v>369</v>
      </c>
      <c r="M72" s="18">
        <v>9707635601</v>
      </c>
      <c r="N72" s="18" t="s">
        <v>370</v>
      </c>
      <c r="O72" s="18">
        <v>9957997362</v>
      </c>
      <c r="P72" s="24">
        <v>43598</v>
      </c>
      <c r="Q72" s="18" t="s">
        <v>94</v>
      </c>
      <c r="R72" s="18"/>
      <c r="S72" s="18"/>
      <c r="T72" s="18"/>
    </row>
    <row r="73" spans="1:20">
      <c r="A73" s="4">
        <v>69</v>
      </c>
      <c r="B73" s="17" t="s">
        <v>63</v>
      </c>
      <c r="C73" s="18" t="s">
        <v>343</v>
      </c>
      <c r="D73" s="18" t="s">
        <v>23</v>
      </c>
      <c r="E73" s="19">
        <v>18270405502</v>
      </c>
      <c r="F73" s="18" t="s">
        <v>167</v>
      </c>
      <c r="G73" s="19">
        <v>0</v>
      </c>
      <c r="H73" s="19">
        <v>197</v>
      </c>
      <c r="I73" s="61">
        <f t="shared" si="1"/>
        <v>197</v>
      </c>
      <c r="J73" s="18"/>
      <c r="K73" s="18" t="s">
        <v>368</v>
      </c>
      <c r="L73" s="18" t="s">
        <v>369</v>
      </c>
      <c r="M73" s="18">
        <v>9707635601</v>
      </c>
      <c r="N73" s="18" t="s">
        <v>370</v>
      </c>
      <c r="O73" s="18">
        <v>9957997362</v>
      </c>
      <c r="P73" s="24">
        <v>43599</v>
      </c>
      <c r="Q73" s="18" t="s">
        <v>95</v>
      </c>
      <c r="R73" s="18"/>
      <c r="S73" s="18"/>
      <c r="T73" s="18"/>
    </row>
    <row r="74" spans="1:20">
      <c r="A74" s="4">
        <v>70</v>
      </c>
      <c r="B74" s="17" t="s">
        <v>63</v>
      </c>
      <c r="C74" s="18" t="s">
        <v>344</v>
      </c>
      <c r="D74" s="18" t="s">
        <v>23</v>
      </c>
      <c r="E74" s="19">
        <v>18270405503</v>
      </c>
      <c r="F74" s="18" t="s">
        <v>309</v>
      </c>
      <c r="G74" s="19">
        <v>42</v>
      </c>
      <c r="H74" s="19">
        <v>54</v>
      </c>
      <c r="I74" s="61">
        <f t="shared" si="1"/>
        <v>96</v>
      </c>
      <c r="J74" s="18"/>
      <c r="K74" s="18" t="s">
        <v>368</v>
      </c>
      <c r="L74" s="18" t="s">
        <v>369</v>
      </c>
      <c r="M74" s="18">
        <v>9707635601</v>
      </c>
      <c r="N74" s="18" t="s">
        <v>370</v>
      </c>
      <c r="O74" s="18">
        <v>9957997362</v>
      </c>
      <c r="P74" s="24">
        <v>43600</v>
      </c>
      <c r="Q74" s="18" t="s">
        <v>97</v>
      </c>
      <c r="R74" s="18"/>
      <c r="S74" s="18"/>
      <c r="T74" s="18"/>
    </row>
    <row r="75" spans="1:20">
      <c r="A75" s="4">
        <v>71</v>
      </c>
      <c r="B75" s="17" t="s">
        <v>63</v>
      </c>
      <c r="C75" s="18" t="s">
        <v>343</v>
      </c>
      <c r="D75" s="18" t="s">
        <v>23</v>
      </c>
      <c r="E75" s="19">
        <v>18270405504</v>
      </c>
      <c r="F75" s="18" t="s">
        <v>169</v>
      </c>
      <c r="G75" s="19">
        <v>0</v>
      </c>
      <c r="H75" s="19">
        <v>54</v>
      </c>
      <c r="I75" s="61">
        <f t="shared" si="1"/>
        <v>54</v>
      </c>
      <c r="J75" s="18"/>
      <c r="K75" s="18" t="s">
        <v>368</v>
      </c>
      <c r="L75" s="18" t="s">
        <v>369</v>
      </c>
      <c r="M75" s="18">
        <v>9707635601</v>
      </c>
      <c r="N75" s="18" t="s">
        <v>370</v>
      </c>
      <c r="O75" s="18">
        <v>9957997362</v>
      </c>
      <c r="P75" s="24">
        <v>43601</v>
      </c>
      <c r="Q75" s="18" t="s">
        <v>100</v>
      </c>
      <c r="R75" s="18"/>
      <c r="S75" s="18"/>
      <c r="T75" s="18"/>
    </row>
    <row r="76" spans="1:20">
      <c r="A76" s="4">
        <v>72</v>
      </c>
      <c r="B76" s="17" t="s">
        <v>63</v>
      </c>
      <c r="C76" s="18" t="s">
        <v>345</v>
      </c>
      <c r="D76" s="18" t="s">
        <v>25</v>
      </c>
      <c r="E76" s="19">
        <v>13</v>
      </c>
      <c r="F76" s="18"/>
      <c r="G76" s="19">
        <v>21</v>
      </c>
      <c r="H76" s="19">
        <v>14</v>
      </c>
      <c r="I76" s="61">
        <f t="shared" si="1"/>
        <v>35</v>
      </c>
      <c r="J76" s="18"/>
      <c r="K76" s="18" t="s">
        <v>368</v>
      </c>
      <c r="L76" s="18" t="s">
        <v>369</v>
      </c>
      <c r="M76" s="18">
        <v>9707635601</v>
      </c>
      <c r="N76" s="18" t="s">
        <v>370</v>
      </c>
      <c r="O76" s="18">
        <v>9957997362</v>
      </c>
      <c r="P76" s="24">
        <v>43601</v>
      </c>
      <c r="Q76" s="18" t="s">
        <v>100</v>
      </c>
      <c r="R76" s="18"/>
      <c r="S76" s="18"/>
      <c r="T76" s="18"/>
    </row>
    <row r="77" spans="1:20">
      <c r="A77" s="4">
        <v>73</v>
      </c>
      <c r="B77" s="17" t="s">
        <v>63</v>
      </c>
      <c r="C77" s="18" t="s">
        <v>346</v>
      </c>
      <c r="D77" s="18" t="s">
        <v>23</v>
      </c>
      <c r="E77" s="19">
        <v>18270405001</v>
      </c>
      <c r="F77" s="18" t="s">
        <v>163</v>
      </c>
      <c r="G77" s="19">
        <v>42</v>
      </c>
      <c r="H77" s="19">
        <v>39</v>
      </c>
      <c r="I77" s="61">
        <f t="shared" si="1"/>
        <v>81</v>
      </c>
      <c r="J77" s="18"/>
      <c r="K77" s="18" t="s">
        <v>368</v>
      </c>
      <c r="L77" s="18" t="s">
        <v>369</v>
      </c>
      <c r="M77" s="18">
        <v>9707635601</v>
      </c>
      <c r="N77" s="18" t="s">
        <v>370</v>
      </c>
      <c r="O77" s="18">
        <v>9957997362</v>
      </c>
      <c r="P77" s="24">
        <v>43602</v>
      </c>
      <c r="Q77" s="18" t="s">
        <v>108</v>
      </c>
      <c r="R77" s="18"/>
      <c r="S77" s="18"/>
      <c r="T77" s="18"/>
    </row>
    <row r="78" spans="1:20">
      <c r="A78" s="4">
        <v>74</v>
      </c>
      <c r="B78" s="17" t="s">
        <v>63</v>
      </c>
      <c r="C78" s="18" t="s">
        <v>346</v>
      </c>
      <c r="D78" s="18" t="s">
        <v>25</v>
      </c>
      <c r="E78" s="19"/>
      <c r="F78" s="18"/>
      <c r="G78" s="19">
        <v>15</v>
      </c>
      <c r="H78" s="19">
        <v>14</v>
      </c>
      <c r="I78" s="61">
        <f t="shared" si="1"/>
        <v>29</v>
      </c>
      <c r="J78" s="18"/>
      <c r="K78" s="18" t="s">
        <v>368</v>
      </c>
      <c r="L78" s="18" t="s">
        <v>369</v>
      </c>
      <c r="M78" s="18">
        <v>9707635601</v>
      </c>
      <c r="N78" s="18" t="s">
        <v>370</v>
      </c>
      <c r="O78" s="18">
        <v>9957997362</v>
      </c>
      <c r="P78" s="24">
        <v>43602</v>
      </c>
      <c r="Q78" s="18" t="s">
        <v>108</v>
      </c>
      <c r="R78" s="18"/>
      <c r="S78" s="18"/>
      <c r="T78" s="18"/>
    </row>
    <row r="79" spans="1:20">
      <c r="A79" s="4">
        <v>75</v>
      </c>
      <c r="B79" s="17" t="s">
        <v>63</v>
      </c>
      <c r="C79" s="18" t="s">
        <v>347</v>
      </c>
      <c r="D79" s="18" t="s">
        <v>23</v>
      </c>
      <c r="E79" s="19">
        <v>18270405304</v>
      </c>
      <c r="F79" s="18" t="s">
        <v>309</v>
      </c>
      <c r="G79" s="19">
        <v>21</v>
      </c>
      <c r="H79" s="19">
        <v>32</v>
      </c>
      <c r="I79" s="61">
        <f t="shared" si="1"/>
        <v>53</v>
      </c>
      <c r="J79" s="18"/>
      <c r="K79" s="18" t="s">
        <v>368</v>
      </c>
      <c r="L79" s="18" t="s">
        <v>369</v>
      </c>
      <c r="M79" s="18">
        <v>9707635601</v>
      </c>
      <c r="N79" s="18" t="s">
        <v>370</v>
      </c>
      <c r="O79" s="18">
        <v>9957997362</v>
      </c>
      <c r="P79" s="24">
        <v>43605</v>
      </c>
      <c r="Q79" s="18" t="s">
        <v>94</v>
      </c>
      <c r="R79" s="18"/>
      <c r="S79" s="18"/>
      <c r="T79" s="18"/>
    </row>
    <row r="80" spans="1:20">
      <c r="A80" s="4">
        <v>76</v>
      </c>
      <c r="B80" s="17" t="s">
        <v>63</v>
      </c>
      <c r="C80" s="18" t="s">
        <v>347</v>
      </c>
      <c r="D80" s="18" t="s">
        <v>25</v>
      </c>
      <c r="E80" s="19"/>
      <c r="F80" s="18"/>
      <c r="G80" s="19">
        <v>18</v>
      </c>
      <c r="H80" s="19">
        <v>28</v>
      </c>
      <c r="I80" s="61">
        <f t="shared" si="1"/>
        <v>46</v>
      </c>
      <c r="J80" s="18"/>
      <c r="K80" s="18" t="s">
        <v>368</v>
      </c>
      <c r="L80" s="18" t="s">
        <v>369</v>
      </c>
      <c r="M80" s="18">
        <v>9707635601</v>
      </c>
      <c r="N80" s="18" t="s">
        <v>370</v>
      </c>
      <c r="O80" s="18">
        <v>9957997362</v>
      </c>
      <c r="P80" s="24">
        <v>43605</v>
      </c>
      <c r="Q80" s="18" t="s">
        <v>94</v>
      </c>
      <c r="R80" s="18"/>
      <c r="S80" s="18"/>
      <c r="T80" s="18"/>
    </row>
    <row r="81" spans="1:20">
      <c r="A81" s="4">
        <v>77</v>
      </c>
      <c r="B81" s="17" t="s">
        <v>63</v>
      </c>
      <c r="C81" s="18" t="s">
        <v>348</v>
      </c>
      <c r="D81" s="18" t="s">
        <v>23</v>
      </c>
      <c r="E81" s="19">
        <v>18270400102</v>
      </c>
      <c r="F81" s="18" t="s">
        <v>309</v>
      </c>
      <c r="G81" s="19">
        <v>29</v>
      </c>
      <c r="H81" s="19">
        <v>48</v>
      </c>
      <c r="I81" s="61">
        <f t="shared" si="1"/>
        <v>77</v>
      </c>
      <c r="J81" s="18"/>
      <c r="K81" s="18" t="s">
        <v>368</v>
      </c>
      <c r="L81" s="18" t="s">
        <v>369</v>
      </c>
      <c r="M81" s="18">
        <v>9707635601</v>
      </c>
      <c r="N81" s="18" t="s">
        <v>370</v>
      </c>
      <c r="O81" s="18">
        <v>9957997362</v>
      </c>
      <c r="P81" s="24">
        <v>43606</v>
      </c>
      <c r="Q81" s="18" t="s">
        <v>95</v>
      </c>
      <c r="R81" s="18"/>
      <c r="S81" s="18"/>
      <c r="T81" s="18"/>
    </row>
    <row r="82" spans="1:20">
      <c r="A82" s="4">
        <v>78</v>
      </c>
      <c r="B82" s="17" t="s">
        <v>63</v>
      </c>
      <c r="C82" s="18" t="s">
        <v>348</v>
      </c>
      <c r="D82" s="18" t="s">
        <v>25</v>
      </c>
      <c r="E82" s="19"/>
      <c r="F82" s="18"/>
      <c r="G82" s="19">
        <v>17</v>
      </c>
      <c r="H82" s="19">
        <v>19</v>
      </c>
      <c r="I82" s="61">
        <f t="shared" si="1"/>
        <v>36</v>
      </c>
      <c r="J82" s="18"/>
      <c r="K82" s="18" t="s">
        <v>368</v>
      </c>
      <c r="L82" s="18" t="s">
        <v>369</v>
      </c>
      <c r="M82" s="18">
        <v>9707635601</v>
      </c>
      <c r="N82" s="18" t="s">
        <v>370</v>
      </c>
      <c r="O82" s="18">
        <v>9957997362</v>
      </c>
      <c r="P82" s="24">
        <v>43606</v>
      </c>
      <c r="Q82" s="18" t="s">
        <v>95</v>
      </c>
      <c r="R82" s="18"/>
      <c r="S82" s="18"/>
      <c r="T82" s="18"/>
    </row>
    <row r="83" spans="1:20">
      <c r="A83" s="4">
        <v>79</v>
      </c>
      <c r="B83" s="17" t="s">
        <v>63</v>
      </c>
      <c r="C83" s="18" t="s">
        <v>349</v>
      </c>
      <c r="D83" s="18" t="s">
        <v>23</v>
      </c>
      <c r="E83" s="19">
        <v>18270401802</v>
      </c>
      <c r="F83" s="18" t="s">
        <v>309</v>
      </c>
      <c r="G83" s="19">
        <v>39</v>
      </c>
      <c r="H83" s="19">
        <v>43</v>
      </c>
      <c r="I83" s="61">
        <f t="shared" si="1"/>
        <v>82</v>
      </c>
      <c r="J83" s="18"/>
      <c r="K83" s="18" t="s">
        <v>368</v>
      </c>
      <c r="L83" s="18" t="s">
        <v>369</v>
      </c>
      <c r="M83" s="18">
        <v>9707635601</v>
      </c>
      <c r="N83" s="18" t="s">
        <v>371</v>
      </c>
      <c r="O83" s="18">
        <v>7896207830</v>
      </c>
      <c r="P83" s="24">
        <v>43607</v>
      </c>
      <c r="Q83" s="18" t="s">
        <v>97</v>
      </c>
      <c r="R83" s="18"/>
      <c r="S83" s="18"/>
      <c r="T83" s="18"/>
    </row>
    <row r="84" spans="1:20">
      <c r="A84" s="4">
        <v>80</v>
      </c>
      <c r="B84" s="17" t="s">
        <v>63</v>
      </c>
      <c r="C84" s="18" t="s">
        <v>350</v>
      </c>
      <c r="D84" s="18" t="s">
        <v>25</v>
      </c>
      <c r="E84" s="19">
        <v>7</v>
      </c>
      <c r="F84" s="18"/>
      <c r="G84" s="19">
        <v>16</v>
      </c>
      <c r="H84" s="19">
        <v>12</v>
      </c>
      <c r="I84" s="61">
        <f t="shared" si="1"/>
        <v>28</v>
      </c>
      <c r="J84" s="18"/>
      <c r="K84" s="18" t="s">
        <v>368</v>
      </c>
      <c r="L84" s="18" t="s">
        <v>369</v>
      </c>
      <c r="M84" s="18">
        <v>9707635601</v>
      </c>
      <c r="N84" s="18" t="s">
        <v>371</v>
      </c>
      <c r="O84" s="18">
        <v>7896207830</v>
      </c>
      <c r="P84" s="24">
        <v>43607</v>
      </c>
      <c r="Q84" s="18" t="s">
        <v>97</v>
      </c>
      <c r="R84" s="18"/>
      <c r="S84" s="18"/>
      <c r="T84" s="18"/>
    </row>
    <row r="85" spans="1:20">
      <c r="A85" s="4">
        <v>81</v>
      </c>
      <c r="B85" s="17" t="s">
        <v>63</v>
      </c>
      <c r="C85" s="18" t="s">
        <v>351</v>
      </c>
      <c r="D85" s="18" t="s">
        <v>25</v>
      </c>
      <c r="E85" s="19">
        <v>9</v>
      </c>
      <c r="F85" s="18"/>
      <c r="G85" s="19">
        <v>12</v>
      </c>
      <c r="H85" s="19">
        <v>18</v>
      </c>
      <c r="I85" s="61">
        <f t="shared" si="1"/>
        <v>30</v>
      </c>
      <c r="J85" s="18"/>
      <c r="K85" s="18" t="s">
        <v>368</v>
      </c>
      <c r="L85" s="18" t="s">
        <v>369</v>
      </c>
      <c r="M85" s="18">
        <v>9707635601</v>
      </c>
      <c r="N85" s="18" t="s">
        <v>371</v>
      </c>
      <c r="O85" s="18">
        <v>7896207830</v>
      </c>
      <c r="P85" s="24">
        <v>43608</v>
      </c>
      <c r="Q85" s="18" t="s">
        <v>100</v>
      </c>
      <c r="R85" s="18"/>
      <c r="S85" s="18"/>
      <c r="T85" s="18"/>
    </row>
    <row r="86" spans="1:20">
      <c r="A86" s="4">
        <v>82</v>
      </c>
      <c r="B86" s="17" t="s">
        <v>63</v>
      </c>
      <c r="C86" s="18" t="s">
        <v>352</v>
      </c>
      <c r="D86" s="18" t="s">
        <v>23</v>
      </c>
      <c r="E86" s="19">
        <v>18270400101</v>
      </c>
      <c r="F86" s="18" t="s">
        <v>309</v>
      </c>
      <c r="G86" s="19">
        <v>0</v>
      </c>
      <c r="H86" s="19">
        <v>21</v>
      </c>
      <c r="I86" s="61">
        <f t="shared" si="1"/>
        <v>21</v>
      </c>
      <c r="J86" s="18"/>
      <c r="K86" s="18" t="s">
        <v>368</v>
      </c>
      <c r="L86" s="18" t="s">
        <v>369</v>
      </c>
      <c r="M86" s="18">
        <v>9707635601</v>
      </c>
      <c r="N86" s="18" t="s">
        <v>371</v>
      </c>
      <c r="O86" s="18">
        <v>7896207830</v>
      </c>
      <c r="P86" s="24">
        <v>43608</v>
      </c>
      <c r="Q86" s="18" t="s">
        <v>100</v>
      </c>
      <c r="R86" s="18"/>
      <c r="S86" s="18"/>
      <c r="T86" s="18"/>
    </row>
    <row r="87" spans="1:20">
      <c r="A87" s="4">
        <v>83</v>
      </c>
      <c r="B87" s="17" t="s">
        <v>63</v>
      </c>
      <c r="C87" s="18" t="s">
        <v>353</v>
      </c>
      <c r="D87" s="18" t="s">
        <v>23</v>
      </c>
      <c r="E87" s="19">
        <v>18270405103</v>
      </c>
      <c r="F87" s="18" t="s">
        <v>309</v>
      </c>
      <c r="G87" s="19">
        <v>22</v>
      </c>
      <c r="H87" s="19">
        <v>22</v>
      </c>
      <c r="I87" s="61">
        <f t="shared" si="1"/>
        <v>44</v>
      </c>
      <c r="J87" s="18"/>
      <c r="K87" s="18" t="s">
        <v>368</v>
      </c>
      <c r="L87" s="18" t="s">
        <v>369</v>
      </c>
      <c r="M87" s="18">
        <v>9707635601</v>
      </c>
      <c r="N87" s="18" t="s">
        <v>371</v>
      </c>
      <c r="O87" s="18">
        <v>7896207830</v>
      </c>
      <c r="P87" s="24">
        <v>43609</v>
      </c>
      <c r="Q87" s="18" t="s">
        <v>108</v>
      </c>
      <c r="R87" s="18"/>
      <c r="S87" s="18"/>
      <c r="T87" s="18"/>
    </row>
    <row r="88" spans="1:20">
      <c r="A88" s="4">
        <v>84</v>
      </c>
      <c r="B88" s="17" t="s">
        <v>63</v>
      </c>
      <c r="C88" s="18" t="s">
        <v>354</v>
      </c>
      <c r="D88" s="18" t="s">
        <v>25</v>
      </c>
      <c r="E88" s="19">
        <v>9</v>
      </c>
      <c r="F88" s="18"/>
      <c r="G88" s="19">
        <v>12</v>
      </c>
      <c r="H88" s="19">
        <v>23</v>
      </c>
      <c r="I88" s="61">
        <f t="shared" si="1"/>
        <v>35</v>
      </c>
      <c r="J88" s="18"/>
      <c r="K88" s="18" t="s">
        <v>368</v>
      </c>
      <c r="L88" s="18" t="s">
        <v>369</v>
      </c>
      <c r="M88" s="18">
        <v>9707635601</v>
      </c>
      <c r="N88" s="18" t="s">
        <v>371</v>
      </c>
      <c r="O88" s="18">
        <v>7896207830</v>
      </c>
      <c r="P88" s="24">
        <v>43609</v>
      </c>
      <c r="Q88" s="18" t="s">
        <v>108</v>
      </c>
      <c r="R88" s="18"/>
      <c r="S88" s="18"/>
      <c r="T88" s="18"/>
    </row>
    <row r="89" spans="1:20">
      <c r="A89" s="4">
        <v>85</v>
      </c>
      <c r="B89" s="17" t="s">
        <v>63</v>
      </c>
      <c r="C89" s="18" t="s">
        <v>355</v>
      </c>
      <c r="D89" s="18" t="s">
        <v>25</v>
      </c>
      <c r="E89" s="19">
        <v>15</v>
      </c>
      <c r="F89" s="18"/>
      <c r="G89" s="19">
        <v>18</v>
      </c>
      <c r="H89" s="19">
        <v>11</v>
      </c>
      <c r="I89" s="61">
        <f t="shared" si="1"/>
        <v>29</v>
      </c>
      <c r="J89" s="18"/>
      <c r="K89" s="18" t="s">
        <v>368</v>
      </c>
      <c r="L89" s="18" t="s">
        <v>369</v>
      </c>
      <c r="M89" s="18">
        <v>9707635601</v>
      </c>
      <c r="N89" s="18" t="s">
        <v>372</v>
      </c>
      <c r="O89" s="18"/>
      <c r="P89" s="24">
        <v>43610</v>
      </c>
      <c r="Q89" s="18" t="s">
        <v>114</v>
      </c>
      <c r="R89" s="18"/>
      <c r="S89" s="18"/>
      <c r="T89" s="18"/>
    </row>
    <row r="90" spans="1:20">
      <c r="A90" s="4">
        <v>86</v>
      </c>
      <c r="B90" s="17" t="s">
        <v>63</v>
      </c>
      <c r="C90" s="18" t="s">
        <v>356</v>
      </c>
      <c r="D90" s="18" t="s">
        <v>25</v>
      </c>
      <c r="E90" s="19">
        <v>16</v>
      </c>
      <c r="F90" s="18"/>
      <c r="G90" s="19">
        <v>19</v>
      </c>
      <c r="H90" s="19">
        <v>25</v>
      </c>
      <c r="I90" s="61">
        <f t="shared" si="1"/>
        <v>44</v>
      </c>
      <c r="J90" s="18"/>
      <c r="K90" s="18" t="s">
        <v>368</v>
      </c>
      <c r="L90" s="18" t="s">
        <v>369</v>
      </c>
      <c r="M90" s="18">
        <v>9707635601</v>
      </c>
      <c r="N90" s="18" t="s">
        <v>372</v>
      </c>
      <c r="O90" s="18"/>
      <c r="P90" s="24">
        <v>43610</v>
      </c>
      <c r="Q90" s="18" t="s">
        <v>114</v>
      </c>
      <c r="R90" s="18"/>
      <c r="S90" s="18"/>
      <c r="T90" s="18"/>
    </row>
    <row r="91" spans="1:20">
      <c r="A91" s="4">
        <v>87</v>
      </c>
      <c r="B91" s="17" t="s">
        <v>63</v>
      </c>
      <c r="C91" s="18" t="s">
        <v>357</v>
      </c>
      <c r="D91" s="18" t="s">
        <v>25</v>
      </c>
      <c r="E91" s="19">
        <v>11</v>
      </c>
      <c r="F91" s="18"/>
      <c r="G91" s="19">
        <v>11</v>
      </c>
      <c r="H91" s="19">
        <v>8</v>
      </c>
      <c r="I91" s="61">
        <f t="shared" si="1"/>
        <v>19</v>
      </c>
      <c r="J91" s="18"/>
      <c r="K91" s="18" t="s">
        <v>368</v>
      </c>
      <c r="L91" s="18" t="s">
        <v>369</v>
      </c>
      <c r="M91" s="18">
        <v>9707635601</v>
      </c>
      <c r="N91" s="18" t="s">
        <v>372</v>
      </c>
      <c r="O91" s="18"/>
      <c r="P91" s="24">
        <v>43612</v>
      </c>
      <c r="Q91" s="18" t="s">
        <v>94</v>
      </c>
      <c r="R91" s="18"/>
      <c r="S91" s="18"/>
      <c r="T91" s="18"/>
    </row>
    <row r="92" spans="1:20">
      <c r="A92" s="4">
        <v>88</v>
      </c>
      <c r="B92" s="17" t="s">
        <v>63</v>
      </c>
      <c r="C92" s="18" t="s">
        <v>358</v>
      </c>
      <c r="D92" s="18" t="s">
        <v>25</v>
      </c>
      <c r="E92" s="19">
        <v>11</v>
      </c>
      <c r="F92" s="18"/>
      <c r="G92" s="19">
        <v>22</v>
      </c>
      <c r="H92" s="19">
        <v>20</v>
      </c>
      <c r="I92" s="61">
        <f t="shared" si="1"/>
        <v>42</v>
      </c>
      <c r="J92" s="18"/>
      <c r="K92" s="18" t="s">
        <v>368</v>
      </c>
      <c r="L92" s="18" t="s">
        <v>369</v>
      </c>
      <c r="M92" s="18">
        <v>9707635601</v>
      </c>
      <c r="N92" s="18" t="s">
        <v>372</v>
      </c>
      <c r="O92" s="18"/>
      <c r="P92" s="24">
        <v>43612</v>
      </c>
      <c r="Q92" s="18" t="s">
        <v>94</v>
      </c>
      <c r="R92" s="18"/>
      <c r="S92" s="18"/>
      <c r="T92" s="18"/>
    </row>
    <row r="93" spans="1:20">
      <c r="A93" s="4">
        <v>89</v>
      </c>
      <c r="B93" s="17" t="s">
        <v>63</v>
      </c>
      <c r="C93" s="18" t="s">
        <v>359</v>
      </c>
      <c r="D93" s="18" t="s">
        <v>25</v>
      </c>
      <c r="E93" s="19">
        <v>6</v>
      </c>
      <c r="F93" s="18"/>
      <c r="G93" s="19">
        <v>18</v>
      </c>
      <c r="H93" s="19">
        <v>10</v>
      </c>
      <c r="I93" s="61">
        <f t="shared" si="1"/>
        <v>28</v>
      </c>
      <c r="J93" s="18"/>
      <c r="K93" s="18" t="s">
        <v>359</v>
      </c>
      <c r="L93" s="18" t="s">
        <v>373</v>
      </c>
      <c r="M93" s="18">
        <v>8486819369</v>
      </c>
      <c r="N93" s="18" t="s">
        <v>374</v>
      </c>
      <c r="O93" s="18">
        <v>8011820375</v>
      </c>
      <c r="P93" s="24">
        <v>43613</v>
      </c>
      <c r="Q93" s="18" t="s">
        <v>95</v>
      </c>
      <c r="R93" s="18"/>
      <c r="S93" s="18"/>
      <c r="T93" s="18"/>
    </row>
    <row r="94" spans="1:20">
      <c r="A94" s="4">
        <v>90</v>
      </c>
      <c r="B94" s="17" t="s">
        <v>63</v>
      </c>
      <c r="C94" s="18" t="s">
        <v>360</v>
      </c>
      <c r="D94" s="18" t="s">
        <v>23</v>
      </c>
      <c r="E94" s="19">
        <v>18270401902</v>
      </c>
      <c r="F94" s="18" t="s">
        <v>309</v>
      </c>
      <c r="G94" s="19">
        <v>16</v>
      </c>
      <c r="H94" s="19">
        <v>10</v>
      </c>
      <c r="I94" s="61">
        <f t="shared" si="1"/>
        <v>26</v>
      </c>
      <c r="J94" s="18"/>
      <c r="K94" s="18" t="s">
        <v>359</v>
      </c>
      <c r="L94" s="18" t="s">
        <v>373</v>
      </c>
      <c r="M94" s="18">
        <v>8486819369</v>
      </c>
      <c r="N94" s="18" t="s">
        <v>374</v>
      </c>
      <c r="O94" s="18">
        <v>8011820375</v>
      </c>
      <c r="P94" s="24">
        <v>43613</v>
      </c>
      <c r="Q94" s="18" t="s">
        <v>95</v>
      </c>
      <c r="R94" s="18"/>
      <c r="S94" s="18"/>
      <c r="T94" s="18"/>
    </row>
    <row r="95" spans="1:20">
      <c r="A95" s="4">
        <v>91</v>
      </c>
      <c r="B95" s="17" t="s">
        <v>63</v>
      </c>
      <c r="C95" s="18" t="s">
        <v>361</v>
      </c>
      <c r="D95" s="18" t="s">
        <v>25</v>
      </c>
      <c r="E95" s="19">
        <v>7</v>
      </c>
      <c r="F95" s="18"/>
      <c r="G95" s="19">
        <v>12</v>
      </c>
      <c r="H95" s="19">
        <v>16</v>
      </c>
      <c r="I95" s="61">
        <f t="shared" si="1"/>
        <v>28</v>
      </c>
      <c r="J95" s="18"/>
      <c r="K95" s="18" t="s">
        <v>359</v>
      </c>
      <c r="L95" s="18" t="s">
        <v>373</v>
      </c>
      <c r="M95" s="18">
        <v>8486819369</v>
      </c>
      <c r="N95" s="18" t="s">
        <v>174</v>
      </c>
      <c r="O95" s="18">
        <v>9957946872</v>
      </c>
      <c r="P95" s="24">
        <v>43614</v>
      </c>
      <c r="Q95" s="18" t="s">
        <v>97</v>
      </c>
      <c r="R95" s="18"/>
      <c r="S95" s="18"/>
      <c r="T95" s="18"/>
    </row>
    <row r="96" spans="1:20">
      <c r="A96" s="4">
        <v>92</v>
      </c>
      <c r="B96" s="17" t="s">
        <v>63</v>
      </c>
      <c r="C96" s="18" t="s">
        <v>361</v>
      </c>
      <c r="D96" s="18" t="s">
        <v>23</v>
      </c>
      <c r="E96" s="19">
        <v>18270401901</v>
      </c>
      <c r="F96" s="18" t="s">
        <v>309</v>
      </c>
      <c r="G96" s="19">
        <v>34</v>
      </c>
      <c r="H96" s="19">
        <v>23</v>
      </c>
      <c r="I96" s="61">
        <f t="shared" si="1"/>
        <v>57</v>
      </c>
      <c r="J96" s="18"/>
      <c r="K96" s="18" t="s">
        <v>359</v>
      </c>
      <c r="L96" s="18" t="s">
        <v>373</v>
      </c>
      <c r="M96" s="18">
        <v>8486819369</v>
      </c>
      <c r="N96" s="18" t="s">
        <v>174</v>
      </c>
      <c r="O96" s="18">
        <v>9957946872</v>
      </c>
      <c r="P96" s="24">
        <v>43614</v>
      </c>
      <c r="Q96" s="18" t="s">
        <v>97</v>
      </c>
      <c r="R96" s="18"/>
      <c r="S96" s="18"/>
      <c r="T96" s="18"/>
    </row>
    <row r="97" spans="1:20">
      <c r="A97" s="4">
        <v>93</v>
      </c>
      <c r="B97" s="17" t="s">
        <v>63</v>
      </c>
      <c r="C97" s="18" t="s">
        <v>362</v>
      </c>
      <c r="D97" s="18" t="s">
        <v>25</v>
      </c>
      <c r="E97" s="19">
        <v>8</v>
      </c>
      <c r="F97" s="18"/>
      <c r="G97" s="19">
        <v>19</v>
      </c>
      <c r="H97" s="19">
        <v>15</v>
      </c>
      <c r="I97" s="61">
        <f t="shared" si="1"/>
        <v>34</v>
      </c>
      <c r="J97" s="18"/>
      <c r="K97" s="18" t="s">
        <v>359</v>
      </c>
      <c r="L97" s="18" t="s">
        <v>373</v>
      </c>
      <c r="M97" s="18">
        <v>8486819369</v>
      </c>
      <c r="N97" s="18" t="s">
        <v>174</v>
      </c>
      <c r="O97" s="18">
        <v>9957946872</v>
      </c>
      <c r="P97" s="24">
        <v>43615</v>
      </c>
      <c r="Q97" s="18" t="s">
        <v>100</v>
      </c>
      <c r="R97" s="18"/>
      <c r="S97" s="18"/>
      <c r="T97" s="18"/>
    </row>
    <row r="98" spans="1:20">
      <c r="A98" s="4">
        <v>94</v>
      </c>
      <c r="B98" s="17" t="s">
        <v>63</v>
      </c>
      <c r="C98" s="18" t="s">
        <v>363</v>
      </c>
      <c r="D98" s="18" t="s">
        <v>25</v>
      </c>
      <c r="E98" s="19">
        <v>9</v>
      </c>
      <c r="F98" s="18"/>
      <c r="G98" s="19">
        <v>18</v>
      </c>
      <c r="H98" s="19">
        <v>19</v>
      </c>
      <c r="I98" s="61">
        <f t="shared" si="1"/>
        <v>37</v>
      </c>
      <c r="J98" s="18"/>
      <c r="K98" s="18" t="s">
        <v>359</v>
      </c>
      <c r="L98" s="18" t="s">
        <v>373</v>
      </c>
      <c r="M98" s="18">
        <v>8486819369</v>
      </c>
      <c r="N98" s="18" t="s">
        <v>174</v>
      </c>
      <c r="O98" s="18">
        <v>9957946872</v>
      </c>
      <c r="P98" s="24">
        <v>43615</v>
      </c>
      <c r="Q98" s="18" t="s">
        <v>100</v>
      </c>
      <c r="R98" s="18"/>
      <c r="S98" s="18"/>
      <c r="T98" s="18"/>
    </row>
    <row r="99" spans="1:20">
      <c r="A99" s="4">
        <v>95</v>
      </c>
      <c r="B99" s="17" t="s">
        <v>63</v>
      </c>
      <c r="C99" s="18" t="s">
        <v>364</v>
      </c>
      <c r="D99" s="18" t="s">
        <v>23</v>
      </c>
      <c r="E99" s="19">
        <v>18270401903</v>
      </c>
      <c r="F99" s="18" t="s">
        <v>167</v>
      </c>
      <c r="G99" s="19">
        <v>0</v>
      </c>
      <c r="H99" s="19">
        <v>135</v>
      </c>
      <c r="I99" s="61">
        <f t="shared" si="1"/>
        <v>135</v>
      </c>
      <c r="J99" s="18"/>
      <c r="K99" s="18" t="s">
        <v>359</v>
      </c>
      <c r="L99" s="18" t="s">
        <v>373</v>
      </c>
      <c r="M99" s="18">
        <v>8486819369</v>
      </c>
      <c r="N99" s="18" t="s">
        <v>174</v>
      </c>
      <c r="O99" s="18">
        <v>9957946872</v>
      </c>
      <c r="P99" s="24">
        <v>43616</v>
      </c>
      <c r="Q99" s="18" t="s">
        <v>108</v>
      </c>
      <c r="R99" s="18"/>
      <c r="S99" s="18"/>
      <c r="T99" s="18"/>
    </row>
    <row r="100" spans="1:20">
      <c r="A100" s="4">
        <v>96</v>
      </c>
      <c r="B100" s="17" t="s">
        <v>63</v>
      </c>
      <c r="C100" s="18" t="s">
        <v>365</v>
      </c>
      <c r="D100" s="18" t="s">
        <v>23</v>
      </c>
      <c r="E100" s="19">
        <v>18270401904</v>
      </c>
      <c r="F100" s="18" t="s">
        <v>309</v>
      </c>
      <c r="G100" s="19">
        <v>66</v>
      </c>
      <c r="H100" s="19">
        <v>73</v>
      </c>
      <c r="I100" s="61">
        <f t="shared" si="1"/>
        <v>139</v>
      </c>
      <c r="J100" s="18"/>
      <c r="K100" s="18" t="s">
        <v>359</v>
      </c>
      <c r="L100" s="18" t="s">
        <v>373</v>
      </c>
      <c r="M100" s="18">
        <v>8486819369</v>
      </c>
      <c r="N100" s="18" t="s">
        <v>174</v>
      </c>
      <c r="O100" s="18">
        <v>9957946872</v>
      </c>
      <c r="P100" s="24">
        <v>43616</v>
      </c>
      <c r="Q100" s="18" t="s">
        <v>108</v>
      </c>
      <c r="R100" s="18"/>
      <c r="S100" s="18"/>
      <c r="T100" s="18"/>
    </row>
    <row r="101" spans="1:20">
      <c r="A101" s="4">
        <v>97</v>
      </c>
      <c r="B101" s="17"/>
      <c r="C101" s="18"/>
      <c r="D101" s="18"/>
      <c r="E101" s="19"/>
      <c r="F101" s="18"/>
      <c r="G101" s="19"/>
      <c r="H101" s="19"/>
      <c r="I101" s="61">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1">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1">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1">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1">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1">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1">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1">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1">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1">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1">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1">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1">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1">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1">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1">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1">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1">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1">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1">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1">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1">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1">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1">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1">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1">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1">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1">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1">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1">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1">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1">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1">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1">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1">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1">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1">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COUNTIFS(C5:C164,"*")</f>
        <v>95</v>
      </c>
      <c r="D165" s="21"/>
      <c r="E165" s="13"/>
      <c r="F165" s="21"/>
      <c r="G165" s="62">
        <f>SUM(G5:G164)</f>
        <v>2965</v>
      </c>
      <c r="H165" s="62">
        <f>SUM(H5:H164)</f>
        <v>3297</v>
      </c>
      <c r="I165" s="62">
        <f>SUM(I5:I164)</f>
        <v>6262</v>
      </c>
      <c r="J165" s="21"/>
      <c r="K165" s="21"/>
      <c r="L165" s="21"/>
      <c r="M165" s="21"/>
      <c r="N165" s="21"/>
      <c r="O165" s="21"/>
      <c r="P165" s="14"/>
      <c r="Q165" s="21"/>
      <c r="R165" s="21"/>
      <c r="S165" s="21"/>
      <c r="T165" s="12"/>
    </row>
    <row r="166" spans="1:20">
      <c r="A166" s="44" t="s">
        <v>62</v>
      </c>
      <c r="B166" s="10">
        <f>COUNTIF(B$5:B$164,"Team 1")</f>
        <v>48</v>
      </c>
      <c r="C166" s="44" t="s">
        <v>25</v>
      </c>
      <c r="D166" s="10">
        <f>COUNTIF(D5:D164,"Anganwadi")</f>
        <v>41</v>
      </c>
    </row>
    <row r="167" spans="1:20">
      <c r="A167" s="44" t="s">
        <v>63</v>
      </c>
      <c r="B167" s="10">
        <f>COUNTIF(B$6:B$164,"Team 2")</f>
        <v>47</v>
      </c>
      <c r="C167" s="44" t="s">
        <v>23</v>
      </c>
      <c r="D167" s="10">
        <f>COUNTIF(D5:D164,"School")</f>
        <v>54</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94" activePane="bottomRight" state="frozen"/>
      <selection pane="topRight" activeCell="C1" sqref="C1"/>
      <selection pane="bottomLeft" activeCell="A5" sqref="A5"/>
      <selection pane="bottomRight" activeCell="H97" sqref="B97:H100"/>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29" t="s">
        <v>70</v>
      </c>
      <c r="B1" s="129"/>
      <c r="C1" s="129"/>
      <c r="D1" s="57"/>
      <c r="E1" s="57"/>
      <c r="F1" s="57"/>
      <c r="G1" s="57"/>
      <c r="H1" s="57"/>
      <c r="I1" s="57"/>
      <c r="J1" s="57"/>
      <c r="K1" s="57"/>
      <c r="L1" s="57"/>
      <c r="M1" s="130"/>
      <c r="N1" s="130"/>
      <c r="O1" s="130"/>
      <c r="P1" s="130"/>
      <c r="Q1" s="130"/>
      <c r="R1" s="130"/>
      <c r="S1" s="130"/>
      <c r="T1" s="130"/>
    </row>
    <row r="2" spans="1:20">
      <c r="A2" s="123" t="s">
        <v>59</v>
      </c>
      <c r="B2" s="124"/>
      <c r="C2" s="124"/>
      <c r="D2" s="25">
        <v>43617</v>
      </c>
      <c r="E2" s="22"/>
      <c r="F2" s="22"/>
      <c r="G2" s="22"/>
      <c r="H2" s="22"/>
      <c r="I2" s="22"/>
      <c r="J2" s="22"/>
      <c r="K2" s="22"/>
      <c r="L2" s="22"/>
      <c r="M2" s="22"/>
      <c r="N2" s="22"/>
      <c r="O2" s="22"/>
      <c r="P2" s="22"/>
      <c r="Q2" s="22"/>
      <c r="R2" s="22"/>
      <c r="S2" s="22"/>
    </row>
    <row r="3" spans="1:20" ht="24" customHeight="1">
      <c r="A3" s="125" t="s">
        <v>14</v>
      </c>
      <c r="B3" s="121" t="s">
        <v>61</v>
      </c>
      <c r="C3" s="126" t="s">
        <v>7</v>
      </c>
      <c r="D3" s="126" t="s">
        <v>55</v>
      </c>
      <c r="E3" s="126" t="s">
        <v>16</v>
      </c>
      <c r="F3" s="127" t="s">
        <v>17</v>
      </c>
      <c r="G3" s="126" t="s">
        <v>8</v>
      </c>
      <c r="H3" s="126"/>
      <c r="I3" s="126"/>
      <c r="J3" s="126" t="s">
        <v>31</v>
      </c>
      <c r="K3" s="121" t="s">
        <v>33</v>
      </c>
      <c r="L3" s="121" t="s">
        <v>50</v>
      </c>
      <c r="M3" s="121" t="s">
        <v>51</v>
      </c>
      <c r="N3" s="121" t="s">
        <v>34</v>
      </c>
      <c r="O3" s="121" t="s">
        <v>35</v>
      </c>
      <c r="P3" s="125" t="s">
        <v>54</v>
      </c>
      <c r="Q3" s="126" t="s">
        <v>52</v>
      </c>
      <c r="R3" s="126" t="s">
        <v>32</v>
      </c>
      <c r="S3" s="126" t="s">
        <v>53</v>
      </c>
      <c r="T3" s="126" t="s">
        <v>13</v>
      </c>
    </row>
    <row r="4" spans="1:20" ht="25.5" customHeight="1">
      <c r="A4" s="125"/>
      <c r="B4" s="128"/>
      <c r="C4" s="126"/>
      <c r="D4" s="126"/>
      <c r="E4" s="126"/>
      <c r="F4" s="127"/>
      <c r="G4" s="23" t="s">
        <v>9</v>
      </c>
      <c r="H4" s="23" t="s">
        <v>10</v>
      </c>
      <c r="I4" s="23" t="s">
        <v>11</v>
      </c>
      <c r="J4" s="126"/>
      <c r="K4" s="122"/>
      <c r="L4" s="122"/>
      <c r="M4" s="122"/>
      <c r="N4" s="122"/>
      <c r="O4" s="122"/>
      <c r="P4" s="125"/>
      <c r="Q4" s="125"/>
      <c r="R4" s="126"/>
      <c r="S4" s="126"/>
      <c r="T4" s="126"/>
    </row>
    <row r="5" spans="1:20">
      <c r="A5" s="4">
        <v>1</v>
      </c>
      <c r="B5" s="17" t="s">
        <v>62</v>
      </c>
      <c r="C5" s="48" t="s">
        <v>375</v>
      </c>
      <c r="D5" s="48" t="s">
        <v>25</v>
      </c>
      <c r="E5" s="19">
        <v>15</v>
      </c>
      <c r="F5" s="48"/>
      <c r="G5" s="19">
        <v>13</v>
      </c>
      <c r="H5" s="19">
        <v>16</v>
      </c>
      <c r="I5" s="61">
        <f>SUM(G5:H5)</f>
        <v>29</v>
      </c>
      <c r="J5" s="48"/>
      <c r="K5" s="48" t="s">
        <v>359</v>
      </c>
      <c r="L5" s="48" t="s">
        <v>416</v>
      </c>
      <c r="M5" s="48">
        <v>943534734</v>
      </c>
      <c r="N5" s="48" t="s">
        <v>174</v>
      </c>
      <c r="O5" s="48">
        <v>9957946872</v>
      </c>
      <c r="P5" s="24">
        <v>43617</v>
      </c>
      <c r="Q5" s="18" t="s">
        <v>114</v>
      </c>
      <c r="R5" s="48"/>
      <c r="S5" s="18"/>
      <c r="T5" s="18"/>
    </row>
    <row r="6" spans="1:20">
      <c r="A6" s="4">
        <v>2</v>
      </c>
      <c r="B6" s="17" t="s">
        <v>62</v>
      </c>
      <c r="C6" s="59" t="s">
        <v>376</v>
      </c>
      <c r="D6" s="59" t="s">
        <v>25</v>
      </c>
      <c r="E6" s="17">
        <v>14</v>
      </c>
      <c r="F6" s="59"/>
      <c r="G6" s="17">
        <v>19</v>
      </c>
      <c r="H6" s="17">
        <v>15</v>
      </c>
      <c r="I6" s="61">
        <f t="shared" ref="I6:I69" si="0">SUM(G6:H6)</f>
        <v>34</v>
      </c>
      <c r="J6" s="59"/>
      <c r="K6" s="59" t="s">
        <v>359</v>
      </c>
      <c r="L6" s="59" t="s">
        <v>416</v>
      </c>
      <c r="M6" s="59">
        <v>943534734</v>
      </c>
      <c r="N6" s="59" t="s">
        <v>174</v>
      </c>
      <c r="O6" s="59">
        <v>9957946872</v>
      </c>
      <c r="P6" s="24">
        <v>43617</v>
      </c>
      <c r="Q6" s="18" t="s">
        <v>114</v>
      </c>
      <c r="R6" s="48"/>
      <c r="S6" s="18"/>
      <c r="T6" s="18"/>
    </row>
    <row r="7" spans="1:20">
      <c r="A7" s="4">
        <v>3</v>
      </c>
      <c r="B7" s="17" t="s">
        <v>62</v>
      </c>
      <c r="C7" s="48" t="s">
        <v>377</v>
      </c>
      <c r="D7" s="48" t="s">
        <v>23</v>
      </c>
      <c r="E7" s="19"/>
      <c r="F7" s="48" t="s">
        <v>169</v>
      </c>
      <c r="G7" s="19">
        <v>0</v>
      </c>
      <c r="H7" s="19">
        <v>156</v>
      </c>
      <c r="I7" s="61">
        <f t="shared" si="0"/>
        <v>156</v>
      </c>
      <c r="J7" s="48"/>
      <c r="K7" s="48" t="s">
        <v>359</v>
      </c>
      <c r="L7" s="48" t="s">
        <v>416</v>
      </c>
      <c r="M7" s="48">
        <v>943534734</v>
      </c>
      <c r="N7" s="48" t="s">
        <v>174</v>
      </c>
      <c r="O7" s="48">
        <v>9957946872</v>
      </c>
      <c r="P7" s="24">
        <v>43619</v>
      </c>
      <c r="Q7" s="18" t="s">
        <v>94</v>
      </c>
      <c r="R7" s="48"/>
      <c r="S7" s="18"/>
      <c r="T7" s="18"/>
    </row>
    <row r="8" spans="1:20">
      <c r="A8" s="4">
        <v>4</v>
      </c>
      <c r="B8" s="17" t="s">
        <v>62</v>
      </c>
      <c r="C8" s="48" t="s">
        <v>378</v>
      </c>
      <c r="D8" s="48" t="s">
        <v>23</v>
      </c>
      <c r="E8" s="19">
        <v>18270401601</v>
      </c>
      <c r="F8" s="48" t="s">
        <v>309</v>
      </c>
      <c r="G8" s="19">
        <v>33</v>
      </c>
      <c r="H8" s="19">
        <v>25</v>
      </c>
      <c r="I8" s="61">
        <f t="shared" si="0"/>
        <v>58</v>
      </c>
      <c r="J8" s="48"/>
      <c r="K8" s="48" t="s">
        <v>359</v>
      </c>
      <c r="L8" s="48" t="s">
        <v>417</v>
      </c>
      <c r="M8" s="48">
        <v>8486819369</v>
      </c>
      <c r="N8" s="48" t="s">
        <v>418</v>
      </c>
      <c r="O8" s="48">
        <v>9957806641</v>
      </c>
      <c r="P8" s="24">
        <v>43620</v>
      </c>
      <c r="Q8" s="18" t="s">
        <v>95</v>
      </c>
      <c r="R8" s="48"/>
      <c r="S8" s="18"/>
      <c r="T8" s="18"/>
    </row>
    <row r="9" spans="1:20">
      <c r="A9" s="4">
        <v>5</v>
      </c>
      <c r="B9" s="17" t="s">
        <v>62</v>
      </c>
      <c r="C9" s="48" t="s">
        <v>379</v>
      </c>
      <c r="D9" s="48" t="s">
        <v>25</v>
      </c>
      <c r="E9" s="19">
        <v>1</v>
      </c>
      <c r="F9" s="48"/>
      <c r="G9" s="19">
        <v>17</v>
      </c>
      <c r="H9" s="19">
        <v>11</v>
      </c>
      <c r="I9" s="61">
        <f t="shared" si="0"/>
        <v>28</v>
      </c>
      <c r="J9" s="48"/>
      <c r="K9" s="48" t="s">
        <v>359</v>
      </c>
      <c r="L9" s="48" t="s">
        <v>417</v>
      </c>
      <c r="M9" s="48">
        <v>8486819369</v>
      </c>
      <c r="N9" s="48" t="s">
        <v>418</v>
      </c>
      <c r="O9" s="48">
        <v>9957806641</v>
      </c>
      <c r="P9" s="24">
        <v>43620</v>
      </c>
      <c r="Q9" s="18" t="s">
        <v>95</v>
      </c>
      <c r="R9" s="48"/>
      <c r="S9" s="18"/>
      <c r="T9" s="18"/>
    </row>
    <row r="10" spans="1:20">
      <c r="A10" s="4">
        <v>6</v>
      </c>
      <c r="B10" s="17" t="s">
        <v>62</v>
      </c>
      <c r="C10" s="48" t="s">
        <v>380</v>
      </c>
      <c r="D10" s="48" t="s">
        <v>25</v>
      </c>
      <c r="E10" s="19">
        <v>3</v>
      </c>
      <c r="F10" s="48"/>
      <c r="G10" s="19">
        <v>12</v>
      </c>
      <c r="H10" s="19">
        <v>18</v>
      </c>
      <c r="I10" s="61">
        <f t="shared" si="0"/>
        <v>30</v>
      </c>
      <c r="J10" s="48"/>
      <c r="K10" s="48" t="s">
        <v>359</v>
      </c>
      <c r="L10" s="48" t="s">
        <v>417</v>
      </c>
      <c r="M10" s="48">
        <v>8486819369</v>
      </c>
      <c r="N10" s="48" t="s">
        <v>418</v>
      </c>
      <c r="O10" s="48">
        <v>9957806641</v>
      </c>
      <c r="P10" s="24">
        <v>43622</v>
      </c>
      <c r="Q10" s="18" t="s">
        <v>100</v>
      </c>
      <c r="R10" s="48"/>
      <c r="S10" s="18"/>
      <c r="T10" s="18"/>
    </row>
    <row r="11" spans="1:20">
      <c r="A11" s="4">
        <v>7</v>
      </c>
      <c r="B11" s="17" t="s">
        <v>62</v>
      </c>
      <c r="C11" s="48" t="s">
        <v>380</v>
      </c>
      <c r="D11" s="48" t="s">
        <v>23</v>
      </c>
      <c r="E11" s="19"/>
      <c r="F11" s="48" t="s">
        <v>309</v>
      </c>
      <c r="G11" s="19">
        <v>12</v>
      </c>
      <c r="H11" s="19">
        <v>24</v>
      </c>
      <c r="I11" s="61">
        <f t="shared" si="0"/>
        <v>36</v>
      </c>
      <c r="J11" s="48"/>
      <c r="K11" s="48" t="s">
        <v>359</v>
      </c>
      <c r="L11" s="48" t="s">
        <v>417</v>
      </c>
      <c r="M11" s="48">
        <v>8486819369</v>
      </c>
      <c r="N11" s="48" t="s">
        <v>418</v>
      </c>
      <c r="O11" s="48">
        <v>9957806641</v>
      </c>
      <c r="P11" s="24">
        <v>43622</v>
      </c>
      <c r="Q11" s="18" t="s">
        <v>100</v>
      </c>
      <c r="R11" s="48"/>
      <c r="S11" s="18"/>
      <c r="T11" s="18"/>
    </row>
    <row r="12" spans="1:20">
      <c r="A12" s="4">
        <v>8</v>
      </c>
      <c r="B12" s="17" t="s">
        <v>62</v>
      </c>
      <c r="C12" s="48" t="s">
        <v>381</v>
      </c>
      <c r="D12" s="48" t="s">
        <v>25</v>
      </c>
      <c r="E12" s="19">
        <v>20</v>
      </c>
      <c r="F12" s="48"/>
      <c r="G12" s="19">
        <v>23</v>
      </c>
      <c r="H12" s="19">
        <v>12</v>
      </c>
      <c r="I12" s="61">
        <f t="shared" si="0"/>
        <v>35</v>
      </c>
      <c r="J12" s="48"/>
      <c r="K12" s="48" t="s">
        <v>359</v>
      </c>
      <c r="L12" s="48" t="s">
        <v>417</v>
      </c>
      <c r="M12" s="48">
        <v>8486819369</v>
      </c>
      <c r="N12" s="48" t="s">
        <v>418</v>
      </c>
      <c r="O12" s="48">
        <v>9957806641</v>
      </c>
      <c r="P12" s="24">
        <v>43623</v>
      </c>
      <c r="Q12" s="18" t="s">
        <v>108</v>
      </c>
      <c r="R12" s="48"/>
      <c r="S12" s="18"/>
      <c r="T12" s="18"/>
    </row>
    <row r="13" spans="1:20">
      <c r="A13" s="4">
        <v>9</v>
      </c>
      <c r="B13" s="17" t="s">
        <v>62</v>
      </c>
      <c r="C13" s="59" t="s">
        <v>381</v>
      </c>
      <c r="D13" s="59" t="s">
        <v>23</v>
      </c>
      <c r="E13" s="17"/>
      <c r="F13" s="59" t="s">
        <v>309</v>
      </c>
      <c r="G13" s="17">
        <v>23</v>
      </c>
      <c r="H13" s="17">
        <v>19</v>
      </c>
      <c r="I13" s="61">
        <f t="shared" si="0"/>
        <v>42</v>
      </c>
      <c r="J13" s="59"/>
      <c r="K13" s="59" t="s">
        <v>359</v>
      </c>
      <c r="L13" s="59" t="s">
        <v>417</v>
      </c>
      <c r="M13" s="59">
        <v>8486819369</v>
      </c>
      <c r="N13" s="59" t="s">
        <v>418</v>
      </c>
      <c r="O13" s="59">
        <v>9957806641</v>
      </c>
      <c r="P13" s="24">
        <v>43623</v>
      </c>
      <c r="Q13" s="18" t="s">
        <v>108</v>
      </c>
      <c r="R13" s="48"/>
      <c r="S13" s="18"/>
      <c r="T13" s="18"/>
    </row>
    <row r="14" spans="1:20">
      <c r="A14" s="4">
        <v>10</v>
      </c>
      <c r="B14" s="17" t="s">
        <v>62</v>
      </c>
      <c r="C14" s="48" t="s">
        <v>382</v>
      </c>
      <c r="D14" s="48" t="s">
        <v>25</v>
      </c>
      <c r="E14" s="19">
        <v>11</v>
      </c>
      <c r="F14" s="48"/>
      <c r="G14" s="19">
        <v>8</v>
      </c>
      <c r="H14" s="19">
        <v>12</v>
      </c>
      <c r="I14" s="61">
        <f t="shared" si="0"/>
        <v>20</v>
      </c>
      <c r="J14" s="48"/>
      <c r="K14" s="48" t="s">
        <v>359</v>
      </c>
      <c r="L14" s="48" t="s">
        <v>417</v>
      </c>
      <c r="M14" s="48">
        <v>8486819369</v>
      </c>
      <c r="N14" s="48" t="s">
        <v>418</v>
      </c>
      <c r="O14" s="48">
        <v>9957806641</v>
      </c>
      <c r="P14" s="24">
        <v>43624</v>
      </c>
      <c r="Q14" s="18" t="s">
        <v>114</v>
      </c>
      <c r="R14" s="48"/>
      <c r="S14" s="18"/>
      <c r="T14" s="18"/>
    </row>
    <row r="15" spans="1:20" ht="33">
      <c r="A15" s="4">
        <v>11</v>
      </c>
      <c r="B15" s="17" t="s">
        <v>62</v>
      </c>
      <c r="C15" s="48" t="s">
        <v>383</v>
      </c>
      <c r="D15" s="48" t="s">
        <v>25</v>
      </c>
      <c r="E15" s="19">
        <v>16</v>
      </c>
      <c r="F15" s="48"/>
      <c r="G15" s="19">
        <v>19</v>
      </c>
      <c r="H15" s="19">
        <v>24</v>
      </c>
      <c r="I15" s="61">
        <f t="shared" si="0"/>
        <v>43</v>
      </c>
      <c r="J15" s="48"/>
      <c r="K15" s="48" t="s">
        <v>359</v>
      </c>
      <c r="L15" s="48" t="s">
        <v>417</v>
      </c>
      <c r="M15" s="48">
        <v>8486819369</v>
      </c>
      <c r="N15" s="48" t="s">
        <v>418</v>
      </c>
      <c r="O15" s="48">
        <v>9957806641</v>
      </c>
      <c r="P15" s="24">
        <v>43624</v>
      </c>
      <c r="Q15" s="18" t="s">
        <v>114</v>
      </c>
      <c r="R15" s="48"/>
      <c r="S15" s="18"/>
      <c r="T15" s="18"/>
    </row>
    <row r="16" spans="1:20">
      <c r="A16" s="4">
        <v>12</v>
      </c>
      <c r="B16" s="17" t="s">
        <v>62</v>
      </c>
      <c r="C16" s="48" t="s">
        <v>384</v>
      </c>
      <c r="D16" s="48" t="s">
        <v>25</v>
      </c>
      <c r="E16" s="19">
        <v>13</v>
      </c>
      <c r="F16" s="48"/>
      <c r="G16" s="19">
        <v>12</v>
      </c>
      <c r="H16" s="19">
        <v>21</v>
      </c>
      <c r="I16" s="61">
        <f t="shared" si="0"/>
        <v>33</v>
      </c>
      <c r="J16" s="48"/>
      <c r="K16" s="48" t="s">
        <v>359</v>
      </c>
      <c r="L16" s="48" t="s">
        <v>417</v>
      </c>
      <c r="M16" s="48">
        <v>8486819369</v>
      </c>
      <c r="N16" s="48" t="s">
        <v>418</v>
      </c>
      <c r="O16" s="48">
        <v>9957806641</v>
      </c>
      <c r="P16" s="24">
        <v>43626</v>
      </c>
      <c r="Q16" s="18" t="s">
        <v>94</v>
      </c>
      <c r="R16" s="48"/>
      <c r="S16" s="18"/>
      <c r="T16" s="18"/>
    </row>
    <row r="17" spans="1:20">
      <c r="A17" s="4">
        <v>13</v>
      </c>
      <c r="B17" s="17" t="s">
        <v>62</v>
      </c>
      <c r="C17" s="48" t="s">
        <v>385</v>
      </c>
      <c r="D17" s="48" t="s">
        <v>25</v>
      </c>
      <c r="E17" s="19">
        <v>12</v>
      </c>
      <c r="F17" s="48"/>
      <c r="G17" s="19">
        <v>14</v>
      </c>
      <c r="H17" s="19">
        <v>10</v>
      </c>
      <c r="I17" s="61">
        <f t="shared" si="0"/>
        <v>24</v>
      </c>
      <c r="J17" s="48"/>
      <c r="K17" s="48" t="s">
        <v>359</v>
      </c>
      <c r="L17" s="48" t="s">
        <v>417</v>
      </c>
      <c r="M17" s="48">
        <v>8486819369</v>
      </c>
      <c r="N17" s="48" t="s">
        <v>418</v>
      </c>
      <c r="O17" s="48">
        <v>9957806641</v>
      </c>
      <c r="P17" s="24">
        <v>43626</v>
      </c>
      <c r="Q17" s="18" t="s">
        <v>94</v>
      </c>
      <c r="R17" s="48"/>
      <c r="S17" s="18"/>
      <c r="T17" s="18"/>
    </row>
    <row r="18" spans="1:20">
      <c r="A18" s="4">
        <v>14</v>
      </c>
      <c r="B18" s="17" t="s">
        <v>62</v>
      </c>
      <c r="C18" s="48" t="s">
        <v>386</v>
      </c>
      <c r="D18" s="48" t="s">
        <v>25</v>
      </c>
      <c r="E18" s="19">
        <v>17</v>
      </c>
      <c r="F18" s="48"/>
      <c r="G18" s="19">
        <v>19</v>
      </c>
      <c r="H18" s="19">
        <v>20</v>
      </c>
      <c r="I18" s="61">
        <f t="shared" si="0"/>
        <v>39</v>
      </c>
      <c r="J18" s="48"/>
      <c r="K18" s="48" t="s">
        <v>359</v>
      </c>
      <c r="L18" s="48" t="s">
        <v>417</v>
      </c>
      <c r="M18" s="48">
        <v>8486819369</v>
      </c>
      <c r="N18" s="48" t="s">
        <v>418</v>
      </c>
      <c r="O18" s="48">
        <v>9957806641</v>
      </c>
      <c r="P18" s="24">
        <v>43627</v>
      </c>
      <c r="Q18" s="18" t="s">
        <v>95</v>
      </c>
      <c r="R18" s="48"/>
      <c r="S18" s="18"/>
      <c r="T18" s="18"/>
    </row>
    <row r="19" spans="1:20">
      <c r="A19" s="4">
        <v>15</v>
      </c>
      <c r="B19" s="17" t="s">
        <v>62</v>
      </c>
      <c r="C19" s="48" t="s">
        <v>387</v>
      </c>
      <c r="D19" s="48" t="s">
        <v>25</v>
      </c>
      <c r="E19" s="19">
        <v>18</v>
      </c>
      <c r="F19" s="48"/>
      <c r="G19" s="19">
        <v>12</v>
      </c>
      <c r="H19" s="19">
        <v>21</v>
      </c>
      <c r="I19" s="61">
        <f t="shared" si="0"/>
        <v>33</v>
      </c>
      <c r="J19" s="48"/>
      <c r="K19" s="48" t="s">
        <v>359</v>
      </c>
      <c r="L19" s="48" t="s">
        <v>417</v>
      </c>
      <c r="M19" s="48">
        <v>8486819369</v>
      </c>
      <c r="N19" s="48" t="s">
        <v>418</v>
      </c>
      <c r="O19" s="48">
        <v>9957806641</v>
      </c>
      <c r="P19" s="24">
        <v>43627</v>
      </c>
      <c r="Q19" s="18" t="s">
        <v>95</v>
      </c>
      <c r="R19" s="48"/>
      <c r="S19" s="18"/>
      <c r="T19" s="18"/>
    </row>
    <row r="20" spans="1:20">
      <c r="A20" s="4">
        <v>16</v>
      </c>
      <c r="B20" s="17" t="s">
        <v>62</v>
      </c>
      <c r="C20" s="48" t="s">
        <v>388</v>
      </c>
      <c r="D20" s="48" t="s">
        <v>23</v>
      </c>
      <c r="E20" s="19">
        <v>18270401501</v>
      </c>
      <c r="F20" s="48" t="s">
        <v>309</v>
      </c>
      <c r="G20" s="19">
        <v>27</v>
      </c>
      <c r="H20" s="19">
        <v>39</v>
      </c>
      <c r="I20" s="61">
        <f t="shared" si="0"/>
        <v>66</v>
      </c>
      <c r="J20" s="48"/>
      <c r="K20" s="48" t="s">
        <v>419</v>
      </c>
      <c r="L20" s="48" t="s">
        <v>420</v>
      </c>
      <c r="M20" s="48">
        <v>9508841869</v>
      </c>
      <c r="N20" s="48" t="s">
        <v>421</v>
      </c>
      <c r="O20" s="48">
        <v>9577920052</v>
      </c>
      <c r="P20" s="24">
        <v>43628</v>
      </c>
      <c r="Q20" s="18" t="s">
        <v>97</v>
      </c>
      <c r="R20" s="48"/>
      <c r="S20" s="18"/>
      <c r="T20" s="18"/>
    </row>
    <row r="21" spans="1:20">
      <c r="A21" s="4">
        <v>17</v>
      </c>
      <c r="B21" s="17" t="s">
        <v>62</v>
      </c>
      <c r="C21" s="48" t="s">
        <v>388</v>
      </c>
      <c r="D21" s="48" t="s">
        <v>25</v>
      </c>
      <c r="E21" s="19">
        <v>11</v>
      </c>
      <c r="F21" s="48"/>
      <c r="G21" s="19">
        <v>21</v>
      </c>
      <c r="H21" s="19">
        <v>12</v>
      </c>
      <c r="I21" s="61">
        <f t="shared" si="0"/>
        <v>33</v>
      </c>
      <c r="J21" s="48"/>
      <c r="K21" s="48" t="s">
        <v>419</v>
      </c>
      <c r="L21" s="48" t="s">
        <v>420</v>
      </c>
      <c r="M21" s="48">
        <v>9508841869</v>
      </c>
      <c r="N21" s="48" t="s">
        <v>421</v>
      </c>
      <c r="O21" s="48">
        <v>9577920052</v>
      </c>
      <c r="P21" s="24">
        <v>43628</v>
      </c>
      <c r="Q21" s="18" t="s">
        <v>97</v>
      </c>
      <c r="R21" s="48"/>
      <c r="S21" s="18"/>
      <c r="T21" s="18"/>
    </row>
    <row r="22" spans="1:20">
      <c r="A22" s="4">
        <v>18</v>
      </c>
      <c r="B22" s="17" t="s">
        <v>62</v>
      </c>
      <c r="C22" s="48" t="s">
        <v>389</v>
      </c>
      <c r="D22" s="48" t="s">
        <v>23</v>
      </c>
      <c r="E22" s="19">
        <v>18270401601</v>
      </c>
      <c r="F22" s="48" t="s">
        <v>309</v>
      </c>
      <c r="G22" s="19">
        <v>23</v>
      </c>
      <c r="H22" s="19">
        <v>24</v>
      </c>
      <c r="I22" s="61">
        <f t="shared" si="0"/>
        <v>47</v>
      </c>
      <c r="J22" s="48"/>
      <c r="K22" s="48" t="s">
        <v>419</v>
      </c>
      <c r="L22" s="48" t="s">
        <v>420</v>
      </c>
      <c r="M22" s="48">
        <v>9508841869</v>
      </c>
      <c r="N22" s="48" t="s">
        <v>421</v>
      </c>
      <c r="O22" s="48">
        <v>9577920052</v>
      </c>
      <c r="P22" s="24">
        <v>43629</v>
      </c>
      <c r="Q22" s="18" t="s">
        <v>100</v>
      </c>
      <c r="R22" s="48"/>
      <c r="S22" s="18"/>
      <c r="T22" s="18"/>
    </row>
    <row r="23" spans="1:20">
      <c r="A23" s="4">
        <v>19</v>
      </c>
      <c r="B23" s="17" t="s">
        <v>62</v>
      </c>
      <c r="C23" s="48" t="s">
        <v>389</v>
      </c>
      <c r="D23" s="48" t="s">
        <v>25</v>
      </c>
      <c r="E23" s="19">
        <v>13</v>
      </c>
      <c r="F23" s="48"/>
      <c r="G23" s="19">
        <v>12</v>
      </c>
      <c r="H23" s="19">
        <v>10</v>
      </c>
      <c r="I23" s="61">
        <f t="shared" si="0"/>
        <v>22</v>
      </c>
      <c r="J23" s="48"/>
      <c r="K23" s="48" t="s">
        <v>419</v>
      </c>
      <c r="L23" s="48" t="s">
        <v>420</v>
      </c>
      <c r="M23" s="48">
        <v>9508841869</v>
      </c>
      <c r="N23" s="48" t="s">
        <v>421</v>
      </c>
      <c r="O23" s="48">
        <v>9577920052</v>
      </c>
      <c r="P23" s="24">
        <v>43629</v>
      </c>
      <c r="Q23" s="18" t="s">
        <v>100</v>
      </c>
      <c r="R23" s="48"/>
      <c r="S23" s="18"/>
      <c r="T23" s="18"/>
    </row>
    <row r="24" spans="1:20">
      <c r="A24" s="4">
        <v>20</v>
      </c>
      <c r="B24" s="17" t="s">
        <v>62</v>
      </c>
      <c r="C24" s="48" t="s">
        <v>390</v>
      </c>
      <c r="D24" s="48" t="s">
        <v>25</v>
      </c>
      <c r="E24" s="19">
        <v>21</v>
      </c>
      <c r="F24" s="48"/>
      <c r="G24" s="19">
        <v>16</v>
      </c>
      <c r="H24" s="19">
        <v>19</v>
      </c>
      <c r="I24" s="61">
        <f t="shared" si="0"/>
        <v>35</v>
      </c>
      <c r="J24" s="48"/>
      <c r="K24" s="48" t="s">
        <v>419</v>
      </c>
      <c r="L24" s="48" t="s">
        <v>420</v>
      </c>
      <c r="M24" s="48">
        <v>9508841869</v>
      </c>
      <c r="N24" s="48" t="s">
        <v>421</v>
      </c>
      <c r="O24" s="48">
        <v>9577920052</v>
      </c>
      <c r="P24" s="24">
        <v>43630</v>
      </c>
      <c r="Q24" s="18" t="s">
        <v>108</v>
      </c>
      <c r="R24" s="48"/>
      <c r="S24" s="18"/>
      <c r="T24" s="18"/>
    </row>
    <row r="25" spans="1:20">
      <c r="A25" s="4">
        <v>21</v>
      </c>
      <c r="B25" s="17" t="s">
        <v>62</v>
      </c>
      <c r="C25" s="48" t="s">
        <v>391</v>
      </c>
      <c r="D25" s="48" t="s">
        <v>23</v>
      </c>
      <c r="E25" s="19">
        <v>18270402101</v>
      </c>
      <c r="F25" s="48" t="s">
        <v>309</v>
      </c>
      <c r="G25" s="19">
        <v>19</v>
      </c>
      <c r="H25" s="19">
        <v>18</v>
      </c>
      <c r="I25" s="61">
        <f t="shared" si="0"/>
        <v>37</v>
      </c>
      <c r="J25" s="48"/>
      <c r="K25" s="48" t="s">
        <v>419</v>
      </c>
      <c r="L25" s="48" t="s">
        <v>420</v>
      </c>
      <c r="M25" s="48">
        <v>9508841869</v>
      </c>
      <c r="N25" s="48" t="s">
        <v>421</v>
      </c>
      <c r="O25" s="48">
        <v>9577920052</v>
      </c>
      <c r="P25" s="24">
        <v>43630</v>
      </c>
      <c r="Q25" s="18" t="s">
        <v>108</v>
      </c>
      <c r="R25" s="48"/>
      <c r="S25" s="18"/>
      <c r="T25" s="18"/>
    </row>
    <row r="26" spans="1:20">
      <c r="A26" s="4">
        <v>22</v>
      </c>
      <c r="B26" s="17" t="s">
        <v>62</v>
      </c>
      <c r="C26" s="48" t="s">
        <v>392</v>
      </c>
      <c r="D26" s="48" t="s">
        <v>25</v>
      </c>
      <c r="E26" s="19">
        <v>17</v>
      </c>
      <c r="F26" s="48"/>
      <c r="G26" s="19">
        <v>12</v>
      </c>
      <c r="H26" s="19">
        <v>18</v>
      </c>
      <c r="I26" s="61">
        <f t="shared" si="0"/>
        <v>30</v>
      </c>
      <c r="J26" s="48"/>
      <c r="K26" s="48" t="s">
        <v>419</v>
      </c>
      <c r="L26" s="48" t="s">
        <v>420</v>
      </c>
      <c r="M26" s="48">
        <v>9508841869</v>
      </c>
      <c r="N26" s="48" t="s">
        <v>422</v>
      </c>
      <c r="O26" s="48">
        <v>9707504930</v>
      </c>
      <c r="P26" s="24">
        <v>43631</v>
      </c>
      <c r="Q26" s="18" t="s">
        <v>114</v>
      </c>
      <c r="R26" s="48"/>
      <c r="S26" s="18"/>
      <c r="T26" s="18"/>
    </row>
    <row r="27" spans="1:20">
      <c r="A27" s="4">
        <v>23</v>
      </c>
      <c r="B27" s="17" t="s">
        <v>62</v>
      </c>
      <c r="C27" s="48" t="s">
        <v>392</v>
      </c>
      <c r="D27" s="48" t="s">
        <v>23</v>
      </c>
      <c r="E27" s="19"/>
      <c r="F27" s="48" t="s">
        <v>309</v>
      </c>
      <c r="G27" s="19">
        <v>24</v>
      </c>
      <c r="H27" s="19">
        <v>31</v>
      </c>
      <c r="I27" s="61">
        <f t="shared" si="0"/>
        <v>55</v>
      </c>
      <c r="J27" s="48"/>
      <c r="K27" s="48" t="s">
        <v>419</v>
      </c>
      <c r="L27" s="48" t="s">
        <v>420</v>
      </c>
      <c r="M27" s="48">
        <v>9508841869</v>
      </c>
      <c r="N27" s="48" t="s">
        <v>422</v>
      </c>
      <c r="O27" s="48">
        <v>9707504930</v>
      </c>
      <c r="P27" s="24">
        <v>43631</v>
      </c>
      <c r="Q27" s="18" t="s">
        <v>114</v>
      </c>
      <c r="R27" s="48"/>
      <c r="S27" s="18"/>
      <c r="T27" s="18"/>
    </row>
    <row r="28" spans="1:20">
      <c r="A28" s="4">
        <v>24</v>
      </c>
      <c r="B28" s="17" t="s">
        <v>62</v>
      </c>
      <c r="C28" s="18" t="s">
        <v>393</v>
      </c>
      <c r="D28" s="18" t="s">
        <v>25</v>
      </c>
      <c r="E28" s="19">
        <v>18</v>
      </c>
      <c r="F28" s="18"/>
      <c r="G28" s="19">
        <v>12</v>
      </c>
      <c r="H28" s="19">
        <v>18</v>
      </c>
      <c r="I28" s="61">
        <f t="shared" si="0"/>
        <v>30</v>
      </c>
      <c r="J28" s="18"/>
      <c r="K28" s="18" t="s">
        <v>423</v>
      </c>
      <c r="L28" s="18" t="s">
        <v>424</v>
      </c>
      <c r="M28" s="18">
        <v>9957022740</v>
      </c>
      <c r="N28" s="18" t="s">
        <v>425</v>
      </c>
      <c r="O28" s="18">
        <v>9401671781</v>
      </c>
      <c r="P28" s="24">
        <v>43633</v>
      </c>
      <c r="Q28" s="18" t="s">
        <v>94</v>
      </c>
      <c r="R28" s="48"/>
      <c r="S28" s="18"/>
      <c r="T28" s="18"/>
    </row>
    <row r="29" spans="1:20">
      <c r="A29" s="4">
        <v>25</v>
      </c>
      <c r="B29" s="17" t="s">
        <v>62</v>
      </c>
      <c r="C29" s="48" t="s">
        <v>394</v>
      </c>
      <c r="D29" s="48" t="s">
        <v>25</v>
      </c>
      <c r="E29" s="19">
        <v>20</v>
      </c>
      <c r="F29" s="48"/>
      <c r="G29" s="19">
        <v>13</v>
      </c>
      <c r="H29" s="19">
        <v>15</v>
      </c>
      <c r="I29" s="61">
        <f t="shared" si="0"/>
        <v>28</v>
      </c>
      <c r="J29" s="48"/>
      <c r="K29" s="48" t="s">
        <v>423</v>
      </c>
      <c r="L29" s="48" t="s">
        <v>424</v>
      </c>
      <c r="M29" s="48">
        <v>9957022740</v>
      </c>
      <c r="N29" s="48" t="s">
        <v>425</v>
      </c>
      <c r="O29" s="48">
        <v>9401671781</v>
      </c>
      <c r="P29" s="24">
        <v>43633</v>
      </c>
      <c r="Q29" s="18" t="s">
        <v>94</v>
      </c>
      <c r="R29" s="48"/>
      <c r="S29" s="18"/>
      <c r="T29" s="18"/>
    </row>
    <row r="30" spans="1:20">
      <c r="A30" s="4">
        <v>26</v>
      </c>
      <c r="B30" s="17" t="s">
        <v>62</v>
      </c>
      <c r="C30" s="18" t="s">
        <v>395</v>
      </c>
      <c r="D30" s="18" t="s">
        <v>25</v>
      </c>
      <c r="E30" s="19">
        <v>10</v>
      </c>
      <c r="F30" s="18"/>
      <c r="G30" s="19">
        <v>12</v>
      </c>
      <c r="H30" s="19">
        <v>18</v>
      </c>
      <c r="I30" s="61">
        <f t="shared" si="0"/>
        <v>30</v>
      </c>
      <c r="J30" s="18"/>
      <c r="K30" s="18" t="s">
        <v>423</v>
      </c>
      <c r="L30" s="18" t="s">
        <v>424</v>
      </c>
      <c r="M30" s="18">
        <v>9957022740</v>
      </c>
      <c r="N30" s="18" t="s">
        <v>425</v>
      </c>
      <c r="O30" s="18">
        <v>9401671781</v>
      </c>
      <c r="P30" s="24">
        <v>43634</v>
      </c>
      <c r="Q30" s="18" t="s">
        <v>95</v>
      </c>
      <c r="R30" s="48"/>
      <c r="S30" s="18"/>
      <c r="T30" s="18"/>
    </row>
    <row r="31" spans="1:20">
      <c r="A31" s="4">
        <v>27</v>
      </c>
      <c r="B31" s="17" t="s">
        <v>62</v>
      </c>
      <c r="C31" s="18" t="s">
        <v>396</v>
      </c>
      <c r="D31" s="18" t="s">
        <v>25</v>
      </c>
      <c r="E31" s="19">
        <v>11</v>
      </c>
      <c r="F31" s="18"/>
      <c r="G31" s="19">
        <v>21</v>
      </c>
      <c r="H31" s="19">
        <v>19</v>
      </c>
      <c r="I31" s="61">
        <f t="shared" si="0"/>
        <v>40</v>
      </c>
      <c r="J31" s="18"/>
      <c r="K31" s="18" t="s">
        <v>423</v>
      </c>
      <c r="L31" s="18" t="s">
        <v>424</v>
      </c>
      <c r="M31" s="18">
        <v>9957022740</v>
      </c>
      <c r="N31" s="18" t="s">
        <v>425</v>
      </c>
      <c r="O31" s="18">
        <v>9401671781</v>
      </c>
      <c r="P31" s="24">
        <v>43634</v>
      </c>
      <c r="Q31" s="18" t="s">
        <v>95</v>
      </c>
      <c r="R31" s="48"/>
      <c r="S31" s="18"/>
      <c r="T31" s="18"/>
    </row>
    <row r="32" spans="1:20">
      <c r="A32" s="4">
        <v>28</v>
      </c>
      <c r="B32" s="17" t="s">
        <v>62</v>
      </c>
      <c r="C32" s="18" t="s">
        <v>397</v>
      </c>
      <c r="D32" s="18" t="s">
        <v>25</v>
      </c>
      <c r="E32" s="19">
        <v>12</v>
      </c>
      <c r="F32" s="18"/>
      <c r="G32" s="19">
        <v>15</v>
      </c>
      <c r="H32" s="19">
        <v>19</v>
      </c>
      <c r="I32" s="61">
        <f t="shared" si="0"/>
        <v>34</v>
      </c>
      <c r="J32" s="18"/>
      <c r="K32" s="18" t="s">
        <v>423</v>
      </c>
      <c r="L32" s="18" t="s">
        <v>424</v>
      </c>
      <c r="M32" s="18">
        <v>9957022740</v>
      </c>
      <c r="N32" s="18" t="s">
        <v>425</v>
      </c>
      <c r="O32" s="18">
        <v>9401671781</v>
      </c>
      <c r="P32" s="24">
        <v>43635</v>
      </c>
      <c r="Q32" s="18" t="s">
        <v>97</v>
      </c>
      <c r="R32" s="48"/>
      <c r="S32" s="18"/>
      <c r="T32" s="18"/>
    </row>
    <row r="33" spans="1:20">
      <c r="A33" s="4">
        <v>29</v>
      </c>
      <c r="B33" s="17" t="s">
        <v>62</v>
      </c>
      <c r="C33" s="18" t="s">
        <v>398</v>
      </c>
      <c r="D33" s="18" t="s">
        <v>25</v>
      </c>
      <c r="E33" s="19">
        <v>13</v>
      </c>
      <c r="F33" s="18"/>
      <c r="G33" s="19">
        <v>19</v>
      </c>
      <c r="H33" s="19">
        <v>15</v>
      </c>
      <c r="I33" s="61">
        <f t="shared" si="0"/>
        <v>34</v>
      </c>
      <c r="J33" s="18"/>
      <c r="K33" s="18" t="s">
        <v>423</v>
      </c>
      <c r="L33" s="18" t="s">
        <v>424</v>
      </c>
      <c r="M33" s="18">
        <v>9957022740</v>
      </c>
      <c r="N33" s="18" t="s">
        <v>425</v>
      </c>
      <c r="O33" s="18">
        <v>9401671781</v>
      </c>
      <c r="P33" s="24">
        <v>43635</v>
      </c>
      <c r="Q33" s="18" t="s">
        <v>97</v>
      </c>
      <c r="R33" s="48"/>
      <c r="S33" s="18"/>
      <c r="T33" s="18"/>
    </row>
    <row r="34" spans="1:20">
      <c r="A34" s="4">
        <v>30</v>
      </c>
      <c r="B34" s="17" t="s">
        <v>62</v>
      </c>
      <c r="C34" s="18" t="s">
        <v>399</v>
      </c>
      <c r="D34" s="18" t="s">
        <v>25</v>
      </c>
      <c r="E34" s="19">
        <v>14</v>
      </c>
      <c r="F34" s="18"/>
      <c r="G34" s="19">
        <v>19</v>
      </c>
      <c r="H34" s="19">
        <v>25</v>
      </c>
      <c r="I34" s="61">
        <f t="shared" si="0"/>
        <v>44</v>
      </c>
      <c r="J34" s="18"/>
      <c r="K34" s="18" t="s">
        <v>423</v>
      </c>
      <c r="L34" s="18" t="s">
        <v>424</v>
      </c>
      <c r="M34" s="18">
        <v>9957022740</v>
      </c>
      <c r="N34" s="18" t="s">
        <v>425</v>
      </c>
      <c r="O34" s="18">
        <v>9401671781</v>
      </c>
      <c r="P34" s="24">
        <v>43636</v>
      </c>
      <c r="Q34" s="18" t="s">
        <v>100</v>
      </c>
      <c r="R34" s="18"/>
      <c r="S34" s="18"/>
      <c r="T34" s="18"/>
    </row>
    <row r="35" spans="1:20">
      <c r="A35" s="4">
        <v>31</v>
      </c>
      <c r="B35" s="17" t="s">
        <v>62</v>
      </c>
      <c r="C35" s="18" t="s">
        <v>400</v>
      </c>
      <c r="D35" s="18" t="s">
        <v>25</v>
      </c>
      <c r="E35" s="19">
        <v>15</v>
      </c>
      <c r="F35" s="18"/>
      <c r="G35" s="19">
        <v>26</v>
      </c>
      <c r="H35" s="19">
        <v>16</v>
      </c>
      <c r="I35" s="61">
        <f t="shared" si="0"/>
        <v>42</v>
      </c>
      <c r="J35" s="18"/>
      <c r="K35" s="18" t="s">
        <v>423</v>
      </c>
      <c r="L35" s="18" t="s">
        <v>424</v>
      </c>
      <c r="M35" s="18">
        <v>9957022740</v>
      </c>
      <c r="N35" s="18" t="s">
        <v>425</v>
      </c>
      <c r="O35" s="18">
        <v>9401671781</v>
      </c>
      <c r="P35" s="24">
        <v>43636</v>
      </c>
      <c r="Q35" s="18" t="s">
        <v>100</v>
      </c>
      <c r="R35" s="18"/>
      <c r="S35" s="18"/>
      <c r="T35" s="18"/>
    </row>
    <row r="36" spans="1:20">
      <c r="A36" s="4">
        <v>32</v>
      </c>
      <c r="B36" s="17" t="s">
        <v>62</v>
      </c>
      <c r="C36" s="59" t="s">
        <v>401</v>
      </c>
      <c r="D36" s="59" t="s">
        <v>25</v>
      </c>
      <c r="E36" s="17">
        <v>16</v>
      </c>
      <c r="F36" s="59"/>
      <c r="G36" s="17">
        <v>17</v>
      </c>
      <c r="H36" s="17">
        <v>19</v>
      </c>
      <c r="I36" s="61">
        <f t="shared" si="0"/>
        <v>36</v>
      </c>
      <c r="J36" s="59"/>
      <c r="K36" s="59" t="s">
        <v>423</v>
      </c>
      <c r="L36" s="59" t="s">
        <v>424</v>
      </c>
      <c r="M36" s="59">
        <v>9957022740</v>
      </c>
      <c r="N36" s="59" t="s">
        <v>425</v>
      </c>
      <c r="O36" s="59">
        <v>9401671781</v>
      </c>
      <c r="P36" s="24">
        <v>43637</v>
      </c>
      <c r="Q36" s="18" t="s">
        <v>108</v>
      </c>
      <c r="R36" s="18"/>
      <c r="S36" s="18"/>
      <c r="T36" s="18"/>
    </row>
    <row r="37" spans="1:20">
      <c r="A37" s="4">
        <v>33</v>
      </c>
      <c r="B37" s="17" t="s">
        <v>62</v>
      </c>
      <c r="C37" s="18" t="s">
        <v>402</v>
      </c>
      <c r="D37" s="18" t="s">
        <v>25</v>
      </c>
      <c r="E37" s="19">
        <v>17</v>
      </c>
      <c r="F37" s="18"/>
      <c r="G37" s="19">
        <v>21</v>
      </c>
      <c r="H37" s="19">
        <v>24</v>
      </c>
      <c r="I37" s="61">
        <f t="shared" si="0"/>
        <v>45</v>
      </c>
      <c r="J37" s="18"/>
      <c r="K37" s="18" t="s">
        <v>423</v>
      </c>
      <c r="L37" s="18" t="s">
        <v>424</v>
      </c>
      <c r="M37" s="18">
        <v>9957022740</v>
      </c>
      <c r="N37" s="18" t="s">
        <v>425</v>
      </c>
      <c r="O37" s="18">
        <v>9401671781</v>
      </c>
      <c r="P37" s="24">
        <v>43637</v>
      </c>
      <c r="Q37" s="18" t="s">
        <v>108</v>
      </c>
      <c r="R37" s="18"/>
      <c r="S37" s="18"/>
      <c r="T37" s="18"/>
    </row>
    <row r="38" spans="1:20">
      <c r="A38" s="4">
        <v>34</v>
      </c>
      <c r="B38" s="17" t="s">
        <v>62</v>
      </c>
      <c r="C38" s="18" t="s">
        <v>403</v>
      </c>
      <c r="D38" s="18" t="s">
        <v>25</v>
      </c>
      <c r="E38" s="19">
        <v>18</v>
      </c>
      <c r="F38" s="18"/>
      <c r="G38" s="19">
        <v>23</v>
      </c>
      <c r="H38" s="19">
        <v>24</v>
      </c>
      <c r="I38" s="61">
        <f t="shared" si="0"/>
        <v>47</v>
      </c>
      <c r="J38" s="18"/>
      <c r="K38" s="18" t="s">
        <v>423</v>
      </c>
      <c r="L38" s="18" t="s">
        <v>424</v>
      </c>
      <c r="M38" s="18">
        <v>9957022740</v>
      </c>
      <c r="N38" s="18" t="s">
        <v>425</v>
      </c>
      <c r="O38" s="18">
        <v>9401671781</v>
      </c>
      <c r="P38" s="24">
        <v>43638</v>
      </c>
      <c r="Q38" s="18" t="s">
        <v>114</v>
      </c>
      <c r="R38" s="18"/>
      <c r="S38" s="18"/>
      <c r="T38" s="18"/>
    </row>
    <row r="39" spans="1:20">
      <c r="A39" s="4">
        <v>35</v>
      </c>
      <c r="B39" s="17" t="s">
        <v>62</v>
      </c>
      <c r="C39" s="18" t="s">
        <v>404</v>
      </c>
      <c r="D39" s="18" t="s">
        <v>25</v>
      </c>
      <c r="E39" s="19">
        <v>19</v>
      </c>
      <c r="F39" s="18"/>
      <c r="G39" s="19">
        <v>21</v>
      </c>
      <c r="H39" s="19">
        <v>19</v>
      </c>
      <c r="I39" s="61">
        <f t="shared" si="0"/>
        <v>40</v>
      </c>
      <c r="J39" s="18"/>
      <c r="K39" s="18" t="s">
        <v>423</v>
      </c>
      <c r="L39" s="18" t="s">
        <v>424</v>
      </c>
      <c r="M39" s="18">
        <v>9957022740</v>
      </c>
      <c r="N39" s="18" t="s">
        <v>425</v>
      </c>
      <c r="O39" s="18">
        <v>9401671781</v>
      </c>
      <c r="P39" s="24">
        <v>43638</v>
      </c>
      <c r="Q39" s="18" t="s">
        <v>114</v>
      </c>
      <c r="R39" s="18"/>
      <c r="S39" s="18"/>
      <c r="T39" s="18"/>
    </row>
    <row r="40" spans="1:20">
      <c r="A40" s="4">
        <v>36</v>
      </c>
      <c r="B40" s="17" t="s">
        <v>62</v>
      </c>
      <c r="C40" s="18" t="s">
        <v>405</v>
      </c>
      <c r="D40" s="18" t="s">
        <v>25</v>
      </c>
      <c r="E40" s="19">
        <v>20</v>
      </c>
      <c r="F40" s="18"/>
      <c r="G40" s="19">
        <v>29</v>
      </c>
      <c r="H40" s="19">
        <v>29</v>
      </c>
      <c r="I40" s="61">
        <f t="shared" si="0"/>
        <v>58</v>
      </c>
      <c r="J40" s="18"/>
      <c r="K40" s="18" t="s">
        <v>423</v>
      </c>
      <c r="L40" s="18" t="s">
        <v>424</v>
      </c>
      <c r="M40" s="18">
        <v>9957022740</v>
      </c>
      <c r="N40" s="18" t="s">
        <v>425</v>
      </c>
      <c r="O40" s="18">
        <v>9401671781</v>
      </c>
      <c r="P40" s="24">
        <v>43640</v>
      </c>
      <c r="Q40" s="18" t="s">
        <v>94</v>
      </c>
      <c r="R40" s="18"/>
      <c r="S40" s="18"/>
      <c r="T40" s="18"/>
    </row>
    <row r="41" spans="1:20">
      <c r="A41" s="4">
        <v>37</v>
      </c>
      <c r="B41" s="17" t="s">
        <v>62</v>
      </c>
      <c r="C41" s="18" t="s">
        <v>406</v>
      </c>
      <c r="D41" s="18" t="s">
        <v>25</v>
      </c>
      <c r="E41" s="19">
        <v>21</v>
      </c>
      <c r="F41" s="18"/>
      <c r="G41" s="19">
        <v>19</v>
      </c>
      <c r="H41" s="19">
        <v>19</v>
      </c>
      <c r="I41" s="61">
        <f t="shared" si="0"/>
        <v>38</v>
      </c>
      <c r="J41" s="18"/>
      <c r="K41" s="18" t="s">
        <v>423</v>
      </c>
      <c r="L41" s="18" t="s">
        <v>424</v>
      </c>
      <c r="M41" s="18">
        <v>9957022740</v>
      </c>
      <c r="N41" s="18" t="s">
        <v>425</v>
      </c>
      <c r="O41" s="18">
        <v>9401671781</v>
      </c>
      <c r="P41" s="24">
        <v>43641</v>
      </c>
      <c r="Q41" s="18" t="s">
        <v>95</v>
      </c>
      <c r="R41" s="18"/>
      <c r="S41" s="18"/>
      <c r="T41" s="18"/>
    </row>
    <row r="42" spans="1:20">
      <c r="A42" s="4">
        <v>38</v>
      </c>
      <c r="B42" s="17" t="s">
        <v>62</v>
      </c>
      <c r="C42" s="18" t="s">
        <v>407</v>
      </c>
      <c r="D42" s="18" t="s">
        <v>25</v>
      </c>
      <c r="E42" s="19">
        <v>22</v>
      </c>
      <c r="F42" s="18"/>
      <c r="G42" s="19">
        <v>17</v>
      </c>
      <c r="H42" s="19">
        <v>16</v>
      </c>
      <c r="I42" s="61">
        <f t="shared" si="0"/>
        <v>33</v>
      </c>
      <c r="J42" s="18"/>
      <c r="K42" s="18" t="s">
        <v>423</v>
      </c>
      <c r="L42" s="18" t="s">
        <v>424</v>
      </c>
      <c r="M42" s="18">
        <v>9957022740</v>
      </c>
      <c r="N42" s="18" t="s">
        <v>425</v>
      </c>
      <c r="O42" s="18">
        <v>9401671781</v>
      </c>
      <c r="P42" s="24">
        <v>43641</v>
      </c>
      <c r="Q42" s="18" t="s">
        <v>95</v>
      </c>
      <c r="R42" s="18"/>
      <c r="S42" s="18"/>
      <c r="T42" s="18"/>
    </row>
    <row r="43" spans="1:20">
      <c r="A43" s="4">
        <v>39</v>
      </c>
      <c r="B43" s="17" t="s">
        <v>62</v>
      </c>
      <c r="C43" s="59" t="s">
        <v>408</v>
      </c>
      <c r="D43" s="59" t="s">
        <v>25</v>
      </c>
      <c r="E43" s="17">
        <v>4</v>
      </c>
      <c r="F43" s="59"/>
      <c r="G43" s="17">
        <v>15</v>
      </c>
      <c r="H43" s="17">
        <v>11</v>
      </c>
      <c r="I43" s="61">
        <f t="shared" si="0"/>
        <v>26</v>
      </c>
      <c r="J43" s="59"/>
      <c r="K43" s="59" t="s">
        <v>423</v>
      </c>
      <c r="L43" s="59" t="s">
        <v>424</v>
      </c>
      <c r="M43" s="59">
        <v>9957022740</v>
      </c>
      <c r="N43" s="59" t="s">
        <v>425</v>
      </c>
      <c r="O43" s="59">
        <v>9401671781</v>
      </c>
      <c r="P43" s="24">
        <v>43642</v>
      </c>
      <c r="Q43" s="18" t="s">
        <v>97</v>
      </c>
      <c r="R43" s="18"/>
      <c r="S43" s="18"/>
      <c r="T43" s="18"/>
    </row>
    <row r="44" spans="1:20">
      <c r="A44" s="4">
        <v>40</v>
      </c>
      <c r="B44" s="17" t="s">
        <v>62</v>
      </c>
      <c r="C44" s="18" t="s">
        <v>409</v>
      </c>
      <c r="D44" s="18" t="s">
        <v>25</v>
      </c>
      <c r="E44" s="19">
        <v>5</v>
      </c>
      <c r="F44" s="18"/>
      <c r="G44" s="19">
        <v>18</v>
      </c>
      <c r="H44" s="19">
        <v>11</v>
      </c>
      <c r="I44" s="61">
        <f t="shared" si="0"/>
        <v>29</v>
      </c>
      <c r="J44" s="18"/>
      <c r="K44" s="18" t="s">
        <v>423</v>
      </c>
      <c r="L44" s="18" t="s">
        <v>424</v>
      </c>
      <c r="M44" s="18">
        <v>9957022740</v>
      </c>
      <c r="N44" s="18" t="s">
        <v>425</v>
      </c>
      <c r="O44" s="18">
        <v>9401671781</v>
      </c>
      <c r="P44" s="24">
        <v>43642</v>
      </c>
      <c r="Q44" s="18" t="s">
        <v>97</v>
      </c>
      <c r="R44" s="18"/>
      <c r="S44" s="18"/>
      <c r="T44" s="18"/>
    </row>
    <row r="45" spans="1:20">
      <c r="A45" s="4">
        <v>41</v>
      </c>
      <c r="B45" s="17" t="s">
        <v>62</v>
      </c>
      <c r="C45" s="18" t="s">
        <v>410</v>
      </c>
      <c r="D45" s="18" t="s">
        <v>25</v>
      </c>
      <c r="E45" s="19">
        <v>1</v>
      </c>
      <c r="F45" s="18"/>
      <c r="G45" s="19">
        <v>12</v>
      </c>
      <c r="H45" s="19">
        <v>15</v>
      </c>
      <c r="I45" s="61">
        <f t="shared" si="0"/>
        <v>27</v>
      </c>
      <c r="J45" s="18"/>
      <c r="K45" s="18" t="s">
        <v>423</v>
      </c>
      <c r="L45" s="18" t="s">
        <v>424</v>
      </c>
      <c r="M45" s="18">
        <v>9957022740</v>
      </c>
      <c r="N45" s="18" t="s">
        <v>425</v>
      </c>
      <c r="O45" s="18">
        <v>9401671781</v>
      </c>
      <c r="P45" s="24">
        <v>43643</v>
      </c>
      <c r="Q45" s="18" t="s">
        <v>100</v>
      </c>
      <c r="R45" s="18"/>
      <c r="S45" s="18"/>
      <c r="T45" s="18"/>
    </row>
    <row r="46" spans="1:20">
      <c r="A46" s="4">
        <v>42</v>
      </c>
      <c r="B46" s="17" t="s">
        <v>62</v>
      </c>
      <c r="C46" s="18" t="s">
        <v>411</v>
      </c>
      <c r="D46" s="18" t="s">
        <v>25</v>
      </c>
      <c r="E46" s="19">
        <v>2</v>
      </c>
      <c r="F46" s="18"/>
      <c r="G46" s="19">
        <v>13</v>
      </c>
      <c r="H46" s="19">
        <v>18</v>
      </c>
      <c r="I46" s="61">
        <f t="shared" si="0"/>
        <v>31</v>
      </c>
      <c r="J46" s="18"/>
      <c r="K46" s="18" t="s">
        <v>423</v>
      </c>
      <c r="L46" s="18" t="s">
        <v>174</v>
      </c>
      <c r="M46" s="18">
        <v>9435605248</v>
      </c>
      <c r="N46" s="18" t="s">
        <v>175</v>
      </c>
      <c r="O46" s="18">
        <v>9954452626</v>
      </c>
      <c r="P46" s="24">
        <v>43643</v>
      </c>
      <c r="Q46" s="18" t="s">
        <v>100</v>
      </c>
      <c r="R46" s="18"/>
      <c r="S46" s="18"/>
      <c r="T46" s="18"/>
    </row>
    <row r="47" spans="1:20">
      <c r="A47" s="4">
        <v>43</v>
      </c>
      <c r="B47" s="17" t="s">
        <v>62</v>
      </c>
      <c r="C47" s="18" t="s">
        <v>412</v>
      </c>
      <c r="D47" s="18" t="s">
        <v>25</v>
      </c>
      <c r="E47" s="19">
        <v>20</v>
      </c>
      <c r="F47" s="18"/>
      <c r="G47" s="19">
        <v>13</v>
      </c>
      <c r="H47" s="19">
        <v>11</v>
      </c>
      <c r="I47" s="61">
        <f t="shared" si="0"/>
        <v>24</v>
      </c>
      <c r="J47" s="18"/>
      <c r="K47" s="18" t="s">
        <v>423</v>
      </c>
      <c r="L47" s="18" t="s">
        <v>174</v>
      </c>
      <c r="M47" s="18">
        <v>9435605248</v>
      </c>
      <c r="N47" s="18" t="s">
        <v>175</v>
      </c>
      <c r="O47" s="18">
        <v>9954452626</v>
      </c>
      <c r="P47" s="24">
        <v>43644</v>
      </c>
      <c r="Q47" s="18" t="s">
        <v>108</v>
      </c>
      <c r="R47" s="18"/>
      <c r="S47" s="18"/>
      <c r="T47" s="18"/>
    </row>
    <row r="48" spans="1:20">
      <c r="A48" s="4">
        <v>44</v>
      </c>
      <c r="B48" s="17" t="s">
        <v>62</v>
      </c>
      <c r="C48" s="18" t="s">
        <v>413</v>
      </c>
      <c r="D48" s="18" t="s">
        <v>25</v>
      </c>
      <c r="E48" s="19">
        <v>21</v>
      </c>
      <c r="F48" s="18"/>
      <c r="G48" s="19">
        <v>10</v>
      </c>
      <c r="H48" s="19">
        <v>9</v>
      </c>
      <c r="I48" s="61">
        <f t="shared" si="0"/>
        <v>19</v>
      </c>
      <c r="J48" s="18"/>
      <c r="K48" s="18" t="s">
        <v>423</v>
      </c>
      <c r="L48" s="18" t="s">
        <v>174</v>
      </c>
      <c r="M48" s="18">
        <v>9435605248</v>
      </c>
      <c r="N48" s="18" t="s">
        <v>175</v>
      </c>
      <c r="O48" s="18">
        <v>9954452626</v>
      </c>
      <c r="P48" s="24">
        <v>43644</v>
      </c>
      <c r="Q48" s="18" t="s">
        <v>108</v>
      </c>
      <c r="R48" s="18"/>
      <c r="S48" s="18"/>
      <c r="T48" s="18"/>
    </row>
    <row r="49" spans="1:20">
      <c r="A49" s="4">
        <v>45</v>
      </c>
      <c r="B49" s="17" t="s">
        <v>62</v>
      </c>
      <c r="C49" s="18" t="s">
        <v>414</v>
      </c>
      <c r="D49" s="18" t="s">
        <v>25</v>
      </c>
      <c r="E49" s="19">
        <v>3</v>
      </c>
      <c r="F49" s="18"/>
      <c r="G49" s="19">
        <v>10</v>
      </c>
      <c r="H49" s="19">
        <v>8</v>
      </c>
      <c r="I49" s="61">
        <f t="shared" si="0"/>
        <v>18</v>
      </c>
      <c r="J49" s="18"/>
      <c r="K49" s="18" t="s">
        <v>423</v>
      </c>
      <c r="L49" s="18" t="s">
        <v>174</v>
      </c>
      <c r="M49" s="18">
        <v>9435605248</v>
      </c>
      <c r="N49" s="18" t="s">
        <v>175</v>
      </c>
      <c r="O49" s="18">
        <v>9954452626</v>
      </c>
      <c r="P49" s="24">
        <v>43645</v>
      </c>
      <c r="Q49" s="18" t="s">
        <v>114</v>
      </c>
      <c r="R49" s="18"/>
      <c r="S49" s="18"/>
      <c r="T49" s="18"/>
    </row>
    <row r="50" spans="1:20">
      <c r="A50" s="4">
        <v>46</v>
      </c>
      <c r="B50" s="17" t="s">
        <v>62</v>
      </c>
      <c r="C50" s="59" t="s">
        <v>415</v>
      </c>
      <c r="D50" s="59" t="s">
        <v>25</v>
      </c>
      <c r="E50" s="17">
        <v>4</v>
      </c>
      <c r="F50" s="59"/>
      <c r="G50" s="17">
        <v>11</v>
      </c>
      <c r="H50" s="17">
        <v>9</v>
      </c>
      <c r="I50" s="61">
        <f t="shared" si="0"/>
        <v>20</v>
      </c>
      <c r="J50" s="59"/>
      <c r="K50" s="59" t="s">
        <v>423</v>
      </c>
      <c r="L50" s="59" t="s">
        <v>174</v>
      </c>
      <c r="M50" s="59">
        <v>9435605248</v>
      </c>
      <c r="N50" s="59" t="s">
        <v>175</v>
      </c>
      <c r="O50" s="59">
        <v>9954452626</v>
      </c>
      <c r="P50" s="24">
        <v>43645</v>
      </c>
      <c r="Q50" s="18" t="s">
        <v>114</v>
      </c>
      <c r="R50" s="18"/>
      <c r="S50" s="18"/>
      <c r="T50" s="18"/>
    </row>
    <row r="51" spans="1:20">
      <c r="A51" s="4">
        <v>47</v>
      </c>
      <c r="B51" s="17"/>
      <c r="C51" s="18"/>
      <c r="D51" s="18"/>
      <c r="E51" s="19"/>
      <c r="F51" s="18"/>
      <c r="G51" s="19"/>
      <c r="H51" s="19"/>
      <c r="I51" s="61">
        <f t="shared" si="0"/>
        <v>0</v>
      </c>
      <c r="J51" s="18"/>
      <c r="K51" s="18"/>
      <c r="L51" s="18"/>
      <c r="M51" s="18"/>
      <c r="N51" s="18"/>
      <c r="O51" s="18"/>
      <c r="P51" s="24"/>
      <c r="Q51" s="18"/>
      <c r="R51" s="18"/>
      <c r="S51" s="18"/>
      <c r="T51" s="18"/>
    </row>
    <row r="52" spans="1:20">
      <c r="A52" s="4">
        <v>48</v>
      </c>
      <c r="B52" s="17"/>
      <c r="C52" s="18"/>
      <c r="D52" s="18"/>
      <c r="E52" s="19"/>
      <c r="F52" s="18"/>
      <c r="G52" s="19"/>
      <c r="H52" s="19"/>
      <c r="I52" s="61">
        <f t="shared" si="0"/>
        <v>0</v>
      </c>
      <c r="J52" s="18"/>
      <c r="K52" s="18"/>
      <c r="L52" s="18"/>
      <c r="M52" s="18"/>
      <c r="N52" s="18"/>
      <c r="O52" s="18"/>
      <c r="P52" s="24"/>
      <c r="Q52" s="18"/>
      <c r="R52" s="18"/>
      <c r="S52" s="18"/>
      <c r="T52" s="18"/>
    </row>
    <row r="53" spans="1:20">
      <c r="A53" s="4">
        <v>49</v>
      </c>
      <c r="B53" s="17" t="s">
        <v>63</v>
      </c>
      <c r="C53" s="18" t="s">
        <v>426</v>
      </c>
      <c r="D53" s="18" t="s">
        <v>25</v>
      </c>
      <c r="E53" s="19">
        <v>5</v>
      </c>
      <c r="F53" s="18"/>
      <c r="G53" s="19">
        <v>25</v>
      </c>
      <c r="H53" s="19">
        <v>31</v>
      </c>
      <c r="I53" s="61">
        <f t="shared" si="0"/>
        <v>56</v>
      </c>
      <c r="J53" s="18"/>
      <c r="K53" s="18" t="s">
        <v>434</v>
      </c>
      <c r="L53" s="18" t="s">
        <v>468</v>
      </c>
      <c r="M53" s="18">
        <v>9957520340</v>
      </c>
      <c r="N53" s="18" t="s">
        <v>469</v>
      </c>
      <c r="O53" s="18">
        <v>9859880829</v>
      </c>
      <c r="P53" s="24">
        <v>43617</v>
      </c>
      <c r="Q53" s="18" t="s">
        <v>114</v>
      </c>
      <c r="R53" s="18"/>
      <c r="S53" s="18"/>
      <c r="T53" s="18"/>
    </row>
    <row r="54" spans="1:20">
      <c r="A54" s="4">
        <v>50</v>
      </c>
      <c r="B54" s="17" t="s">
        <v>63</v>
      </c>
      <c r="C54" s="18" t="s">
        <v>427</v>
      </c>
      <c r="D54" s="18" t="s">
        <v>25</v>
      </c>
      <c r="E54" s="19">
        <v>1</v>
      </c>
      <c r="F54" s="18"/>
      <c r="G54" s="19">
        <v>21</v>
      </c>
      <c r="H54" s="19">
        <v>19</v>
      </c>
      <c r="I54" s="61">
        <f t="shared" si="0"/>
        <v>40</v>
      </c>
      <c r="J54" s="18"/>
      <c r="K54" s="18" t="s">
        <v>434</v>
      </c>
      <c r="L54" s="18" t="s">
        <v>468</v>
      </c>
      <c r="M54" s="18">
        <v>9957520340</v>
      </c>
      <c r="N54" s="18" t="s">
        <v>469</v>
      </c>
      <c r="O54" s="18">
        <v>9859880829</v>
      </c>
      <c r="P54" s="24">
        <v>43617</v>
      </c>
      <c r="Q54" s="18" t="s">
        <v>114</v>
      </c>
      <c r="R54" s="18"/>
      <c r="S54" s="18"/>
      <c r="T54" s="18"/>
    </row>
    <row r="55" spans="1:20">
      <c r="A55" s="4">
        <v>51</v>
      </c>
      <c r="B55" s="17" t="s">
        <v>63</v>
      </c>
      <c r="C55" s="18" t="s">
        <v>428</v>
      </c>
      <c r="D55" s="18" t="s">
        <v>23</v>
      </c>
      <c r="E55" s="19">
        <v>18270405902</v>
      </c>
      <c r="F55" s="18" t="s">
        <v>309</v>
      </c>
      <c r="G55" s="19">
        <v>56</v>
      </c>
      <c r="H55" s="19">
        <v>70</v>
      </c>
      <c r="I55" s="61">
        <f t="shared" si="0"/>
        <v>126</v>
      </c>
      <c r="J55" s="18"/>
      <c r="K55" s="18" t="s">
        <v>434</v>
      </c>
      <c r="L55" s="18" t="s">
        <v>468</v>
      </c>
      <c r="M55" s="18">
        <v>9957520340</v>
      </c>
      <c r="N55" s="18" t="s">
        <v>469</v>
      </c>
      <c r="O55" s="18">
        <v>9859880829</v>
      </c>
      <c r="P55" s="24">
        <v>43619</v>
      </c>
      <c r="Q55" s="18" t="s">
        <v>94</v>
      </c>
      <c r="R55" s="18"/>
      <c r="S55" s="18"/>
      <c r="T55" s="18"/>
    </row>
    <row r="56" spans="1:20">
      <c r="A56" s="4">
        <v>52</v>
      </c>
      <c r="B56" s="17" t="s">
        <v>63</v>
      </c>
      <c r="C56" s="18" t="s">
        <v>429</v>
      </c>
      <c r="D56" s="18" t="s">
        <v>23</v>
      </c>
      <c r="E56" s="19">
        <v>18270405901</v>
      </c>
      <c r="F56" s="18" t="s">
        <v>167</v>
      </c>
      <c r="G56" s="19">
        <v>0</v>
      </c>
      <c r="H56" s="19">
        <v>90</v>
      </c>
      <c r="I56" s="61">
        <f t="shared" si="0"/>
        <v>90</v>
      </c>
      <c r="J56" s="18"/>
      <c r="K56" s="18" t="s">
        <v>434</v>
      </c>
      <c r="L56" s="18" t="s">
        <v>468</v>
      </c>
      <c r="M56" s="18">
        <v>9957520340</v>
      </c>
      <c r="N56" s="18" t="s">
        <v>469</v>
      </c>
      <c r="O56" s="18">
        <v>9859880829</v>
      </c>
      <c r="P56" s="24">
        <v>43620</v>
      </c>
      <c r="Q56" s="18" t="s">
        <v>95</v>
      </c>
      <c r="R56" s="18"/>
      <c r="S56" s="18"/>
      <c r="T56" s="18"/>
    </row>
    <row r="57" spans="1:20">
      <c r="A57" s="4">
        <v>53</v>
      </c>
      <c r="B57" s="17" t="s">
        <v>63</v>
      </c>
      <c r="C57" s="59" t="s">
        <v>430</v>
      </c>
      <c r="D57" s="59" t="s">
        <v>23</v>
      </c>
      <c r="E57" s="17">
        <v>18270405903</v>
      </c>
      <c r="F57" s="59" t="s">
        <v>309</v>
      </c>
      <c r="G57" s="17">
        <v>39</v>
      </c>
      <c r="H57" s="17">
        <v>40</v>
      </c>
      <c r="I57" s="61">
        <f t="shared" si="0"/>
        <v>79</v>
      </c>
      <c r="J57" s="59"/>
      <c r="K57" s="59" t="s">
        <v>434</v>
      </c>
      <c r="L57" s="59" t="s">
        <v>468</v>
      </c>
      <c r="M57" s="59">
        <v>9957520340</v>
      </c>
      <c r="N57" s="59" t="s">
        <v>469</v>
      </c>
      <c r="O57" s="59">
        <v>9859880829</v>
      </c>
      <c r="P57" s="24">
        <v>43622</v>
      </c>
      <c r="Q57" s="18" t="s">
        <v>100</v>
      </c>
      <c r="R57" s="18"/>
      <c r="S57" s="18"/>
      <c r="T57" s="18"/>
    </row>
    <row r="58" spans="1:20">
      <c r="A58" s="4">
        <v>54</v>
      </c>
      <c r="B58" s="17" t="s">
        <v>63</v>
      </c>
      <c r="C58" s="18" t="s">
        <v>431</v>
      </c>
      <c r="D58" s="18" t="s">
        <v>25</v>
      </c>
      <c r="E58" s="19">
        <v>3</v>
      </c>
      <c r="F58" s="18"/>
      <c r="G58" s="19">
        <v>21</v>
      </c>
      <c r="H58" s="19">
        <v>19</v>
      </c>
      <c r="I58" s="61">
        <f t="shared" si="0"/>
        <v>40</v>
      </c>
      <c r="J58" s="18"/>
      <c r="K58" s="18" t="s">
        <v>434</v>
      </c>
      <c r="L58" s="18" t="s">
        <v>468</v>
      </c>
      <c r="M58" s="18">
        <v>9957520340</v>
      </c>
      <c r="N58" s="18" t="s">
        <v>470</v>
      </c>
      <c r="O58" s="18">
        <v>9954485324</v>
      </c>
      <c r="P58" s="24">
        <v>43623</v>
      </c>
      <c r="Q58" s="18" t="s">
        <v>108</v>
      </c>
      <c r="R58" s="18"/>
      <c r="S58" s="18"/>
      <c r="T58" s="18"/>
    </row>
    <row r="59" spans="1:20">
      <c r="A59" s="4">
        <v>55</v>
      </c>
      <c r="B59" s="17" t="s">
        <v>63</v>
      </c>
      <c r="C59" s="18" t="s">
        <v>432</v>
      </c>
      <c r="D59" s="18" t="s">
        <v>25</v>
      </c>
      <c r="E59" s="19">
        <v>5</v>
      </c>
      <c r="F59" s="18"/>
      <c r="G59" s="19">
        <v>16</v>
      </c>
      <c r="H59" s="19">
        <v>11</v>
      </c>
      <c r="I59" s="61">
        <f t="shared" si="0"/>
        <v>27</v>
      </c>
      <c r="J59" s="18"/>
      <c r="K59" s="18" t="s">
        <v>434</v>
      </c>
      <c r="L59" s="18" t="s">
        <v>468</v>
      </c>
      <c r="M59" s="18">
        <v>9957520340</v>
      </c>
      <c r="N59" s="18" t="s">
        <v>470</v>
      </c>
      <c r="O59" s="18">
        <v>9954485324</v>
      </c>
      <c r="P59" s="24">
        <v>43623</v>
      </c>
      <c r="Q59" s="18" t="s">
        <v>108</v>
      </c>
      <c r="R59" s="18"/>
      <c r="S59" s="18"/>
      <c r="T59" s="18"/>
    </row>
    <row r="60" spans="1:20">
      <c r="A60" s="4">
        <v>56</v>
      </c>
      <c r="B60" s="17" t="s">
        <v>63</v>
      </c>
      <c r="C60" s="18" t="s">
        <v>433</v>
      </c>
      <c r="D60" s="18" t="s">
        <v>23</v>
      </c>
      <c r="E60" s="19">
        <v>18270406002</v>
      </c>
      <c r="F60" s="18" t="s">
        <v>309</v>
      </c>
      <c r="G60" s="19">
        <v>25</v>
      </c>
      <c r="H60" s="19">
        <v>22</v>
      </c>
      <c r="I60" s="61">
        <f t="shared" si="0"/>
        <v>47</v>
      </c>
      <c r="J60" s="18"/>
      <c r="K60" s="18" t="s">
        <v>434</v>
      </c>
      <c r="L60" s="18" t="s">
        <v>468</v>
      </c>
      <c r="M60" s="18">
        <v>9957520340</v>
      </c>
      <c r="N60" s="18" t="s">
        <v>470</v>
      </c>
      <c r="O60" s="18">
        <v>9954485324</v>
      </c>
      <c r="P60" s="24">
        <v>43623</v>
      </c>
      <c r="Q60" s="18" t="s">
        <v>108</v>
      </c>
      <c r="R60" s="18"/>
      <c r="S60" s="18"/>
      <c r="T60" s="18"/>
    </row>
    <row r="61" spans="1:20">
      <c r="A61" s="4">
        <v>57</v>
      </c>
      <c r="B61" s="17" t="s">
        <v>63</v>
      </c>
      <c r="C61" s="18" t="s">
        <v>434</v>
      </c>
      <c r="D61" s="18" t="s">
        <v>25</v>
      </c>
      <c r="E61" s="19">
        <v>18270406103</v>
      </c>
      <c r="F61" s="18" t="s">
        <v>167</v>
      </c>
      <c r="G61" s="19">
        <v>71</v>
      </c>
      <c r="H61" s="19">
        <v>24</v>
      </c>
      <c r="I61" s="61">
        <f t="shared" si="0"/>
        <v>95</v>
      </c>
      <c r="J61" s="18"/>
      <c r="K61" s="18" t="s">
        <v>434</v>
      </c>
      <c r="L61" s="18" t="s">
        <v>468</v>
      </c>
      <c r="M61" s="18">
        <v>9957520340</v>
      </c>
      <c r="N61" s="18" t="s">
        <v>470</v>
      </c>
      <c r="O61" s="18">
        <v>9954485324</v>
      </c>
      <c r="P61" s="24">
        <v>43623</v>
      </c>
      <c r="Q61" s="18" t="s">
        <v>108</v>
      </c>
      <c r="R61" s="18"/>
      <c r="S61" s="18"/>
      <c r="T61" s="18"/>
    </row>
    <row r="62" spans="1:20">
      <c r="A62" s="4">
        <v>58</v>
      </c>
      <c r="B62" s="17" t="s">
        <v>63</v>
      </c>
      <c r="C62" s="18" t="s">
        <v>435</v>
      </c>
      <c r="D62" s="18" t="s">
        <v>25</v>
      </c>
      <c r="E62" s="19">
        <v>2</v>
      </c>
      <c r="F62" s="18"/>
      <c r="G62" s="19">
        <v>21</v>
      </c>
      <c r="H62" s="19">
        <v>19</v>
      </c>
      <c r="I62" s="61">
        <f t="shared" si="0"/>
        <v>40</v>
      </c>
      <c r="J62" s="18"/>
      <c r="K62" s="18" t="s">
        <v>434</v>
      </c>
      <c r="L62" s="18" t="s">
        <v>471</v>
      </c>
      <c r="M62" s="18">
        <v>9707724919</v>
      </c>
      <c r="N62" s="18" t="s">
        <v>472</v>
      </c>
      <c r="O62" s="18">
        <v>9678948164</v>
      </c>
      <c r="P62" s="24">
        <v>43624</v>
      </c>
      <c r="Q62" s="18" t="s">
        <v>114</v>
      </c>
      <c r="R62" s="18"/>
      <c r="S62" s="18"/>
      <c r="T62" s="18"/>
    </row>
    <row r="63" spans="1:20">
      <c r="A63" s="4">
        <v>59</v>
      </c>
      <c r="B63" s="17" t="s">
        <v>63</v>
      </c>
      <c r="C63" s="18" t="s">
        <v>436</v>
      </c>
      <c r="D63" s="18" t="s">
        <v>23</v>
      </c>
      <c r="E63" s="19">
        <v>18270406001</v>
      </c>
      <c r="F63" s="18" t="s">
        <v>309</v>
      </c>
      <c r="G63" s="19">
        <v>22</v>
      </c>
      <c r="H63" s="19">
        <v>16</v>
      </c>
      <c r="I63" s="61">
        <f t="shared" si="0"/>
        <v>38</v>
      </c>
      <c r="J63" s="18"/>
      <c r="K63" s="18" t="s">
        <v>434</v>
      </c>
      <c r="L63" s="18" t="s">
        <v>471</v>
      </c>
      <c r="M63" s="18">
        <v>9707724919</v>
      </c>
      <c r="N63" s="18" t="s">
        <v>472</v>
      </c>
      <c r="O63" s="18">
        <v>9678948164</v>
      </c>
      <c r="P63" s="24">
        <v>43624</v>
      </c>
      <c r="Q63" s="18" t="s">
        <v>114</v>
      </c>
      <c r="R63" s="18"/>
      <c r="S63" s="18"/>
      <c r="T63" s="18"/>
    </row>
    <row r="64" spans="1:20" ht="33">
      <c r="A64" s="4">
        <v>60</v>
      </c>
      <c r="B64" s="17" t="s">
        <v>63</v>
      </c>
      <c r="C64" s="18" t="s">
        <v>437</v>
      </c>
      <c r="D64" s="18" t="s">
        <v>25</v>
      </c>
      <c r="E64" s="19">
        <v>8</v>
      </c>
      <c r="F64" s="18"/>
      <c r="G64" s="19">
        <v>19</v>
      </c>
      <c r="H64" s="19">
        <v>21</v>
      </c>
      <c r="I64" s="61">
        <f t="shared" si="0"/>
        <v>40</v>
      </c>
      <c r="J64" s="18"/>
      <c r="K64" s="18" t="s">
        <v>434</v>
      </c>
      <c r="L64" s="18" t="s">
        <v>468</v>
      </c>
      <c r="M64" s="18">
        <v>9957520340</v>
      </c>
      <c r="N64" s="18" t="s">
        <v>473</v>
      </c>
      <c r="O64" s="18">
        <v>9859880829</v>
      </c>
      <c r="P64" s="24">
        <v>43626</v>
      </c>
      <c r="Q64" s="18" t="s">
        <v>94</v>
      </c>
      <c r="R64" s="18"/>
      <c r="S64" s="18"/>
      <c r="T64" s="18"/>
    </row>
    <row r="65" spans="1:20" ht="33">
      <c r="A65" s="4">
        <v>61</v>
      </c>
      <c r="B65" s="17" t="s">
        <v>63</v>
      </c>
      <c r="C65" s="18" t="s">
        <v>438</v>
      </c>
      <c r="D65" s="18" t="s">
        <v>25</v>
      </c>
      <c r="E65" s="19">
        <v>7</v>
      </c>
      <c r="F65" s="18"/>
      <c r="G65" s="19">
        <v>24</v>
      </c>
      <c r="H65" s="19">
        <v>17</v>
      </c>
      <c r="I65" s="61">
        <f t="shared" si="0"/>
        <v>41</v>
      </c>
      <c r="J65" s="18"/>
      <c r="K65" s="18" t="s">
        <v>434</v>
      </c>
      <c r="L65" s="18" t="s">
        <v>468</v>
      </c>
      <c r="M65" s="18">
        <v>9957520340</v>
      </c>
      <c r="N65" s="18" t="s">
        <v>473</v>
      </c>
      <c r="O65" s="18">
        <v>9859880829</v>
      </c>
      <c r="P65" s="24">
        <v>43626</v>
      </c>
      <c r="Q65" s="18" t="s">
        <v>94</v>
      </c>
      <c r="R65" s="18"/>
      <c r="S65" s="18"/>
      <c r="T65" s="18"/>
    </row>
    <row r="66" spans="1:20" ht="33">
      <c r="A66" s="4">
        <v>62</v>
      </c>
      <c r="B66" s="17" t="s">
        <v>63</v>
      </c>
      <c r="C66" s="18" t="s">
        <v>439</v>
      </c>
      <c r="D66" s="18" t="s">
        <v>25</v>
      </c>
      <c r="E66" s="19">
        <v>6</v>
      </c>
      <c r="F66" s="18"/>
      <c r="G66" s="19">
        <v>16</v>
      </c>
      <c r="H66" s="19">
        <v>17</v>
      </c>
      <c r="I66" s="61">
        <f t="shared" si="0"/>
        <v>33</v>
      </c>
      <c r="J66" s="18"/>
      <c r="K66" s="18" t="s">
        <v>434</v>
      </c>
      <c r="L66" s="18" t="s">
        <v>468</v>
      </c>
      <c r="M66" s="18">
        <v>9957520340</v>
      </c>
      <c r="N66" s="18" t="s">
        <v>473</v>
      </c>
      <c r="O66" s="18">
        <v>9859880829</v>
      </c>
      <c r="P66" s="24">
        <v>43627</v>
      </c>
      <c r="Q66" s="18" t="s">
        <v>95</v>
      </c>
      <c r="R66" s="18"/>
      <c r="S66" s="18"/>
      <c r="T66" s="18"/>
    </row>
    <row r="67" spans="1:20" ht="33">
      <c r="A67" s="4">
        <v>63</v>
      </c>
      <c r="B67" s="17" t="s">
        <v>63</v>
      </c>
      <c r="C67" s="18" t="s">
        <v>440</v>
      </c>
      <c r="D67" s="18" t="s">
        <v>23</v>
      </c>
      <c r="E67" s="19">
        <v>18270406101</v>
      </c>
      <c r="F67" s="18" t="s">
        <v>309</v>
      </c>
      <c r="G67" s="19">
        <v>26</v>
      </c>
      <c r="H67" s="19">
        <v>27</v>
      </c>
      <c r="I67" s="61">
        <f t="shared" si="0"/>
        <v>53</v>
      </c>
      <c r="J67" s="18"/>
      <c r="K67" s="18" t="s">
        <v>434</v>
      </c>
      <c r="L67" s="18" t="s">
        <v>468</v>
      </c>
      <c r="M67" s="18">
        <v>9957520340</v>
      </c>
      <c r="N67" s="18" t="s">
        <v>473</v>
      </c>
      <c r="O67" s="18">
        <v>9859880829</v>
      </c>
      <c r="P67" s="24">
        <v>43627</v>
      </c>
      <c r="Q67" s="18" t="s">
        <v>95</v>
      </c>
      <c r="R67" s="18"/>
      <c r="S67" s="18"/>
      <c r="T67" s="18"/>
    </row>
    <row r="68" spans="1:20">
      <c r="A68" s="4">
        <v>64</v>
      </c>
      <c r="B68" s="17" t="s">
        <v>63</v>
      </c>
      <c r="C68" s="18" t="s">
        <v>441</v>
      </c>
      <c r="D68" s="18" t="s">
        <v>23</v>
      </c>
      <c r="E68" s="19">
        <v>18270406102</v>
      </c>
      <c r="F68" s="18" t="s">
        <v>309</v>
      </c>
      <c r="G68" s="19">
        <v>38</v>
      </c>
      <c r="H68" s="19">
        <v>40</v>
      </c>
      <c r="I68" s="61">
        <f t="shared" si="0"/>
        <v>78</v>
      </c>
      <c r="J68" s="18"/>
      <c r="K68" s="18" t="s">
        <v>434</v>
      </c>
      <c r="L68" s="18" t="s">
        <v>471</v>
      </c>
      <c r="M68" s="18">
        <v>9707724919</v>
      </c>
      <c r="N68" s="18" t="s">
        <v>474</v>
      </c>
      <c r="O68" s="18">
        <v>8011712530</v>
      </c>
      <c r="P68" s="24">
        <v>43628</v>
      </c>
      <c r="Q68" s="18" t="s">
        <v>97</v>
      </c>
      <c r="R68" s="18"/>
      <c r="S68" s="18"/>
      <c r="T68" s="18"/>
    </row>
    <row r="69" spans="1:20">
      <c r="A69" s="4">
        <v>65</v>
      </c>
      <c r="B69" s="17" t="s">
        <v>63</v>
      </c>
      <c r="C69" s="18" t="s">
        <v>442</v>
      </c>
      <c r="D69" s="18" t="s">
        <v>25</v>
      </c>
      <c r="E69" s="19">
        <v>16</v>
      </c>
      <c r="F69" s="18"/>
      <c r="G69" s="19">
        <v>21</v>
      </c>
      <c r="H69" s="19">
        <v>15</v>
      </c>
      <c r="I69" s="61">
        <f t="shared" si="0"/>
        <v>36</v>
      </c>
      <c r="J69" s="18"/>
      <c r="K69" s="18" t="s">
        <v>442</v>
      </c>
      <c r="L69" s="18" t="s">
        <v>475</v>
      </c>
      <c r="M69" s="18">
        <v>9707011105</v>
      </c>
      <c r="N69" s="18" t="s">
        <v>476</v>
      </c>
      <c r="O69" s="18">
        <v>9864763050</v>
      </c>
      <c r="P69" s="24">
        <v>43629</v>
      </c>
      <c r="Q69" s="18" t="s">
        <v>100</v>
      </c>
      <c r="R69" s="18"/>
      <c r="S69" s="18"/>
      <c r="T69" s="18"/>
    </row>
    <row r="70" spans="1:20">
      <c r="A70" s="4">
        <v>66</v>
      </c>
      <c r="B70" s="17" t="s">
        <v>63</v>
      </c>
      <c r="C70" s="18" t="s">
        <v>442</v>
      </c>
      <c r="D70" s="18" t="s">
        <v>23</v>
      </c>
      <c r="E70" s="19">
        <v>18270405803</v>
      </c>
      <c r="F70" s="18" t="s">
        <v>309</v>
      </c>
      <c r="G70" s="19">
        <v>108</v>
      </c>
      <c r="H70" s="19">
        <v>101</v>
      </c>
      <c r="I70" s="61">
        <f t="shared" ref="I70:I133" si="1">SUM(G70:H70)</f>
        <v>209</v>
      </c>
      <c r="J70" s="18"/>
      <c r="K70" s="18" t="s">
        <v>442</v>
      </c>
      <c r="L70" s="18" t="s">
        <v>475</v>
      </c>
      <c r="M70" s="18">
        <v>9707011105</v>
      </c>
      <c r="N70" s="18" t="s">
        <v>476</v>
      </c>
      <c r="O70" s="18">
        <v>9864763050</v>
      </c>
      <c r="P70" s="24">
        <v>43629</v>
      </c>
      <c r="Q70" s="18" t="s">
        <v>100</v>
      </c>
      <c r="R70" s="18"/>
      <c r="S70" s="18"/>
      <c r="T70" s="18"/>
    </row>
    <row r="71" spans="1:20">
      <c r="A71" s="4">
        <v>67</v>
      </c>
      <c r="B71" s="17" t="s">
        <v>63</v>
      </c>
      <c r="C71" s="18" t="s">
        <v>442</v>
      </c>
      <c r="D71" s="18" t="s">
        <v>23</v>
      </c>
      <c r="E71" s="19">
        <v>18270405803</v>
      </c>
      <c r="F71" s="18" t="s">
        <v>309</v>
      </c>
      <c r="G71" s="19">
        <v>108</v>
      </c>
      <c r="H71" s="19">
        <v>101</v>
      </c>
      <c r="I71" s="61">
        <f t="shared" si="1"/>
        <v>209</v>
      </c>
      <c r="J71" s="18"/>
      <c r="K71" s="18" t="s">
        <v>442</v>
      </c>
      <c r="L71" s="18" t="s">
        <v>475</v>
      </c>
      <c r="M71" s="18">
        <v>9707011105</v>
      </c>
      <c r="N71" s="18" t="s">
        <v>476</v>
      </c>
      <c r="O71" s="18">
        <v>9864763050</v>
      </c>
      <c r="P71" s="24">
        <v>43630</v>
      </c>
      <c r="Q71" s="18" t="s">
        <v>108</v>
      </c>
      <c r="R71" s="18"/>
      <c r="S71" s="18"/>
      <c r="T71" s="18"/>
    </row>
    <row r="72" spans="1:20">
      <c r="A72" s="4">
        <v>68</v>
      </c>
      <c r="B72" s="17" t="s">
        <v>63</v>
      </c>
      <c r="C72" s="18" t="s">
        <v>443</v>
      </c>
      <c r="D72" s="18" t="s">
        <v>25</v>
      </c>
      <c r="E72" s="19">
        <v>15</v>
      </c>
      <c r="F72" s="18"/>
      <c r="G72" s="19">
        <v>23</v>
      </c>
      <c r="H72" s="19">
        <v>14</v>
      </c>
      <c r="I72" s="61">
        <f t="shared" si="1"/>
        <v>37</v>
      </c>
      <c r="J72" s="18"/>
      <c r="K72" s="18" t="s">
        <v>442</v>
      </c>
      <c r="L72" s="18" t="s">
        <v>475</v>
      </c>
      <c r="M72" s="18">
        <v>9707011105</v>
      </c>
      <c r="N72" s="18" t="s">
        <v>476</v>
      </c>
      <c r="O72" s="18">
        <v>9864763050</v>
      </c>
      <c r="P72" s="24">
        <v>43631</v>
      </c>
      <c r="Q72" s="18" t="s">
        <v>114</v>
      </c>
      <c r="R72" s="18"/>
      <c r="S72" s="18"/>
      <c r="T72" s="18"/>
    </row>
    <row r="73" spans="1:20">
      <c r="A73" s="4">
        <v>69</v>
      </c>
      <c r="B73" s="17" t="s">
        <v>63</v>
      </c>
      <c r="C73" s="18" t="s">
        <v>444</v>
      </c>
      <c r="D73" s="18" t="s">
        <v>25</v>
      </c>
      <c r="E73" s="19">
        <v>14</v>
      </c>
      <c r="F73" s="18"/>
      <c r="G73" s="19">
        <v>16</v>
      </c>
      <c r="H73" s="19">
        <v>18</v>
      </c>
      <c r="I73" s="61">
        <f t="shared" si="1"/>
        <v>34</v>
      </c>
      <c r="J73" s="18"/>
      <c r="K73" s="18" t="s">
        <v>442</v>
      </c>
      <c r="L73" s="18" t="s">
        <v>477</v>
      </c>
      <c r="M73" s="18">
        <v>9957443113</v>
      </c>
      <c r="N73" s="18" t="s">
        <v>478</v>
      </c>
      <c r="O73" s="18">
        <v>9864763050</v>
      </c>
      <c r="P73" s="24">
        <v>43631</v>
      </c>
      <c r="Q73" s="18" t="s">
        <v>114</v>
      </c>
      <c r="R73" s="18"/>
      <c r="S73" s="18"/>
      <c r="T73" s="18"/>
    </row>
    <row r="74" spans="1:20">
      <c r="A74" s="4">
        <v>70</v>
      </c>
      <c r="B74" s="17" t="s">
        <v>63</v>
      </c>
      <c r="C74" s="18" t="s">
        <v>445</v>
      </c>
      <c r="D74" s="18" t="s">
        <v>25</v>
      </c>
      <c r="E74" s="19">
        <v>9</v>
      </c>
      <c r="F74" s="18"/>
      <c r="G74" s="19">
        <v>16</v>
      </c>
      <c r="H74" s="19">
        <v>11</v>
      </c>
      <c r="I74" s="61">
        <f t="shared" si="1"/>
        <v>27</v>
      </c>
      <c r="J74" s="18"/>
      <c r="K74" s="18" t="s">
        <v>442</v>
      </c>
      <c r="L74" s="18" t="s">
        <v>477</v>
      </c>
      <c r="M74" s="18">
        <v>9957443113</v>
      </c>
      <c r="N74" s="18" t="s">
        <v>478</v>
      </c>
      <c r="O74" s="18">
        <v>9954485324</v>
      </c>
      <c r="P74" s="24">
        <v>43633</v>
      </c>
      <c r="Q74" s="18" t="s">
        <v>94</v>
      </c>
      <c r="R74" s="18"/>
      <c r="S74" s="18"/>
      <c r="T74" s="18"/>
    </row>
    <row r="75" spans="1:20">
      <c r="A75" s="4">
        <v>71</v>
      </c>
      <c r="B75" s="17" t="s">
        <v>63</v>
      </c>
      <c r="C75" s="18" t="s">
        <v>446</v>
      </c>
      <c r="D75" s="18" t="s">
        <v>25</v>
      </c>
      <c r="E75" s="19">
        <v>10</v>
      </c>
      <c r="F75" s="18"/>
      <c r="G75" s="19">
        <v>13</v>
      </c>
      <c r="H75" s="19">
        <v>14</v>
      </c>
      <c r="I75" s="61">
        <f t="shared" si="1"/>
        <v>27</v>
      </c>
      <c r="J75" s="18"/>
      <c r="K75" s="18" t="s">
        <v>442</v>
      </c>
      <c r="L75" s="18" t="s">
        <v>477</v>
      </c>
      <c r="M75" s="18">
        <v>9957443113</v>
      </c>
      <c r="N75" s="18" t="s">
        <v>478</v>
      </c>
      <c r="O75" s="18">
        <v>9954485324</v>
      </c>
      <c r="P75" s="24">
        <v>43633</v>
      </c>
      <c r="Q75" s="18" t="s">
        <v>94</v>
      </c>
      <c r="R75" s="18"/>
      <c r="S75" s="18"/>
      <c r="T75" s="18"/>
    </row>
    <row r="76" spans="1:20">
      <c r="A76" s="4">
        <v>72</v>
      </c>
      <c r="B76" s="17" t="s">
        <v>63</v>
      </c>
      <c r="C76" s="18" t="s">
        <v>447</v>
      </c>
      <c r="D76" s="18" t="s">
        <v>25</v>
      </c>
      <c r="E76" s="19">
        <v>12</v>
      </c>
      <c r="F76" s="18"/>
      <c r="G76" s="19">
        <v>16</v>
      </c>
      <c r="H76" s="19">
        <v>16</v>
      </c>
      <c r="I76" s="61">
        <f t="shared" si="1"/>
        <v>32</v>
      </c>
      <c r="J76" s="18"/>
      <c r="K76" s="18" t="s">
        <v>442</v>
      </c>
      <c r="L76" s="18" t="s">
        <v>477</v>
      </c>
      <c r="M76" s="18">
        <v>9957443113</v>
      </c>
      <c r="N76" s="18" t="s">
        <v>478</v>
      </c>
      <c r="O76" s="18">
        <v>9954485324</v>
      </c>
      <c r="P76" s="24">
        <v>43634</v>
      </c>
      <c r="Q76" s="18" t="s">
        <v>95</v>
      </c>
      <c r="R76" s="18"/>
      <c r="S76" s="18"/>
      <c r="T76" s="18"/>
    </row>
    <row r="77" spans="1:20">
      <c r="A77" s="4">
        <v>73</v>
      </c>
      <c r="B77" s="17" t="s">
        <v>63</v>
      </c>
      <c r="C77" s="18" t="s">
        <v>448</v>
      </c>
      <c r="D77" s="18" t="s">
        <v>25</v>
      </c>
      <c r="E77" s="19">
        <v>13</v>
      </c>
      <c r="F77" s="18"/>
      <c r="G77" s="19">
        <v>14</v>
      </c>
      <c r="H77" s="19">
        <v>19</v>
      </c>
      <c r="I77" s="61">
        <f t="shared" si="1"/>
        <v>33</v>
      </c>
      <c r="J77" s="18"/>
      <c r="K77" s="18" t="s">
        <v>442</v>
      </c>
      <c r="L77" s="18" t="s">
        <v>477</v>
      </c>
      <c r="M77" s="18">
        <v>9957443113</v>
      </c>
      <c r="N77" s="18" t="s">
        <v>478</v>
      </c>
      <c r="O77" s="18">
        <v>9954485324</v>
      </c>
      <c r="P77" s="24">
        <v>43634</v>
      </c>
      <c r="Q77" s="18" t="s">
        <v>95</v>
      </c>
      <c r="R77" s="18"/>
      <c r="S77" s="18"/>
      <c r="T77" s="18"/>
    </row>
    <row r="78" spans="1:20" ht="33">
      <c r="A78" s="4">
        <v>74</v>
      </c>
      <c r="B78" s="17" t="s">
        <v>63</v>
      </c>
      <c r="C78" s="18" t="s">
        <v>449</v>
      </c>
      <c r="D78" s="18" t="s">
        <v>25</v>
      </c>
      <c r="E78" s="19">
        <v>18</v>
      </c>
      <c r="F78" s="18"/>
      <c r="G78" s="19">
        <v>22</v>
      </c>
      <c r="H78" s="19">
        <v>18</v>
      </c>
      <c r="I78" s="61">
        <f t="shared" si="1"/>
        <v>40</v>
      </c>
      <c r="J78" s="18"/>
      <c r="K78" s="18" t="s">
        <v>479</v>
      </c>
      <c r="L78" s="18" t="s">
        <v>480</v>
      </c>
      <c r="M78" s="18">
        <v>9954204231</v>
      </c>
      <c r="N78" s="18" t="s">
        <v>481</v>
      </c>
      <c r="O78" s="18"/>
      <c r="P78" s="24">
        <v>43635</v>
      </c>
      <c r="Q78" s="18" t="s">
        <v>97</v>
      </c>
      <c r="R78" s="18"/>
      <c r="S78" s="18"/>
      <c r="T78" s="18"/>
    </row>
    <row r="79" spans="1:20">
      <c r="A79" s="4">
        <v>75</v>
      </c>
      <c r="B79" s="17" t="s">
        <v>63</v>
      </c>
      <c r="C79" s="18" t="s">
        <v>450</v>
      </c>
      <c r="D79" s="18" t="s">
        <v>25</v>
      </c>
      <c r="E79" s="19">
        <v>19</v>
      </c>
      <c r="F79" s="18"/>
      <c r="G79" s="19">
        <v>18</v>
      </c>
      <c r="H79" s="19">
        <v>21</v>
      </c>
      <c r="I79" s="61">
        <f t="shared" si="1"/>
        <v>39</v>
      </c>
      <c r="J79" s="18"/>
      <c r="K79" s="18" t="s">
        <v>479</v>
      </c>
      <c r="L79" s="18" t="s">
        <v>480</v>
      </c>
      <c r="M79" s="18">
        <v>9954204231</v>
      </c>
      <c r="N79" s="18" t="s">
        <v>481</v>
      </c>
      <c r="O79" s="18"/>
      <c r="P79" s="24">
        <v>43635</v>
      </c>
      <c r="Q79" s="18" t="s">
        <v>97</v>
      </c>
      <c r="R79" s="18"/>
      <c r="S79" s="18"/>
      <c r="T79" s="18"/>
    </row>
    <row r="80" spans="1:20">
      <c r="A80" s="4">
        <v>76</v>
      </c>
      <c r="B80" s="17" t="s">
        <v>63</v>
      </c>
      <c r="C80" s="18" t="s">
        <v>451</v>
      </c>
      <c r="D80" s="18" t="s">
        <v>25</v>
      </c>
      <c r="E80" s="19">
        <v>20</v>
      </c>
      <c r="F80" s="18"/>
      <c r="G80" s="19">
        <v>16</v>
      </c>
      <c r="H80" s="19">
        <v>22</v>
      </c>
      <c r="I80" s="61">
        <f t="shared" si="1"/>
        <v>38</v>
      </c>
      <c r="J80" s="18"/>
      <c r="K80" s="18" t="s">
        <v>479</v>
      </c>
      <c r="L80" s="18" t="s">
        <v>480</v>
      </c>
      <c r="M80" s="18">
        <v>9954204231</v>
      </c>
      <c r="N80" s="18" t="s">
        <v>481</v>
      </c>
      <c r="O80" s="18"/>
      <c r="P80" s="24">
        <v>43636</v>
      </c>
      <c r="Q80" s="18" t="s">
        <v>100</v>
      </c>
      <c r="R80" s="18"/>
      <c r="S80" s="18"/>
      <c r="T80" s="18"/>
    </row>
    <row r="81" spans="1:20" ht="33">
      <c r="A81" s="4">
        <v>77</v>
      </c>
      <c r="B81" s="17" t="s">
        <v>63</v>
      </c>
      <c r="C81" s="18" t="s">
        <v>452</v>
      </c>
      <c r="D81" s="18" t="s">
        <v>25</v>
      </c>
      <c r="E81" s="19">
        <v>21</v>
      </c>
      <c r="F81" s="18"/>
      <c r="G81" s="19">
        <v>17</v>
      </c>
      <c r="H81" s="19">
        <v>15</v>
      </c>
      <c r="I81" s="61">
        <f t="shared" si="1"/>
        <v>32</v>
      </c>
      <c r="J81" s="18"/>
      <c r="K81" s="18" t="s">
        <v>479</v>
      </c>
      <c r="L81" s="18" t="s">
        <v>480</v>
      </c>
      <c r="M81" s="18">
        <v>9954204231</v>
      </c>
      <c r="N81" s="18" t="s">
        <v>481</v>
      </c>
      <c r="O81" s="18"/>
      <c r="P81" s="24">
        <v>43636</v>
      </c>
      <c r="Q81" s="18" t="s">
        <v>100</v>
      </c>
      <c r="R81" s="18"/>
      <c r="S81" s="18"/>
      <c r="T81" s="18"/>
    </row>
    <row r="82" spans="1:20">
      <c r="A82" s="4">
        <v>78</v>
      </c>
      <c r="B82" s="17" t="s">
        <v>63</v>
      </c>
      <c r="C82" s="18" t="s">
        <v>453</v>
      </c>
      <c r="D82" s="18" t="s">
        <v>25</v>
      </c>
      <c r="E82" s="19">
        <v>18</v>
      </c>
      <c r="F82" s="18"/>
      <c r="G82" s="19">
        <v>12</v>
      </c>
      <c r="H82" s="19">
        <v>19</v>
      </c>
      <c r="I82" s="61">
        <f t="shared" si="1"/>
        <v>31</v>
      </c>
      <c r="J82" s="18"/>
      <c r="K82" s="18" t="s">
        <v>479</v>
      </c>
      <c r="L82" s="18" t="s">
        <v>480</v>
      </c>
      <c r="M82" s="18">
        <v>9954204231</v>
      </c>
      <c r="N82" s="18" t="s">
        <v>482</v>
      </c>
      <c r="O82" s="18"/>
      <c r="P82" s="24">
        <v>43637</v>
      </c>
      <c r="Q82" s="18" t="s">
        <v>108</v>
      </c>
      <c r="R82" s="18"/>
      <c r="S82" s="18"/>
      <c r="T82" s="18"/>
    </row>
    <row r="83" spans="1:20">
      <c r="A83" s="4">
        <v>79</v>
      </c>
      <c r="B83" s="17" t="s">
        <v>63</v>
      </c>
      <c r="C83" s="18" t="s">
        <v>454</v>
      </c>
      <c r="D83" s="18" t="s">
        <v>25</v>
      </c>
      <c r="E83" s="19">
        <v>19</v>
      </c>
      <c r="F83" s="18"/>
      <c r="G83" s="19">
        <v>17</v>
      </c>
      <c r="H83" s="19">
        <v>19</v>
      </c>
      <c r="I83" s="61">
        <f t="shared" si="1"/>
        <v>36</v>
      </c>
      <c r="J83" s="18"/>
      <c r="K83" s="18" t="s">
        <v>479</v>
      </c>
      <c r="L83" s="18" t="s">
        <v>480</v>
      </c>
      <c r="M83" s="18">
        <v>9954204231</v>
      </c>
      <c r="N83" s="18" t="s">
        <v>482</v>
      </c>
      <c r="O83" s="18"/>
      <c r="P83" s="24">
        <v>43637</v>
      </c>
      <c r="Q83" s="18" t="s">
        <v>108</v>
      </c>
      <c r="R83" s="18"/>
      <c r="S83" s="18"/>
      <c r="T83" s="18"/>
    </row>
    <row r="84" spans="1:20">
      <c r="A84" s="4">
        <v>80</v>
      </c>
      <c r="B84" s="17" t="s">
        <v>63</v>
      </c>
      <c r="C84" s="18" t="s">
        <v>455</v>
      </c>
      <c r="D84" s="18" t="s">
        <v>25</v>
      </c>
      <c r="E84" s="19">
        <v>20</v>
      </c>
      <c r="F84" s="18"/>
      <c r="G84" s="19">
        <v>17</v>
      </c>
      <c r="H84" s="19">
        <v>15</v>
      </c>
      <c r="I84" s="61">
        <f t="shared" si="1"/>
        <v>32</v>
      </c>
      <c r="J84" s="18"/>
      <c r="K84" s="18" t="s">
        <v>479</v>
      </c>
      <c r="L84" s="18" t="s">
        <v>480</v>
      </c>
      <c r="M84" s="18">
        <v>9954204231</v>
      </c>
      <c r="N84" s="18" t="s">
        <v>482</v>
      </c>
      <c r="O84" s="18"/>
      <c r="P84" s="24">
        <v>43638</v>
      </c>
      <c r="Q84" s="18" t="s">
        <v>114</v>
      </c>
      <c r="R84" s="18"/>
      <c r="S84" s="18"/>
      <c r="T84" s="18"/>
    </row>
    <row r="85" spans="1:20">
      <c r="A85" s="4">
        <v>81</v>
      </c>
      <c r="B85" s="17" t="s">
        <v>63</v>
      </c>
      <c r="C85" s="18" t="s">
        <v>456</v>
      </c>
      <c r="D85" s="18" t="s">
        <v>25</v>
      </c>
      <c r="E85" s="19">
        <v>21</v>
      </c>
      <c r="F85" s="18"/>
      <c r="G85" s="19">
        <v>14</v>
      </c>
      <c r="H85" s="19">
        <v>21</v>
      </c>
      <c r="I85" s="61">
        <f t="shared" si="1"/>
        <v>35</v>
      </c>
      <c r="J85" s="18"/>
      <c r="K85" s="18" t="s">
        <v>479</v>
      </c>
      <c r="L85" s="18" t="s">
        <v>480</v>
      </c>
      <c r="M85" s="18">
        <v>9954204231</v>
      </c>
      <c r="N85" s="18" t="s">
        <v>482</v>
      </c>
      <c r="O85" s="18"/>
      <c r="P85" s="24">
        <v>43638</v>
      </c>
      <c r="Q85" s="18" t="s">
        <v>114</v>
      </c>
      <c r="R85" s="18"/>
      <c r="S85" s="18"/>
      <c r="T85" s="18"/>
    </row>
    <row r="86" spans="1:20">
      <c r="A86" s="4">
        <v>82</v>
      </c>
      <c r="B86" s="17" t="s">
        <v>63</v>
      </c>
      <c r="C86" s="18" t="s">
        <v>457</v>
      </c>
      <c r="D86" s="18" t="s">
        <v>25</v>
      </c>
      <c r="E86" s="19">
        <v>13</v>
      </c>
      <c r="F86" s="18"/>
      <c r="G86" s="19">
        <v>17</v>
      </c>
      <c r="H86" s="19">
        <v>12</v>
      </c>
      <c r="I86" s="61">
        <f t="shared" si="1"/>
        <v>29</v>
      </c>
      <c r="J86" s="18"/>
      <c r="K86" s="18" t="s">
        <v>479</v>
      </c>
      <c r="L86" s="18" t="s">
        <v>483</v>
      </c>
      <c r="M86" s="18">
        <v>9954816476</v>
      </c>
      <c r="N86" s="18" t="s">
        <v>484</v>
      </c>
      <c r="O86" s="18"/>
      <c r="P86" s="24">
        <v>43640</v>
      </c>
      <c r="Q86" s="18" t="s">
        <v>94</v>
      </c>
      <c r="R86" s="18"/>
      <c r="S86" s="18"/>
      <c r="T86" s="18"/>
    </row>
    <row r="87" spans="1:20">
      <c r="A87" s="4">
        <v>83</v>
      </c>
      <c r="B87" s="17" t="s">
        <v>63</v>
      </c>
      <c r="C87" s="18" t="s">
        <v>458</v>
      </c>
      <c r="D87" s="18" t="s">
        <v>25</v>
      </c>
      <c r="E87" s="19">
        <v>8</v>
      </c>
      <c r="F87" s="18"/>
      <c r="G87" s="19">
        <v>13</v>
      </c>
      <c r="H87" s="19">
        <v>15</v>
      </c>
      <c r="I87" s="61">
        <f t="shared" si="1"/>
        <v>28</v>
      </c>
      <c r="J87" s="18"/>
      <c r="K87" s="18" t="s">
        <v>479</v>
      </c>
      <c r="L87" s="18" t="s">
        <v>483</v>
      </c>
      <c r="M87" s="18">
        <v>9954816476</v>
      </c>
      <c r="N87" s="18" t="s">
        <v>484</v>
      </c>
      <c r="O87" s="18"/>
      <c r="P87" s="24">
        <v>43640</v>
      </c>
      <c r="Q87" s="18" t="s">
        <v>94</v>
      </c>
      <c r="R87" s="18"/>
      <c r="S87" s="18"/>
      <c r="T87" s="18"/>
    </row>
    <row r="88" spans="1:20" ht="33">
      <c r="A88" s="4">
        <v>84</v>
      </c>
      <c r="B88" s="17" t="s">
        <v>63</v>
      </c>
      <c r="C88" s="18" t="s">
        <v>459</v>
      </c>
      <c r="D88" s="18" t="s">
        <v>25</v>
      </c>
      <c r="E88" s="19">
        <v>16</v>
      </c>
      <c r="F88" s="18"/>
      <c r="G88" s="19">
        <v>15</v>
      </c>
      <c r="H88" s="19">
        <v>20</v>
      </c>
      <c r="I88" s="61">
        <f t="shared" si="1"/>
        <v>35</v>
      </c>
      <c r="J88" s="18"/>
      <c r="K88" s="18" t="s">
        <v>479</v>
      </c>
      <c r="L88" s="18" t="s">
        <v>483</v>
      </c>
      <c r="M88" s="18">
        <v>9954816476</v>
      </c>
      <c r="N88" s="18" t="s">
        <v>484</v>
      </c>
      <c r="O88" s="18"/>
      <c r="P88" s="24">
        <v>43641</v>
      </c>
      <c r="Q88" s="18" t="s">
        <v>95</v>
      </c>
      <c r="R88" s="18"/>
      <c r="S88" s="18"/>
      <c r="T88" s="18"/>
    </row>
    <row r="89" spans="1:20" ht="33">
      <c r="A89" s="4">
        <v>85</v>
      </c>
      <c r="B89" s="17" t="s">
        <v>63</v>
      </c>
      <c r="C89" s="18" t="s">
        <v>460</v>
      </c>
      <c r="D89" s="18" t="s">
        <v>25</v>
      </c>
      <c r="E89" s="19">
        <v>17</v>
      </c>
      <c r="F89" s="18"/>
      <c r="G89" s="19">
        <v>16</v>
      </c>
      <c r="H89" s="19">
        <v>11</v>
      </c>
      <c r="I89" s="61">
        <f t="shared" si="1"/>
        <v>27</v>
      </c>
      <c r="J89" s="18"/>
      <c r="K89" s="18" t="s">
        <v>479</v>
      </c>
      <c r="L89" s="18" t="s">
        <v>483</v>
      </c>
      <c r="M89" s="18">
        <v>9954816476</v>
      </c>
      <c r="N89" s="18" t="s">
        <v>484</v>
      </c>
      <c r="O89" s="18"/>
      <c r="P89" s="24">
        <v>43641</v>
      </c>
      <c r="Q89" s="18" t="s">
        <v>95</v>
      </c>
      <c r="R89" s="18"/>
      <c r="S89" s="18"/>
      <c r="T89" s="18"/>
    </row>
    <row r="90" spans="1:20">
      <c r="A90" s="4">
        <v>86</v>
      </c>
      <c r="B90" s="17" t="s">
        <v>63</v>
      </c>
      <c r="C90" s="18" t="s">
        <v>461</v>
      </c>
      <c r="D90" s="18" t="s">
        <v>25</v>
      </c>
      <c r="E90" s="19">
        <v>9</v>
      </c>
      <c r="F90" s="18"/>
      <c r="G90" s="19">
        <v>18</v>
      </c>
      <c r="H90" s="19">
        <v>11</v>
      </c>
      <c r="I90" s="61">
        <f t="shared" si="1"/>
        <v>29</v>
      </c>
      <c r="J90" s="18"/>
      <c r="K90" s="18" t="s">
        <v>479</v>
      </c>
      <c r="L90" s="18" t="s">
        <v>483</v>
      </c>
      <c r="M90" s="18">
        <v>9954816476</v>
      </c>
      <c r="N90" s="18" t="s">
        <v>485</v>
      </c>
      <c r="O90" s="18"/>
      <c r="P90" s="24">
        <v>43642</v>
      </c>
      <c r="Q90" s="18" t="s">
        <v>97</v>
      </c>
      <c r="R90" s="18"/>
      <c r="S90" s="18"/>
      <c r="T90" s="18"/>
    </row>
    <row r="91" spans="1:20" ht="33">
      <c r="A91" s="4">
        <v>87</v>
      </c>
      <c r="B91" s="17" t="s">
        <v>63</v>
      </c>
      <c r="C91" s="18" t="s">
        <v>462</v>
      </c>
      <c r="D91" s="18" t="s">
        <v>25</v>
      </c>
      <c r="E91" s="19">
        <v>10</v>
      </c>
      <c r="F91" s="18"/>
      <c r="G91" s="19">
        <v>11</v>
      </c>
      <c r="H91" s="19">
        <v>10</v>
      </c>
      <c r="I91" s="61">
        <f t="shared" si="1"/>
        <v>21</v>
      </c>
      <c r="J91" s="18"/>
      <c r="K91" s="18" t="s">
        <v>479</v>
      </c>
      <c r="L91" s="18" t="s">
        <v>483</v>
      </c>
      <c r="M91" s="18">
        <v>9954816476</v>
      </c>
      <c r="N91" s="18" t="s">
        <v>485</v>
      </c>
      <c r="O91" s="18"/>
      <c r="P91" s="24">
        <v>43642</v>
      </c>
      <c r="Q91" s="18" t="s">
        <v>97</v>
      </c>
      <c r="R91" s="18"/>
      <c r="S91" s="18"/>
      <c r="T91" s="18"/>
    </row>
    <row r="92" spans="1:20">
      <c r="A92" s="4">
        <v>88</v>
      </c>
      <c r="B92" s="17" t="s">
        <v>63</v>
      </c>
      <c r="C92" s="18" t="s">
        <v>463</v>
      </c>
      <c r="D92" s="18" t="s">
        <v>25</v>
      </c>
      <c r="E92" s="19">
        <v>18</v>
      </c>
      <c r="F92" s="18"/>
      <c r="G92" s="19">
        <v>15</v>
      </c>
      <c r="H92" s="19">
        <v>23</v>
      </c>
      <c r="I92" s="61">
        <f t="shared" si="1"/>
        <v>38</v>
      </c>
      <c r="J92" s="18"/>
      <c r="K92" s="18" t="s">
        <v>486</v>
      </c>
      <c r="L92" s="18" t="s">
        <v>487</v>
      </c>
      <c r="M92" s="18">
        <v>7399679981</v>
      </c>
      <c r="N92" s="18" t="s">
        <v>488</v>
      </c>
      <c r="O92" s="18"/>
      <c r="P92" s="24">
        <v>43643</v>
      </c>
      <c r="Q92" s="18" t="s">
        <v>100</v>
      </c>
      <c r="R92" s="18"/>
      <c r="S92" s="18"/>
      <c r="T92" s="18"/>
    </row>
    <row r="93" spans="1:20">
      <c r="A93" s="4">
        <v>89</v>
      </c>
      <c r="B93" s="17" t="s">
        <v>63</v>
      </c>
      <c r="C93" s="18" t="s">
        <v>464</v>
      </c>
      <c r="D93" s="18" t="s">
        <v>25</v>
      </c>
      <c r="E93" s="19">
        <v>19</v>
      </c>
      <c r="F93" s="18"/>
      <c r="G93" s="19">
        <v>16</v>
      </c>
      <c r="H93" s="19">
        <v>21</v>
      </c>
      <c r="I93" s="61">
        <f t="shared" si="1"/>
        <v>37</v>
      </c>
      <c r="J93" s="18"/>
      <c r="K93" s="18" t="s">
        <v>486</v>
      </c>
      <c r="L93" s="18" t="s">
        <v>489</v>
      </c>
      <c r="M93" s="18">
        <v>9401453381</v>
      </c>
      <c r="N93" s="18" t="s">
        <v>490</v>
      </c>
      <c r="O93" s="18"/>
      <c r="P93" s="24">
        <v>43643</v>
      </c>
      <c r="Q93" s="18" t="s">
        <v>100</v>
      </c>
      <c r="R93" s="18"/>
      <c r="S93" s="18"/>
      <c r="T93" s="18"/>
    </row>
    <row r="94" spans="1:20">
      <c r="A94" s="4">
        <v>90</v>
      </c>
      <c r="B94" s="17" t="s">
        <v>63</v>
      </c>
      <c r="C94" s="18" t="s">
        <v>465</v>
      </c>
      <c r="D94" s="18" t="s">
        <v>25</v>
      </c>
      <c r="E94" s="19">
        <v>20</v>
      </c>
      <c r="F94" s="18"/>
      <c r="G94" s="19">
        <v>11</v>
      </c>
      <c r="H94" s="19">
        <v>21</v>
      </c>
      <c r="I94" s="61">
        <f t="shared" si="1"/>
        <v>32</v>
      </c>
      <c r="J94" s="18"/>
      <c r="K94" s="18" t="s">
        <v>486</v>
      </c>
      <c r="L94" s="18" t="s">
        <v>487</v>
      </c>
      <c r="M94" s="18">
        <v>7399679981</v>
      </c>
      <c r="N94" s="18" t="s">
        <v>491</v>
      </c>
      <c r="O94" s="18"/>
      <c r="P94" s="24">
        <v>43644</v>
      </c>
      <c r="Q94" s="18" t="s">
        <v>108</v>
      </c>
      <c r="R94" s="18"/>
      <c r="S94" s="18"/>
      <c r="T94" s="18"/>
    </row>
    <row r="95" spans="1:20">
      <c r="A95" s="4">
        <v>91</v>
      </c>
      <c r="B95" s="17" t="s">
        <v>63</v>
      </c>
      <c r="C95" s="18" t="s">
        <v>466</v>
      </c>
      <c r="D95" s="18" t="s">
        <v>25</v>
      </c>
      <c r="E95" s="19">
        <v>21</v>
      </c>
      <c r="F95" s="18"/>
      <c r="G95" s="19">
        <v>15</v>
      </c>
      <c r="H95" s="19">
        <v>11</v>
      </c>
      <c r="I95" s="61">
        <f t="shared" si="1"/>
        <v>26</v>
      </c>
      <c r="J95" s="18"/>
      <c r="K95" s="18" t="s">
        <v>486</v>
      </c>
      <c r="L95" s="18" t="s">
        <v>487</v>
      </c>
      <c r="M95" s="18">
        <v>7399679981</v>
      </c>
      <c r="N95" s="18" t="s">
        <v>491</v>
      </c>
      <c r="O95" s="18"/>
      <c r="P95" s="24">
        <v>43644</v>
      </c>
      <c r="Q95" s="18" t="s">
        <v>108</v>
      </c>
      <c r="R95" s="18"/>
      <c r="S95" s="18"/>
      <c r="T95" s="18"/>
    </row>
    <row r="96" spans="1:20" ht="33">
      <c r="A96" s="4">
        <v>92</v>
      </c>
      <c r="B96" s="17" t="s">
        <v>63</v>
      </c>
      <c r="C96" s="18" t="s">
        <v>467</v>
      </c>
      <c r="D96" s="18" t="s">
        <v>25</v>
      </c>
      <c r="E96" s="19">
        <v>17</v>
      </c>
      <c r="F96" s="18"/>
      <c r="G96" s="19">
        <v>11</v>
      </c>
      <c r="H96" s="19">
        <v>10</v>
      </c>
      <c r="I96" s="61">
        <f t="shared" si="1"/>
        <v>21</v>
      </c>
      <c r="J96" s="18"/>
      <c r="K96" s="18" t="s">
        <v>486</v>
      </c>
      <c r="L96" s="18" t="s">
        <v>487</v>
      </c>
      <c r="M96" s="18">
        <v>7399679981</v>
      </c>
      <c r="N96" s="18" t="s">
        <v>491</v>
      </c>
      <c r="O96" s="18"/>
      <c r="P96" s="24">
        <v>43645</v>
      </c>
      <c r="Q96" s="18" t="s">
        <v>114</v>
      </c>
      <c r="R96" s="18"/>
      <c r="S96" s="18"/>
      <c r="T96" s="18"/>
    </row>
    <row r="97" spans="1:20">
      <c r="A97" s="4">
        <v>93</v>
      </c>
      <c r="B97" s="17"/>
      <c r="C97" s="18"/>
      <c r="D97" s="18"/>
      <c r="E97" s="19"/>
      <c r="F97" s="18"/>
      <c r="G97" s="19"/>
      <c r="H97" s="19"/>
      <c r="I97" s="61">
        <f t="shared" si="1"/>
        <v>0</v>
      </c>
      <c r="J97" s="18"/>
      <c r="K97" s="18"/>
      <c r="L97" s="18"/>
      <c r="M97" s="18"/>
      <c r="N97" s="18"/>
      <c r="O97" s="18"/>
      <c r="P97" s="24"/>
      <c r="Q97" s="18"/>
      <c r="R97" s="18"/>
      <c r="S97" s="18"/>
      <c r="T97" s="18"/>
    </row>
    <row r="98" spans="1:20">
      <c r="A98" s="4">
        <v>94</v>
      </c>
      <c r="B98" s="17"/>
      <c r="C98" s="18"/>
      <c r="D98" s="18"/>
      <c r="E98" s="19"/>
      <c r="F98" s="18"/>
      <c r="G98" s="19"/>
      <c r="H98" s="19"/>
      <c r="I98" s="61">
        <f t="shared" si="1"/>
        <v>0</v>
      </c>
      <c r="J98" s="18"/>
      <c r="K98" s="18"/>
      <c r="L98" s="18"/>
      <c r="M98" s="18"/>
      <c r="N98" s="18"/>
      <c r="O98" s="18"/>
      <c r="P98" s="24"/>
      <c r="Q98" s="18"/>
      <c r="R98" s="18"/>
      <c r="S98" s="18"/>
      <c r="T98" s="18"/>
    </row>
    <row r="99" spans="1:20">
      <c r="A99" s="4">
        <v>95</v>
      </c>
      <c r="B99" s="17"/>
      <c r="C99" s="18"/>
      <c r="D99" s="18"/>
      <c r="E99" s="19"/>
      <c r="F99" s="18"/>
      <c r="G99" s="19"/>
      <c r="H99" s="19"/>
      <c r="I99" s="61">
        <f t="shared" si="1"/>
        <v>0</v>
      </c>
      <c r="J99" s="18"/>
      <c r="K99" s="18"/>
      <c r="L99" s="18"/>
      <c r="M99" s="18"/>
      <c r="N99" s="18"/>
      <c r="O99" s="18"/>
      <c r="P99" s="24"/>
      <c r="Q99" s="18"/>
      <c r="R99" s="18"/>
      <c r="S99" s="18"/>
      <c r="T99" s="18"/>
    </row>
    <row r="100" spans="1:20">
      <c r="A100" s="4">
        <v>96</v>
      </c>
      <c r="B100" s="17"/>
      <c r="C100" s="18"/>
      <c r="D100" s="18"/>
      <c r="E100" s="19"/>
      <c r="F100" s="18"/>
      <c r="G100" s="19"/>
      <c r="H100" s="19"/>
      <c r="I100" s="61">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1">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1">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1">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1">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1">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1">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1">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1">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1">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1">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1">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1">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1">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1">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1">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1">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1">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1">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1">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1">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1">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1">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1">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1">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1">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1">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1">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1">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1">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1">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1">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1">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1">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1">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1">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1">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1">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COUNTIFS(C5:C164,"*")</f>
        <v>90</v>
      </c>
      <c r="D165" s="21"/>
      <c r="E165" s="13"/>
      <c r="F165" s="21"/>
      <c r="G165" s="62">
        <f>SUM(G5:G164)</f>
        <v>1842</v>
      </c>
      <c r="H165" s="62">
        <f>SUM(H5:H164)</f>
        <v>2069</v>
      </c>
      <c r="I165" s="62">
        <f>SUM(I5:I164)</f>
        <v>3911</v>
      </c>
      <c r="J165" s="21"/>
      <c r="K165" s="21"/>
      <c r="L165" s="21"/>
      <c r="M165" s="21"/>
      <c r="N165" s="21"/>
      <c r="O165" s="21"/>
      <c r="P165" s="14"/>
      <c r="Q165" s="21"/>
      <c r="R165" s="21"/>
      <c r="S165" s="21"/>
      <c r="T165" s="12"/>
    </row>
    <row r="166" spans="1:20">
      <c r="A166" s="44" t="s">
        <v>62</v>
      </c>
      <c r="B166" s="10">
        <f>COUNTIF(B$5:B$164,"Team 1")</f>
        <v>46</v>
      </c>
      <c r="C166" s="44" t="s">
        <v>25</v>
      </c>
      <c r="D166" s="10">
        <f>COUNTIF(D5:D164,"Anganwadi")</f>
        <v>73</v>
      </c>
    </row>
    <row r="167" spans="1:20">
      <c r="A167" s="44" t="s">
        <v>63</v>
      </c>
      <c r="B167" s="10">
        <f>COUNTIF(B$6:B$164,"Team 2")</f>
        <v>44</v>
      </c>
      <c r="C167" s="44" t="s">
        <v>23</v>
      </c>
      <c r="D167" s="10">
        <f>COUNTIF(D5:D164,"School")</f>
        <v>17</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99" activePane="bottomRight" state="frozen"/>
      <selection pane="topRight" activeCell="C1" sqref="C1"/>
      <selection pane="bottomLeft" activeCell="A5" sqref="A5"/>
      <selection pane="bottomRight" activeCell="B56" sqref="B56:B107"/>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29" t="s">
        <v>70</v>
      </c>
      <c r="B1" s="129"/>
      <c r="C1" s="129"/>
      <c r="D1" s="57"/>
      <c r="E1" s="57"/>
      <c r="F1" s="57"/>
      <c r="G1" s="57"/>
      <c r="H1" s="57"/>
      <c r="I1" s="57"/>
      <c r="J1" s="57"/>
      <c r="K1" s="57"/>
      <c r="L1" s="57"/>
      <c r="M1" s="131"/>
      <c r="N1" s="131"/>
      <c r="O1" s="131"/>
      <c r="P1" s="131"/>
      <c r="Q1" s="131"/>
      <c r="R1" s="131"/>
      <c r="S1" s="131"/>
      <c r="T1" s="131"/>
    </row>
    <row r="2" spans="1:20">
      <c r="A2" s="123" t="s">
        <v>59</v>
      </c>
      <c r="B2" s="124"/>
      <c r="C2" s="124"/>
      <c r="D2" s="25">
        <v>43647</v>
      </c>
      <c r="E2" s="22"/>
      <c r="F2" s="22"/>
      <c r="G2" s="22"/>
      <c r="H2" s="22"/>
      <c r="I2" s="22"/>
      <c r="J2" s="22"/>
      <c r="K2" s="22"/>
      <c r="L2" s="22"/>
      <c r="M2" s="22"/>
      <c r="N2" s="22"/>
      <c r="O2" s="22"/>
      <c r="P2" s="22"/>
      <c r="Q2" s="22"/>
      <c r="R2" s="22"/>
      <c r="S2" s="22"/>
    </row>
    <row r="3" spans="1:20" ht="24" customHeight="1">
      <c r="A3" s="125" t="s">
        <v>14</v>
      </c>
      <c r="B3" s="121" t="s">
        <v>61</v>
      </c>
      <c r="C3" s="126" t="s">
        <v>7</v>
      </c>
      <c r="D3" s="126" t="s">
        <v>55</v>
      </c>
      <c r="E3" s="126" t="s">
        <v>16</v>
      </c>
      <c r="F3" s="127" t="s">
        <v>17</v>
      </c>
      <c r="G3" s="126" t="s">
        <v>8</v>
      </c>
      <c r="H3" s="126"/>
      <c r="I3" s="126"/>
      <c r="J3" s="126" t="s">
        <v>31</v>
      </c>
      <c r="K3" s="121" t="s">
        <v>33</v>
      </c>
      <c r="L3" s="121" t="s">
        <v>50</v>
      </c>
      <c r="M3" s="121" t="s">
        <v>51</v>
      </c>
      <c r="N3" s="121" t="s">
        <v>34</v>
      </c>
      <c r="O3" s="121" t="s">
        <v>35</v>
      </c>
      <c r="P3" s="125" t="s">
        <v>54</v>
      </c>
      <c r="Q3" s="126" t="s">
        <v>52</v>
      </c>
      <c r="R3" s="126" t="s">
        <v>32</v>
      </c>
      <c r="S3" s="126" t="s">
        <v>53</v>
      </c>
      <c r="T3" s="126" t="s">
        <v>13</v>
      </c>
    </row>
    <row r="4" spans="1:20" ht="25.5" customHeight="1">
      <c r="A4" s="125"/>
      <c r="B4" s="128"/>
      <c r="C4" s="126"/>
      <c r="D4" s="126"/>
      <c r="E4" s="126"/>
      <c r="F4" s="127"/>
      <c r="G4" s="23" t="s">
        <v>9</v>
      </c>
      <c r="H4" s="23" t="s">
        <v>10</v>
      </c>
      <c r="I4" s="23" t="s">
        <v>11</v>
      </c>
      <c r="J4" s="126"/>
      <c r="K4" s="122"/>
      <c r="L4" s="122"/>
      <c r="M4" s="122"/>
      <c r="N4" s="122"/>
      <c r="O4" s="122"/>
      <c r="P4" s="125"/>
      <c r="Q4" s="125"/>
      <c r="R4" s="126"/>
      <c r="S4" s="126"/>
      <c r="T4" s="126"/>
    </row>
    <row r="5" spans="1:20">
      <c r="A5" s="4">
        <v>1</v>
      </c>
      <c r="B5" s="17" t="s">
        <v>62</v>
      </c>
      <c r="C5" s="48" t="s">
        <v>492</v>
      </c>
      <c r="D5" s="48" t="s">
        <v>25</v>
      </c>
      <c r="E5" s="19">
        <v>40</v>
      </c>
      <c r="F5" s="48"/>
      <c r="G5" s="19">
        <v>15</v>
      </c>
      <c r="H5" s="19">
        <v>19</v>
      </c>
      <c r="I5" s="61">
        <f>SUM(G5:H5)</f>
        <v>34</v>
      </c>
      <c r="J5" s="48">
        <v>970766093</v>
      </c>
      <c r="K5" s="48" t="s">
        <v>542</v>
      </c>
      <c r="L5" s="48" t="s">
        <v>543</v>
      </c>
      <c r="M5" s="48">
        <v>9401453379</v>
      </c>
      <c r="N5" s="48" t="s">
        <v>544</v>
      </c>
      <c r="O5" s="48">
        <v>9613379252</v>
      </c>
      <c r="P5" s="49">
        <v>43647</v>
      </c>
      <c r="Q5" s="48" t="s">
        <v>94</v>
      </c>
      <c r="R5" s="48"/>
      <c r="S5" s="18"/>
      <c r="T5" s="18"/>
    </row>
    <row r="6" spans="1:20">
      <c r="A6" s="4">
        <v>2</v>
      </c>
      <c r="B6" s="17" t="s">
        <v>62</v>
      </c>
      <c r="C6" s="48" t="s">
        <v>493</v>
      </c>
      <c r="D6" s="48" t="s">
        <v>25</v>
      </c>
      <c r="E6" s="19">
        <v>41</v>
      </c>
      <c r="F6" s="48"/>
      <c r="G6" s="19">
        <v>12</v>
      </c>
      <c r="H6" s="19">
        <v>19</v>
      </c>
      <c r="I6" s="61">
        <f t="shared" ref="I6:I69" si="0">SUM(G6:H6)</f>
        <v>31</v>
      </c>
      <c r="J6" s="48">
        <v>9706655321</v>
      </c>
      <c r="K6" s="48" t="s">
        <v>542</v>
      </c>
      <c r="L6" s="48" t="s">
        <v>543</v>
      </c>
      <c r="M6" s="48">
        <v>9401453379</v>
      </c>
      <c r="N6" s="48" t="s">
        <v>544</v>
      </c>
      <c r="O6" s="48">
        <v>9613379252</v>
      </c>
      <c r="P6" s="49">
        <v>43647</v>
      </c>
      <c r="Q6" s="48" t="s">
        <v>94</v>
      </c>
      <c r="R6" s="48"/>
      <c r="S6" s="18"/>
      <c r="T6" s="18"/>
    </row>
    <row r="7" spans="1:20" ht="33">
      <c r="A7" s="4">
        <v>3</v>
      </c>
      <c r="B7" s="17" t="s">
        <v>62</v>
      </c>
      <c r="C7" s="48" t="s">
        <v>494</v>
      </c>
      <c r="D7" s="48" t="s">
        <v>25</v>
      </c>
      <c r="E7" s="19">
        <v>3</v>
      </c>
      <c r="F7" s="48"/>
      <c r="G7" s="19">
        <v>28</v>
      </c>
      <c r="H7" s="19">
        <v>25</v>
      </c>
      <c r="I7" s="61">
        <f t="shared" si="0"/>
        <v>53</v>
      </c>
      <c r="J7" s="48">
        <v>9957391662</v>
      </c>
      <c r="K7" s="48" t="s">
        <v>542</v>
      </c>
      <c r="L7" s="48" t="s">
        <v>543</v>
      </c>
      <c r="M7" s="48">
        <v>9401453379</v>
      </c>
      <c r="N7" s="48" t="s">
        <v>544</v>
      </c>
      <c r="O7" s="48">
        <v>9613379252</v>
      </c>
      <c r="P7" s="49">
        <v>43648</v>
      </c>
      <c r="Q7" s="48" t="s">
        <v>95</v>
      </c>
      <c r="R7" s="48"/>
      <c r="S7" s="18"/>
      <c r="T7" s="18"/>
    </row>
    <row r="8" spans="1:20" ht="33">
      <c r="A8" s="4">
        <v>4</v>
      </c>
      <c r="B8" s="17" t="s">
        <v>62</v>
      </c>
      <c r="C8" s="48" t="s">
        <v>495</v>
      </c>
      <c r="D8" s="48" t="s">
        <v>25</v>
      </c>
      <c r="E8" s="19">
        <v>52</v>
      </c>
      <c r="F8" s="48"/>
      <c r="G8" s="19">
        <v>25</v>
      </c>
      <c r="H8" s="19">
        <v>15</v>
      </c>
      <c r="I8" s="61">
        <f t="shared" si="0"/>
        <v>40</v>
      </c>
      <c r="J8" s="17">
        <v>9707093005</v>
      </c>
      <c r="K8" s="48" t="s">
        <v>542</v>
      </c>
      <c r="L8" s="48" t="s">
        <v>543</v>
      </c>
      <c r="M8" s="48">
        <v>9401453379</v>
      </c>
      <c r="N8" s="48" t="s">
        <v>544</v>
      </c>
      <c r="O8" s="48">
        <v>9613379252</v>
      </c>
      <c r="P8" s="49">
        <v>43648</v>
      </c>
      <c r="Q8" s="48" t="s">
        <v>95</v>
      </c>
      <c r="R8" s="48"/>
      <c r="S8" s="18"/>
      <c r="T8" s="18"/>
    </row>
    <row r="9" spans="1:20" ht="33">
      <c r="A9" s="4">
        <v>5</v>
      </c>
      <c r="B9" s="17" t="s">
        <v>62</v>
      </c>
      <c r="C9" s="48" t="s">
        <v>496</v>
      </c>
      <c r="D9" s="48" t="s">
        <v>25</v>
      </c>
      <c r="E9" s="19">
        <v>50</v>
      </c>
      <c r="F9" s="48"/>
      <c r="G9" s="19">
        <v>21</v>
      </c>
      <c r="H9" s="19">
        <v>15</v>
      </c>
      <c r="I9" s="61">
        <f t="shared" si="0"/>
        <v>36</v>
      </c>
      <c r="J9" s="48">
        <v>7399570011</v>
      </c>
      <c r="K9" s="48" t="s">
        <v>542</v>
      </c>
      <c r="L9" s="48" t="s">
        <v>543</v>
      </c>
      <c r="M9" s="48">
        <v>9401453379</v>
      </c>
      <c r="N9" s="48" t="s">
        <v>544</v>
      </c>
      <c r="O9" s="48">
        <v>9613379252</v>
      </c>
      <c r="P9" s="49">
        <v>43649</v>
      </c>
      <c r="Q9" s="48" t="s">
        <v>97</v>
      </c>
      <c r="R9" s="48"/>
      <c r="S9" s="18"/>
      <c r="T9" s="18"/>
    </row>
    <row r="10" spans="1:20">
      <c r="A10" s="4">
        <v>6</v>
      </c>
      <c r="B10" s="17" t="s">
        <v>62</v>
      </c>
      <c r="C10" s="48" t="s">
        <v>497</v>
      </c>
      <c r="D10" s="48" t="s">
        <v>25</v>
      </c>
      <c r="E10" s="19">
        <v>98</v>
      </c>
      <c r="F10" s="48"/>
      <c r="G10" s="19">
        <v>21</v>
      </c>
      <c r="H10" s="19">
        <v>15</v>
      </c>
      <c r="I10" s="61">
        <f t="shared" si="0"/>
        <v>36</v>
      </c>
      <c r="J10" s="48">
        <v>9577292191</v>
      </c>
      <c r="K10" s="48" t="s">
        <v>542</v>
      </c>
      <c r="L10" s="48" t="s">
        <v>543</v>
      </c>
      <c r="M10" s="48">
        <v>9401453379</v>
      </c>
      <c r="N10" s="48" t="s">
        <v>544</v>
      </c>
      <c r="O10" s="48">
        <v>9613379252</v>
      </c>
      <c r="P10" s="49">
        <v>43649</v>
      </c>
      <c r="Q10" s="48" t="s">
        <v>97</v>
      </c>
      <c r="R10" s="48"/>
      <c r="S10" s="18"/>
      <c r="T10" s="18"/>
    </row>
    <row r="11" spans="1:20">
      <c r="A11" s="4">
        <v>7</v>
      </c>
      <c r="B11" s="17" t="s">
        <v>62</v>
      </c>
      <c r="C11" s="59" t="s">
        <v>498</v>
      </c>
      <c r="D11" s="59" t="s">
        <v>25</v>
      </c>
      <c r="E11" s="17">
        <v>14</v>
      </c>
      <c r="F11" s="59"/>
      <c r="G11" s="17">
        <v>17</v>
      </c>
      <c r="H11" s="17">
        <v>16</v>
      </c>
      <c r="I11" s="61">
        <f t="shared" si="0"/>
        <v>33</v>
      </c>
      <c r="J11" s="59">
        <v>9577228467</v>
      </c>
      <c r="K11" s="59" t="s">
        <v>542</v>
      </c>
      <c r="L11" s="59" t="s">
        <v>543</v>
      </c>
      <c r="M11" s="59">
        <v>9401453379</v>
      </c>
      <c r="N11" s="59" t="s">
        <v>544</v>
      </c>
      <c r="O11" s="59">
        <v>9613379252</v>
      </c>
      <c r="P11" s="49">
        <v>43650</v>
      </c>
      <c r="Q11" s="48" t="s">
        <v>100</v>
      </c>
      <c r="R11" s="48"/>
      <c r="S11" s="18"/>
      <c r="T11" s="18"/>
    </row>
    <row r="12" spans="1:20">
      <c r="A12" s="4">
        <v>8</v>
      </c>
      <c r="B12" s="17" t="s">
        <v>62</v>
      </c>
      <c r="C12" s="48" t="s">
        <v>499</v>
      </c>
      <c r="D12" s="48" t="s">
        <v>25</v>
      </c>
      <c r="E12" s="19">
        <v>10</v>
      </c>
      <c r="F12" s="48"/>
      <c r="G12" s="19">
        <v>21</v>
      </c>
      <c r="H12" s="19">
        <v>23</v>
      </c>
      <c r="I12" s="61">
        <f t="shared" si="0"/>
        <v>44</v>
      </c>
      <c r="J12" s="48">
        <v>9954741303</v>
      </c>
      <c r="K12" s="48" t="s">
        <v>542</v>
      </c>
      <c r="L12" s="48" t="s">
        <v>543</v>
      </c>
      <c r="M12" s="48">
        <v>9401453379</v>
      </c>
      <c r="N12" s="48" t="s">
        <v>544</v>
      </c>
      <c r="O12" s="48">
        <v>9613379252</v>
      </c>
      <c r="P12" s="49">
        <v>43650</v>
      </c>
      <c r="Q12" s="48" t="s">
        <v>100</v>
      </c>
      <c r="R12" s="48"/>
      <c r="S12" s="18"/>
      <c r="T12" s="18"/>
    </row>
    <row r="13" spans="1:20">
      <c r="A13" s="4">
        <v>9</v>
      </c>
      <c r="B13" s="17" t="s">
        <v>62</v>
      </c>
      <c r="C13" s="48" t="s">
        <v>500</v>
      </c>
      <c r="D13" s="48" t="s">
        <v>25</v>
      </c>
      <c r="E13" s="19">
        <v>9</v>
      </c>
      <c r="F13" s="48"/>
      <c r="G13" s="19">
        <v>19</v>
      </c>
      <c r="H13" s="19">
        <v>27</v>
      </c>
      <c r="I13" s="61">
        <f t="shared" si="0"/>
        <v>46</v>
      </c>
      <c r="J13" s="48"/>
      <c r="K13" s="48" t="s">
        <v>542</v>
      </c>
      <c r="L13" s="48" t="s">
        <v>543</v>
      </c>
      <c r="M13" s="48">
        <v>9401453379</v>
      </c>
      <c r="N13" s="48" t="s">
        <v>544</v>
      </c>
      <c r="O13" s="48">
        <v>9613379252</v>
      </c>
      <c r="P13" s="49">
        <v>43651</v>
      </c>
      <c r="Q13" s="48" t="s">
        <v>108</v>
      </c>
      <c r="R13" s="48"/>
      <c r="S13" s="18"/>
      <c r="T13" s="18"/>
    </row>
    <row r="14" spans="1:20">
      <c r="A14" s="4">
        <v>10</v>
      </c>
      <c r="B14" s="17" t="s">
        <v>62</v>
      </c>
      <c r="C14" s="48" t="s">
        <v>501</v>
      </c>
      <c r="D14" s="48" t="s">
        <v>25</v>
      </c>
      <c r="E14" s="19">
        <v>6</v>
      </c>
      <c r="F14" s="48"/>
      <c r="G14" s="19">
        <v>16</v>
      </c>
      <c r="H14" s="19">
        <v>14</v>
      </c>
      <c r="I14" s="61">
        <f t="shared" si="0"/>
        <v>30</v>
      </c>
      <c r="J14" s="48">
        <v>7399347290</v>
      </c>
      <c r="K14" s="48" t="s">
        <v>542</v>
      </c>
      <c r="L14" s="48" t="s">
        <v>543</v>
      </c>
      <c r="M14" s="48">
        <v>9401453379</v>
      </c>
      <c r="N14" s="48" t="s">
        <v>544</v>
      </c>
      <c r="O14" s="48">
        <v>9613379252</v>
      </c>
      <c r="P14" s="49">
        <v>43651</v>
      </c>
      <c r="Q14" s="48" t="s">
        <v>108</v>
      </c>
      <c r="R14" s="48"/>
      <c r="S14" s="18"/>
      <c r="T14" s="18"/>
    </row>
    <row r="15" spans="1:20">
      <c r="A15" s="4">
        <v>11</v>
      </c>
      <c r="B15" s="17" t="s">
        <v>62</v>
      </c>
      <c r="C15" s="48" t="s">
        <v>502</v>
      </c>
      <c r="D15" s="48" t="s">
        <v>25</v>
      </c>
      <c r="E15" s="19">
        <v>4</v>
      </c>
      <c r="F15" s="48"/>
      <c r="G15" s="19">
        <v>10</v>
      </c>
      <c r="H15" s="19">
        <v>10</v>
      </c>
      <c r="I15" s="61">
        <f t="shared" si="0"/>
        <v>20</v>
      </c>
      <c r="J15" s="48"/>
      <c r="K15" s="48" t="s">
        <v>542</v>
      </c>
      <c r="L15" s="48" t="s">
        <v>543</v>
      </c>
      <c r="M15" s="48">
        <v>9401453379</v>
      </c>
      <c r="N15" s="48" t="s">
        <v>544</v>
      </c>
      <c r="O15" s="48">
        <v>9613379252</v>
      </c>
      <c r="P15" s="49">
        <v>43652</v>
      </c>
      <c r="Q15" s="48" t="s">
        <v>114</v>
      </c>
      <c r="R15" s="48"/>
      <c r="S15" s="18"/>
      <c r="T15" s="18"/>
    </row>
    <row r="16" spans="1:20" ht="33">
      <c r="A16" s="4">
        <v>12</v>
      </c>
      <c r="B16" s="17" t="s">
        <v>62</v>
      </c>
      <c r="C16" s="48" t="s">
        <v>503</v>
      </c>
      <c r="D16" s="48" t="s">
        <v>25</v>
      </c>
      <c r="E16" s="19">
        <v>2</v>
      </c>
      <c r="F16" s="48"/>
      <c r="G16" s="19">
        <v>23</v>
      </c>
      <c r="H16" s="19">
        <v>20</v>
      </c>
      <c r="I16" s="61">
        <f t="shared" si="0"/>
        <v>43</v>
      </c>
      <c r="J16" s="48">
        <v>9707670116</v>
      </c>
      <c r="K16" s="48" t="s">
        <v>542</v>
      </c>
      <c r="L16" s="48" t="s">
        <v>543</v>
      </c>
      <c r="M16" s="48">
        <v>9401453379</v>
      </c>
      <c r="N16" s="48" t="s">
        <v>544</v>
      </c>
      <c r="O16" s="48">
        <v>9613379252</v>
      </c>
      <c r="P16" s="49">
        <v>43652</v>
      </c>
      <c r="Q16" s="48" t="s">
        <v>114</v>
      </c>
      <c r="R16" s="48"/>
      <c r="S16" s="18"/>
      <c r="T16" s="18"/>
    </row>
    <row r="17" spans="1:20" ht="49.5">
      <c r="A17" s="4">
        <v>13</v>
      </c>
      <c r="B17" s="17" t="s">
        <v>62</v>
      </c>
      <c r="C17" s="48" t="s">
        <v>504</v>
      </c>
      <c r="D17" s="48" t="s">
        <v>25</v>
      </c>
      <c r="E17" s="19"/>
      <c r="F17" s="48"/>
      <c r="G17" s="19">
        <v>19</v>
      </c>
      <c r="H17" s="19">
        <v>29</v>
      </c>
      <c r="I17" s="61">
        <f t="shared" si="0"/>
        <v>48</v>
      </c>
      <c r="J17" s="48">
        <v>9854369626</v>
      </c>
      <c r="K17" s="48" t="s">
        <v>542</v>
      </c>
      <c r="L17" s="48" t="s">
        <v>543</v>
      </c>
      <c r="M17" s="48">
        <v>9401453379</v>
      </c>
      <c r="N17" s="48" t="s">
        <v>544</v>
      </c>
      <c r="O17" s="48">
        <v>9613379252</v>
      </c>
      <c r="P17" s="49">
        <v>43654</v>
      </c>
      <c r="Q17" s="48" t="s">
        <v>94</v>
      </c>
      <c r="R17" s="48"/>
      <c r="S17" s="18"/>
      <c r="T17" s="18"/>
    </row>
    <row r="18" spans="1:20">
      <c r="A18" s="4">
        <v>14</v>
      </c>
      <c r="B18" s="17" t="s">
        <v>62</v>
      </c>
      <c r="C18" s="59" t="s">
        <v>505</v>
      </c>
      <c r="D18" s="59" t="s">
        <v>25</v>
      </c>
      <c r="E18" s="17"/>
      <c r="F18" s="59"/>
      <c r="G18" s="17">
        <v>22</v>
      </c>
      <c r="H18" s="17">
        <v>28</v>
      </c>
      <c r="I18" s="61">
        <f t="shared" si="0"/>
        <v>50</v>
      </c>
      <c r="J18" s="59">
        <v>9957954317</v>
      </c>
      <c r="K18" s="59" t="s">
        <v>542</v>
      </c>
      <c r="L18" s="59" t="s">
        <v>543</v>
      </c>
      <c r="M18" s="59">
        <v>9401453379</v>
      </c>
      <c r="N18" s="59" t="s">
        <v>544</v>
      </c>
      <c r="O18" s="59">
        <v>9613379252</v>
      </c>
      <c r="P18" s="49">
        <v>43654</v>
      </c>
      <c r="Q18" s="48" t="s">
        <v>94</v>
      </c>
      <c r="R18" s="48"/>
      <c r="S18" s="18"/>
      <c r="T18" s="18"/>
    </row>
    <row r="19" spans="1:20" ht="33">
      <c r="A19" s="4">
        <v>15</v>
      </c>
      <c r="B19" s="17" t="s">
        <v>62</v>
      </c>
      <c r="C19" s="48" t="s">
        <v>506</v>
      </c>
      <c r="D19" s="48" t="s">
        <v>25</v>
      </c>
      <c r="E19" s="19"/>
      <c r="F19" s="48"/>
      <c r="G19" s="19">
        <v>10</v>
      </c>
      <c r="H19" s="19">
        <v>13</v>
      </c>
      <c r="I19" s="61">
        <f t="shared" si="0"/>
        <v>23</v>
      </c>
      <c r="J19" s="48"/>
      <c r="K19" s="48" t="s">
        <v>542</v>
      </c>
      <c r="L19" s="48" t="s">
        <v>543</v>
      </c>
      <c r="M19" s="48">
        <v>9401453379</v>
      </c>
      <c r="N19" s="48" t="s">
        <v>544</v>
      </c>
      <c r="O19" s="48">
        <v>9613379252</v>
      </c>
      <c r="P19" s="49">
        <v>43655</v>
      </c>
      <c r="Q19" s="48" t="s">
        <v>95</v>
      </c>
      <c r="R19" s="48"/>
      <c r="S19" s="18"/>
      <c r="T19" s="18"/>
    </row>
    <row r="20" spans="1:20" ht="33">
      <c r="A20" s="4">
        <v>16</v>
      </c>
      <c r="B20" s="17" t="s">
        <v>62</v>
      </c>
      <c r="C20" s="48" t="s">
        <v>507</v>
      </c>
      <c r="D20" s="48" t="s">
        <v>25</v>
      </c>
      <c r="E20" s="19">
        <v>26</v>
      </c>
      <c r="F20" s="48"/>
      <c r="G20" s="19">
        <v>31</v>
      </c>
      <c r="H20" s="19">
        <v>26</v>
      </c>
      <c r="I20" s="61">
        <f t="shared" si="0"/>
        <v>57</v>
      </c>
      <c r="J20" s="48">
        <v>9678210688</v>
      </c>
      <c r="K20" s="48" t="s">
        <v>542</v>
      </c>
      <c r="L20" s="48" t="s">
        <v>543</v>
      </c>
      <c r="M20" s="48">
        <v>9401453379</v>
      </c>
      <c r="N20" s="48" t="s">
        <v>544</v>
      </c>
      <c r="O20" s="48">
        <v>9613379252</v>
      </c>
      <c r="P20" s="49">
        <v>43655</v>
      </c>
      <c r="Q20" s="48" t="s">
        <v>95</v>
      </c>
      <c r="R20" s="48"/>
      <c r="S20" s="18"/>
      <c r="T20" s="18"/>
    </row>
    <row r="21" spans="1:20">
      <c r="A21" s="4">
        <v>17</v>
      </c>
      <c r="B21" s="17" t="s">
        <v>62</v>
      </c>
      <c r="C21" s="48" t="s">
        <v>508</v>
      </c>
      <c r="D21" s="48" t="s">
        <v>25</v>
      </c>
      <c r="E21" s="19">
        <v>39</v>
      </c>
      <c r="F21" s="48"/>
      <c r="G21" s="19">
        <v>20</v>
      </c>
      <c r="H21" s="19">
        <v>12</v>
      </c>
      <c r="I21" s="61">
        <f t="shared" si="0"/>
        <v>32</v>
      </c>
      <c r="J21" s="48">
        <v>8011571211</v>
      </c>
      <c r="K21" s="48" t="s">
        <v>542</v>
      </c>
      <c r="L21" s="48" t="s">
        <v>543</v>
      </c>
      <c r="M21" s="48">
        <v>9401453379</v>
      </c>
      <c r="N21" s="48" t="s">
        <v>544</v>
      </c>
      <c r="O21" s="48">
        <v>9613379252</v>
      </c>
      <c r="P21" s="49">
        <v>43656</v>
      </c>
      <c r="Q21" s="48" t="s">
        <v>97</v>
      </c>
      <c r="R21" s="48"/>
      <c r="S21" s="18"/>
      <c r="T21" s="18"/>
    </row>
    <row r="22" spans="1:20">
      <c r="A22" s="4">
        <v>18</v>
      </c>
      <c r="B22" s="17" t="s">
        <v>62</v>
      </c>
      <c r="C22" s="48" t="s">
        <v>509</v>
      </c>
      <c r="D22" s="48" t="s">
        <v>25</v>
      </c>
      <c r="E22" s="19"/>
      <c r="F22" s="48"/>
      <c r="G22" s="19">
        <v>12</v>
      </c>
      <c r="H22" s="19">
        <v>20</v>
      </c>
      <c r="I22" s="61">
        <f t="shared" si="0"/>
        <v>32</v>
      </c>
      <c r="J22" s="48">
        <v>9707049723</v>
      </c>
      <c r="K22" s="48" t="s">
        <v>542</v>
      </c>
      <c r="L22" s="48" t="s">
        <v>543</v>
      </c>
      <c r="M22" s="48">
        <v>9401453379</v>
      </c>
      <c r="N22" s="48" t="s">
        <v>544</v>
      </c>
      <c r="O22" s="48">
        <v>9613379252</v>
      </c>
      <c r="P22" s="49">
        <v>43656</v>
      </c>
      <c r="Q22" s="48" t="s">
        <v>97</v>
      </c>
      <c r="R22" s="48"/>
      <c r="S22" s="18"/>
      <c r="T22" s="18"/>
    </row>
    <row r="23" spans="1:20">
      <c r="A23" s="4">
        <v>19</v>
      </c>
      <c r="B23" s="17" t="s">
        <v>62</v>
      </c>
      <c r="C23" s="48" t="s">
        <v>510</v>
      </c>
      <c r="D23" s="48" t="s">
        <v>25</v>
      </c>
      <c r="E23" s="19">
        <v>43</v>
      </c>
      <c r="F23" s="48"/>
      <c r="G23" s="19">
        <v>21</v>
      </c>
      <c r="H23" s="19">
        <v>12</v>
      </c>
      <c r="I23" s="61">
        <f t="shared" si="0"/>
        <v>33</v>
      </c>
      <c r="J23" s="48">
        <v>8253869537</v>
      </c>
      <c r="K23" s="48" t="s">
        <v>542</v>
      </c>
      <c r="L23" s="48" t="s">
        <v>543</v>
      </c>
      <c r="M23" s="48">
        <v>9401453379</v>
      </c>
      <c r="N23" s="48" t="s">
        <v>544</v>
      </c>
      <c r="O23" s="48">
        <v>9613379252</v>
      </c>
      <c r="P23" s="49">
        <v>43657</v>
      </c>
      <c r="Q23" s="48" t="s">
        <v>100</v>
      </c>
      <c r="R23" s="48"/>
      <c r="S23" s="18"/>
      <c r="T23" s="18"/>
    </row>
    <row r="24" spans="1:20" ht="33">
      <c r="A24" s="4">
        <v>20</v>
      </c>
      <c r="B24" s="17" t="s">
        <v>62</v>
      </c>
      <c r="C24" s="48" t="s">
        <v>511</v>
      </c>
      <c r="D24" s="48" t="s">
        <v>25</v>
      </c>
      <c r="E24" s="19"/>
      <c r="F24" s="48"/>
      <c r="G24" s="19">
        <v>17</v>
      </c>
      <c r="H24" s="19">
        <v>13</v>
      </c>
      <c r="I24" s="61">
        <f t="shared" si="0"/>
        <v>30</v>
      </c>
      <c r="J24" s="48">
        <v>7399347768</v>
      </c>
      <c r="K24" s="48" t="s">
        <v>542</v>
      </c>
      <c r="L24" s="48" t="s">
        <v>543</v>
      </c>
      <c r="M24" s="48">
        <v>9401453379</v>
      </c>
      <c r="N24" s="48" t="s">
        <v>544</v>
      </c>
      <c r="O24" s="48">
        <v>9613379252</v>
      </c>
      <c r="P24" s="49">
        <v>43657</v>
      </c>
      <c r="Q24" s="48" t="s">
        <v>100</v>
      </c>
      <c r="R24" s="48"/>
      <c r="S24" s="18"/>
      <c r="T24" s="18"/>
    </row>
    <row r="25" spans="1:20">
      <c r="A25" s="4">
        <v>21</v>
      </c>
      <c r="B25" s="17" t="s">
        <v>62</v>
      </c>
      <c r="C25" s="59" t="s">
        <v>512</v>
      </c>
      <c r="D25" s="59" t="s">
        <v>25</v>
      </c>
      <c r="E25" s="17"/>
      <c r="F25" s="59"/>
      <c r="G25" s="17">
        <v>26</v>
      </c>
      <c r="H25" s="17">
        <v>23</v>
      </c>
      <c r="I25" s="61">
        <f t="shared" si="0"/>
        <v>49</v>
      </c>
      <c r="J25" s="59">
        <v>9577765348</v>
      </c>
      <c r="K25" s="59" t="s">
        <v>542</v>
      </c>
      <c r="L25" s="59" t="s">
        <v>543</v>
      </c>
      <c r="M25" s="59">
        <v>9401453379</v>
      </c>
      <c r="N25" s="59" t="s">
        <v>544</v>
      </c>
      <c r="O25" s="59">
        <v>9613379252</v>
      </c>
      <c r="P25" s="49">
        <v>43658</v>
      </c>
      <c r="Q25" s="48" t="s">
        <v>108</v>
      </c>
      <c r="R25" s="48"/>
      <c r="S25" s="18"/>
      <c r="T25" s="18"/>
    </row>
    <row r="26" spans="1:20">
      <c r="A26" s="4">
        <v>22</v>
      </c>
      <c r="B26" s="17" t="s">
        <v>62</v>
      </c>
      <c r="C26" s="48" t="s">
        <v>513</v>
      </c>
      <c r="D26" s="48" t="s">
        <v>25</v>
      </c>
      <c r="E26" s="19"/>
      <c r="F26" s="48"/>
      <c r="G26" s="19">
        <v>23</v>
      </c>
      <c r="H26" s="19">
        <v>12</v>
      </c>
      <c r="I26" s="61">
        <f t="shared" si="0"/>
        <v>35</v>
      </c>
      <c r="J26" s="48">
        <v>7399694576</v>
      </c>
      <c r="K26" s="48" t="s">
        <v>542</v>
      </c>
      <c r="L26" s="48" t="s">
        <v>543</v>
      </c>
      <c r="M26" s="48">
        <v>9401453379</v>
      </c>
      <c r="N26" s="48" t="s">
        <v>544</v>
      </c>
      <c r="O26" s="48">
        <v>9613379252</v>
      </c>
      <c r="P26" s="49">
        <v>43658</v>
      </c>
      <c r="Q26" s="48" t="s">
        <v>108</v>
      </c>
      <c r="R26" s="48"/>
      <c r="S26" s="18"/>
      <c r="T26" s="18"/>
    </row>
    <row r="27" spans="1:20" ht="33">
      <c r="A27" s="4">
        <v>23</v>
      </c>
      <c r="B27" s="17" t="s">
        <v>62</v>
      </c>
      <c r="C27" s="48" t="s">
        <v>514</v>
      </c>
      <c r="D27" s="48" t="s">
        <v>25</v>
      </c>
      <c r="E27" s="19"/>
      <c r="F27" s="48"/>
      <c r="G27" s="19">
        <v>14</v>
      </c>
      <c r="H27" s="19">
        <v>13</v>
      </c>
      <c r="I27" s="61">
        <f t="shared" si="0"/>
        <v>27</v>
      </c>
      <c r="J27" s="48"/>
      <c r="K27" s="48" t="s">
        <v>542</v>
      </c>
      <c r="L27" s="48" t="s">
        <v>543</v>
      </c>
      <c r="M27" s="48">
        <v>9401453379</v>
      </c>
      <c r="N27" s="48" t="s">
        <v>544</v>
      </c>
      <c r="O27" s="48">
        <v>9613379252</v>
      </c>
      <c r="P27" s="49">
        <v>43659</v>
      </c>
      <c r="Q27" s="48" t="s">
        <v>114</v>
      </c>
      <c r="R27" s="48"/>
      <c r="S27" s="18"/>
      <c r="T27" s="18"/>
    </row>
    <row r="28" spans="1:20" ht="33">
      <c r="A28" s="4">
        <v>24</v>
      </c>
      <c r="B28" s="17" t="s">
        <v>62</v>
      </c>
      <c r="C28" s="48" t="s">
        <v>515</v>
      </c>
      <c r="D28" s="48" t="s">
        <v>25</v>
      </c>
      <c r="E28" s="19">
        <v>53</v>
      </c>
      <c r="F28" s="48"/>
      <c r="G28" s="19">
        <v>20</v>
      </c>
      <c r="H28" s="19">
        <v>9</v>
      </c>
      <c r="I28" s="61">
        <f t="shared" si="0"/>
        <v>29</v>
      </c>
      <c r="J28" s="48">
        <v>9859955394</v>
      </c>
      <c r="K28" s="48" t="s">
        <v>542</v>
      </c>
      <c r="L28" s="48" t="s">
        <v>543</v>
      </c>
      <c r="M28" s="48">
        <v>9401453379</v>
      </c>
      <c r="N28" s="48" t="s">
        <v>544</v>
      </c>
      <c r="O28" s="48">
        <v>9613379252</v>
      </c>
      <c r="P28" s="49">
        <v>43659</v>
      </c>
      <c r="Q28" s="48" t="s">
        <v>114</v>
      </c>
      <c r="R28" s="48"/>
      <c r="S28" s="18"/>
      <c r="T28" s="18"/>
    </row>
    <row r="29" spans="1:20">
      <c r="A29" s="4">
        <v>25</v>
      </c>
      <c r="B29" s="17" t="s">
        <v>62</v>
      </c>
      <c r="C29" s="48" t="s">
        <v>516</v>
      </c>
      <c r="D29" s="48" t="s">
        <v>25</v>
      </c>
      <c r="E29" s="19">
        <v>72</v>
      </c>
      <c r="F29" s="48"/>
      <c r="G29" s="19">
        <v>36</v>
      </c>
      <c r="H29" s="19">
        <v>40</v>
      </c>
      <c r="I29" s="61">
        <f t="shared" si="0"/>
        <v>76</v>
      </c>
      <c r="J29" s="48">
        <v>9577782619</v>
      </c>
      <c r="K29" s="48" t="s">
        <v>542</v>
      </c>
      <c r="L29" s="48" t="s">
        <v>543</v>
      </c>
      <c r="M29" s="48">
        <v>9401453379</v>
      </c>
      <c r="N29" s="48" t="s">
        <v>544</v>
      </c>
      <c r="O29" s="48">
        <v>9613379252</v>
      </c>
      <c r="P29" s="49">
        <v>43661</v>
      </c>
      <c r="Q29" s="48" t="s">
        <v>94</v>
      </c>
      <c r="R29" s="48"/>
      <c r="S29" s="18"/>
      <c r="T29" s="18"/>
    </row>
    <row r="30" spans="1:20">
      <c r="A30" s="4">
        <v>26</v>
      </c>
      <c r="B30" s="17" t="s">
        <v>62</v>
      </c>
      <c r="C30" s="48" t="s">
        <v>517</v>
      </c>
      <c r="D30" s="48" t="s">
        <v>25</v>
      </c>
      <c r="E30" s="19">
        <v>78</v>
      </c>
      <c r="F30" s="48"/>
      <c r="G30" s="19">
        <v>26</v>
      </c>
      <c r="H30" s="19">
        <v>38</v>
      </c>
      <c r="I30" s="61">
        <f t="shared" si="0"/>
        <v>64</v>
      </c>
      <c r="J30" s="48">
        <v>96131946670</v>
      </c>
      <c r="K30" s="48" t="s">
        <v>542</v>
      </c>
      <c r="L30" s="48" t="s">
        <v>543</v>
      </c>
      <c r="M30" s="48">
        <v>9401453379</v>
      </c>
      <c r="N30" s="48" t="s">
        <v>544</v>
      </c>
      <c r="O30" s="48">
        <v>9613379252</v>
      </c>
      <c r="P30" s="49">
        <v>43661</v>
      </c>
      <c r="Q30" s="48" t="s">
        <v>94</v>
      </c>
      <c r="R30" s="48"/>
      <c r="S30" s="18"/>
      <c r="T30" s="18"/>
    </row>
    <row r="31" spans="1:20">
      <c r="A31" s="4">
        <v>27</v>
      </c>
      <c r="B31" s="17" t="s">
        <v>62</v>
      </c>
      <c r="C31" s="48" t="s">
        <v>518</v>
      </c>
      <c r="D31" s="48" t="s">
        <v>25</v>
      </c>
      <c r="E31" s="19">
        <v>83</v>
      </c>
      <c r="F31" s="48"/>
      <c r="G31" s="19">
        <v>12</v>
      </c>
      <c r="H31" s="19">
        <v>10</v>
      </c>
      <c r="I31" s="61">
        <f t="shared" si="0"/>
        <v>22</v>
      </c>
      <c r="J31" s="48"/>
      <c r="K31" s="48" t="s">
        <v>542</v>
      </c>
      <c r="L31" s="48" t="s">
        <v>543</v>
      </c>
      <c r="M31" s="48">
        <v>9401453379</v>
      </c>
      <c r="N31" s="48" t="s">
        <v>544</v>
      </c>
      <c r="O31" s="48">
        <v>9613379252</v>
      </c>
      <c r="P31" s="49">
        <v>43662</v>
      </c>
      <c r="Q31" s="48" t="s">
        <v>95</v>
      </c>
      <c r="R31" s="48"/>
      <c r="S31" s="18"/>
      <c r="T31" s="18"/>
    </row>
    <row r="32" spans="1:20">
      <c r="A32" s="4">
        <v>28</v>
      </c>
      <c r="B32" s="17" t="s">
        <v>62</v>
      </c>
      <c r="C32" s="59" t="s">
        <v>519</v>
      </c>
      <c r="D32" s="59" t="s">
        <v>25</v>
      </c>
      <c r="E32" s="17">
        <v>84</v>
      </c>
      <c r="F32" s="59"/>
      <c r="G32" s="17">
        <v>15</v>
      </c>
      <c r="H32" s="17">
        <v>15</v>
      </c>
      <c r="I32" s="61">
        <f t="shared" si="0"/>
        <v>30</v>
      </c>
      <c r="J32" s="59">
        <v>9954966184</v>
      </c>
      <c r="K32" s="59" t="s">
        <v>542</v>
      </c>
      <c r="L32" s="59" t="s">
        <v>543</v>
      </c>
      <c r="M32" s="59">
        <v>9401453379</v>
      </c>
      <c r="N32" s="59" t="s">
        <v>544</v>
      </c>
      <c r="O32" s="59">
        <v>9613379252</v>
      </c>
      <c r="P32" s="49">
        <v>43662</v>
      </c>
      <c r="Q32" s="48" t="s">
        <v>95</v>
      </c>
      <c r="R32" s="48"/>
      <c r="S32" s="18"/>
      <c r="T32" s="18"/>
    </row>
    <row r="33" spans="1:20">
      <c r="A33" s="4">
        <v>29</v>
      </c>
      <c r="B33" s="17" t="s">
        <v>62</v>
      </c>
      <c r="C33" s="48" t="s">
        <v>520</v>
      </c>
      <c r="D33" s="48" t="s">
        <v>25</v>
      </c>
      <c r="E33" s="19">
        <v>85</v>
      </c>
      <c r="F33" s="48"/>
      <c r="G33" s="19">
        <v>15</v>
      </c>
      <c r="H33" s="19">
        <v>15</v>
      </c>
      <c r="I33" s="61">
        <f t="shared" si="0"/>
        <v>30</v>
      </c>
      <c r="J33" s="48">
        <v>9859661040</v>
      </c>
      <c r="K33" s="48" t="s">
        <v>542</v>
      </c>
      <c r="L33" s="48" t="s">
        <v>543</v>
      </c>
      <c r="M33" s="48">
        <v>9401453379</v>
      </c>
      <c r="N33" s="48" t="s">
        <v>544</v>
      </c>
      <c r="O33" s="48">
        <v>9613379252</v>
      </c>
      <c r="P33" s="49">
        <v>43663</v>
      </c>
      <c r="Q33" s="48" t="s">
        <v>97</v>
      </c>
      <c r="R33" s="48"/>
      <c r="S33" s="18"/>
      <c r="T33" s="18"/>
    </row>
    <row r="34" spans="1:20">
      <c r="A34" s="4">
        <v>30</v>
      </c>
      <c r="B34" s="17" t="s">
        <v>62</v>
      </c>
      <c r="C34" s="48" t="s">
        <v>521</v>
      </c>
      <c r="D34" s="48" t="s">
        <v>25</v>
      </c>
      <c r="E34" s="19">
        <v>86</v>
      </c>
      <c r="F34" s="48"/>
      <c r="G34" s="19">
        <v>17</v>
      </c>
      <c r="H34" s="19">
        <v>17</v>
      </c>
      <c r="I34" s="61">
        <f t="shared" si="0"/>
        <v>34</v>
      </c>
      <c r="J34" s="48">
        <v>9613937304</v>
      </c>
      <c r="K34" s="48" t="s">
        <v>542</v>
      </c>
      <c r="L34" s="48" t="s">
        <v>543</v>
      </c>
      <c r="M34" s="48">
        <v>9401453379</v>
      </c>
      <c r="N34" s="48" t="s">
        <v>544</v>
      </c>
      <c r="O34" s="48">
        <v>9613379252</v>
      </c>
      <c r="P34" s="49">
        <v>43663</v>
      </c>
      <c r="Q34" s="48" t="s">
        <v>97</v>
      </c>
      <c r="R34" s="48"/>
      <c r="S34" s="18"/>
      <c r="T34" s="18"/>
    </row>
    <row r="35" spans="1:20">
      <c r="A35" s="4">
        <v>31</v>
      </c>
      <c r="B35" s="17" t="s">
        <v>62</v>
      </c>
      <c r="C35" s="48" t="s">
        <v>522</v>
      </c>
      <c r="D35" s="48" t="s">
        <v>25</v>
      </c>
      <c r="E35" s="19">
        <v>87</v>
      </c>
      <c r="F35" s="48"/>
      <c r="G35" s="19">
        <v>20</v>
      </c>
      <c r="H35" s="19">
        <v>20</v>
      </c>
      <c r="I35" s="61">
        <f t="shared" si="0"/>
        <v>40</v>
      </c>
      <c r="J35" s="48">
        <v>9577907731</v>
      </c>
      <c r="K35" s="48" t="s">
        <v>542</v>
      </c>
      <c r="L35" s="48" t="s">
        <v>543</v>
      </c>
      <c r="M35" s="48">
        <v>9401453379</v>
      </c>
      <c r="N35" s="48" t="s">
        <v>544</v>
      </c>
      <c r="O35" s="48">
        <v>9613379252</v>
      </c>
      <c r="P35" s="49">
        <v>43664</v>
      </c>
      <c r="Q35" s="48" t="s">
        <v>100</v>
      </c>
      <c r="R35" s="48"/>
      <c r="S35" s="18"/>
      <c r="T35" s="18"/>
    </row>
    <row r="36" spans="1:20">
      <c r="A36" s="4">
        <v>32</v>
      </c>
      <c r="B36" s="17" t="s">
        <v>62</v>
      </c>
      <c r="C36" s="48" t="s">
        <v>523</v>
      </c>
      <c r="D36" s="48" t="s">
        <v>25</v>
      </c>
      <c r="E36" s="19">
        <v>88</v>
      </c>
      <c r="F36" s="48"/>
      <c r="G36" s="19">
        <v>18</v>
      </c>
      <c r="H36" s="19">
        <v>10</v>
      </c>
      <c r="I36" s="61">
        <f t="shared" si="0"/>
        <v>28</v>
      </c>
      <c r="J36" s="48">
        <v>7399705363</v>
      </c>
      <c r="K36" s="48" t="s">
        <v>542</v>
      </c>
      <c r="L36" s="48" t="s">
        <v>543</v>
      </c>
      <c r="M36" s="48">
        <v>9401453379</v>
      </c>
      <c r="N36" s="48" t="s">
        <v>544</v>
      </c>
      <c r="O36" s="48">
        <v>9613379252</v>
      </c>
      <c r="P36" s="49">
        <v>43664</v>
      </c>
      <c r="Q36" s="48" t="s">
        <v>100</v>
      </c>
      <c r="R36" s="48"/>
      <c r="S36" s="18"/>
      <c r="T36" s="18"/>
    </row>
    <row r="37" spans="1:20">
      <c r="A37" s="4">
        <v>33</v>
      </c>
      <c r="B37" s="17" t="s">
        <v>62</v>
      </c>
      <c r="C37" s="48" t="s">
        <v>524</v>
      </c>
      <c r="D37" s="48" t="s">
        <v>25</v>
      </c>
      <c r="E37" s="19">
        <v>89</v>
      </c>
      <c r="F37" s="48"/>
      <c r="G37" s="19">
        <v>21</v>
      </c>
      <c r="H37" s="19">
        <v>10</v>
      </c>
      <c r="I37" s="61">
        <f t="shared" si="0"/>
        <v>31</v>
      </c>
      <c r="J37" s="48">
        <v>9707308163</v>
      </c>
      <c r="K37" s="48" t="s">
        <v>542</v>
      </c>
      <c r="L37" s="48" t="s">
        <v>543</v>
      </c>
      <c r="M37" s="48">
        <v>9401453379</v>
      </c>
      <c r="N37" s="48" t="s">
        <v>544</v>
      </c>
      <c r="O37" s="48">
        <v>9613379252</v>
      </c>
      <c r="P37" s="49">
        <v>43665</v>
      </c>
      <c r="Q37" s="48" t="s">
        <v>108</v>
      </c>
      <c r="R37" s="48"/>
      <c r="S37" s="18"/>
      <c r="T37" s="18"/>
    </row>
    <row r="38" spans="1:20">
      <c r="A38" s="4">
        <v>34</v>
      </c>
      <c r="B38" s="17" t="s">
        <v>62</v>
      </c>
      <c r="C38" s="48" t="s">
        <v>525</v>
      </c>
      <c r="D38" s="48" t="s">
        <v>25</v>
      </c>
      <c r="E38" s="19">
        <v>90</v>
      </c>
      <c r="F38" s="48"/>
      <c r="G38" s="19">
        <v>10</v>
      </c>
      <c r="H38" s="19">
        <v>15</v>
      </c>
      <c r="I38" s="61">
        <f t="shared" si="0"/>
        <v>25</v>
      </c>
      <c r="J38" s="48">
        <v>9854411831</v>
      </c>
      <c r="K38" s="48" t="s">
        <v>542</v>
      </c>
      <c r="L38" s="48" t="s">
        <v>543</v>
      </c>
      <c r="M38" s="48">
        <v>9401453379</v>
      </c>
      <c r="N38" s="48" t="s">
        <v>544</v>
      </c>
      <c r="O38" s="48">
        <v>9613379252</v>
      </c>
      <c r="P38" s="49">
        <v>43665</v>
      </c>
      <c r="Q38" s="48" t="s">
        <v>108</v>
      </c>
      <c r="R38" s="48"/>
      <c r="S38" s="18"/>
      <c r="T38" s="18"/>
    </row>
    <row r="39" spans="1:20">
      <c r="A39" s="4">
        <v>35</v>
      </c>
      <c r="B39" s="17" t="s">
        <v>62</v>
      </c>
      <c r="C39" s="48" t="s">
        <v>526</v>
      </c>
      <c r="D39" s="48" t="s">
        <v>25</v>
      </c>
      <c r="E39" s="19">
        <v>91</v>
      </c>
      <c r="F39" s="48"/>
      <c r="G39" s="19">
        <v>16</v>
      </c>
      <c r="H39" s="19">
        <v>17</v>
      </c>
      <c r="I39" s="61">
        <f t="shared" si="0"/>
        <v>33</v>
      </c>
      <c r="J39" s="48">
        <v>9508412944</v>
      </c>
      <c r="K39" s="48" t="s">
        <v>542</v>
      </c>
      <c r="L39" s="48" t="s">
        <v>543</v>
      </c>
      <c r="M39" s="48">
        <v>9401453379</v>
      </c>
      <c r="N39" s="48" t="s">
        <v>544</v>
      </c>
      <c r="O39" s="48">
        <v>9613379252</v>
      </c>
      <c r="P39" s="49">
        <v>43666</v>
      </c>
      <c r="Q39" s="48" t="s">
        <v>114</v>
      </c>
      <c r="R39" s="48"/>
      <c r="S39" s="18"/>
      <c r="T39" s="18"/>
    </row>
    <row r="40" spans="1:20">
      <c r="A40" s="4">
        <v>36</v>
      </c>
      <c r="B40" s="17" t="s">
        <v>62</v>
      </c>
      <c r="C40" s="48" t="s">
        <v>527</v>
      </c>
      <c r="D40" s="48" t="s">
        <v>25</v>
      </c>
      <c r="E40" s="19">
        <v>92</v>
      </c>
      <c r="F40" s="48"/>
      <c r="G40" s="19">
        <v>26</v>
      </c>
      <c r="H40" s="19">
        <v>25</v>
      </c>
      <c r="I40" s="61">
        <f t="shared" si="0"/>
        <v>51</v>
      </c>
      <c r="J40" s="48">
        <v>9854639714</v>
      </c>
      <c r="K40" s="48" t="s">
        <v>542</v>
      </c>
      <c r="L40" s="48" t="s">
        <v>543</v>
      </c>
      <c r="M40" s="48">
        <v>9401453379</v>
      </c>
      <c r="N40" s="48" t="s">
        <v>544</v>
      </c>
      <c r="O40" s="48">
        <v>9613379252</v>
      </c>
      <c r="P40" s="49">
        <v>43668</v>
      </c>
      <c r="Q40" s="48" t="s">
        <v>94</v>
      </c>
      <c r="R40" s="48"/>
      <c r="S40" s="18"/>
      <c r="T40" s="18"/>
    </row>
    <row r="41" spans="1:20">
      <c r="A41" s="4">
        <v>37</v>
      </c>
      <c r="B41" s="17" t="s">
        <v>62</v>
      </c>
      <c r="C41" s="48" t="s">
        <v>528</v>
      </c>
      <c r="D41" s="48" t="s">
        <v>25</v>
      </c>
      <c r="E41" s="19">
        <v>93</v>
      </c>
      <c r="F41" s="48"/>
      <c r="G41" s="19">
        <v>24</v>
      </c>
      <c r="H41" s="19">
        <v>20</v>
      </c>
      <c r="I41" s="61">
        <f t="shared" si="0"/>
        <v>44</v>
      </c>
      <c r="J41" s="48">
        <v>9859012673</v>
      </c>
      <c r="K41" s="48" t="s">
        <v>542</v>
      </c>
      <c r="L41" s="48" t="s">
        <v>543</v>
      </c>
      <c r="M41" s="48">
        <v>9401453379</v>
      </c>
      <c r="N41" s="48" t="s">
        <v>544</v>
      </c>
      <c r="O41" s="48">
        <v>9613379252</v>
      </c>
      <c r="P41" s="49">
        <v>43668</v>
      </c>
      <c r="Q41" s="48" t="s">
        <v>94</v>
      </c>
      <c r="R41" s="48"/>
      <c r="S41" s="18"/>
      <c r="T41" s="18"/>
    </row>
    <row r="42" spans="1:20">
      <c r="A42" s="4">
        <v>38</v>
      </c>
      <c r="B42" s="17" t="s">
        <v>62</v>
      </c>
      <c r="C42" s="59" t="s">
        <v>529</v>
      </c>
      <c r="D42" s="59" t="s">
        <v>25</v>
      </c>
      <c r="E42" s="17">
        <v>94</v>
      </c>
      <c r="F42" s="59"/>
      <c r="G42" s="17">
        <v>14</v>
      </c>
      <c r="H42" s="17">
        <v>20</v>
      </c>
      <c r="I42" s="61">
        <f t="shared" si="0"/>
        <v>34</v>
      </c>
      <c r="J42" s="59">
        <v>9864853476</v>
      </c>
      <c r="K42" s="59" t="s">
        <v>542</v>
      </c>
      <c r="L42" s="59" t="s">
        <v>543</v>
      </c>
      <c r="M42" s="59">
        <v>9401453379</v>
      </c>
      <c r="N42" s="59" t="s">
        <v>544</v>
      </c>
      <c r="O42" s="59">
        <v>9613379252</v>
      </c>
      <c r="P42" s="49">
        <v>43669</v>
      </c>
      <c r="Q42" s="48" t="s">
        <v>95</v>
      </c>
      <c r="R42" s="48"/>
      <c r="S42" s="18"/>
      <c r="T42" s="18"/>
    </row>
    <row r="43" spans="1:20">
      <c r="A43" s="4">
        <v>39</v>
      </c>
      <c r="B43" s="17" t="s">
        <v>62</v>
      </c>
      <c r="C43" s="48" t="s">
        <v>530</v>
      </c>
      <c r="D43" s="48" t="s">
        <v>25</v>
      </c>
      <c r="E43" s="19">
        <v>95</v>
      </c>
      <c r="F43" s="48"/>
      <c r="G43" s="19">
        <v>27</v>
      </c>
      <c r="H43" s="19">
        <v>20</v>
      </c>
      <c r="I43" s="61">
        <f t="shared" si="0"/>
        <v>47</v>
      </c>
      <c r="J43" s="48">
        <v>9864775915</v>
      </c>
      <c r="K43" s="48" t="s">
        <v>542</v>
      </c>
      <c r="L43" s="48" t="s">
        <v>543</v>
      </c>
      <c r="M43" s="48">
        <v>9401453379</v>
      </c>
      <c r="N43" s="48" t="s">
        <v>544</v>
      </c>
      <c r="O43" s="48">
        <v>9613379252</v>
      </c>
      <c r="P43" s="49">
        <v>43670</v>
      </c>
      <c r="Q43" s="48" t="s">
        <v>97</v>
      </c>
      <c r="R43" s="48"/>
      <c r="S43" s="18"/>
      <c r="T43" s="18"/>
    </row>
    <row r="44" spans="1:20">
      <c r="A44" s="4">
        <v>40</v>
      </c>
      <c r="B44" s="17" t="s">
        <v>62</v>
      </c>
      <c r="C44" s="48" t="s">
        <v>531</v>
      </c>
      <c r="D44" s="48" t="s">
        <v>25</v>
      </c>
      <c r="E44" s="19">
        <v>96</v>
      </c>
      <c r="F44" s="48"/>
      <c r="G44" s="19">
        <v>18</v>
      </c>
      <c r="H44" s="19">
        <v>18</v>
      </c>
      <c r="I44" s="61">
        <f t="shared" si="0"/>
        <v>36</v>
      </c>
      <c r="J44" s="48">
        <v>9854154315</v>
      </c>
      <c r="K44" s="48" t="s">
        <v>542</v>
      </c>
      <c r="L44" s="48" t="s">
        <v>543</v>
      </c>
      <c r="M44" s="48">
        <v>9401453379</v>
      </c>
      <c r="N44" s="48" t="s">
        <v>544</v>
      </c>
      <c r="O44" s="48">
        <v>9613379252</v>
      </c>
      <c r="P44" s="49">
        <v>43670</v>
      </c>
      <c r="Q44" s="48" t="s">
        <v>97</v>
      </c>
      <c r="R44" s="48"/>
      <c r="S44" s="18"/>
      <c r="T44" s="18"/>
    </row>
    <row r="45" spans="1:20">
      <c r="A45" s="4">
        <v>41</v>
      </c>
      <c r="B45" s="17" t="s">
        <v>62</v>
      </c>
      <c r="C45" s="48" t="s">
        <v>532</v>
      </c>
      <c r="D45" s="48" t="s">
        <v>25</v>
      </c>
      <c r="E45" s="19">
        <v>99</v>
      </c>
      <c r="F45" s="48"/>
      <c r="G45" s="19">
        <v>22</v>
      </c>
      <c r="H45" s="19">
        <v>13</v>
      </c>
      <c r="I45" s="61">
        <f t="shared" si="0"/>
        <v>35</v>
      </c>
      <c r="J45" s="48">
        <v>9613906100</v>
      </c>
      <c r="K45" s="48" t="s">
        <v>542</v>
      </c>
      <c r="L45" s="48" t="s">
        <v>543</v>
      </c>
      <c r="M45" s="48">
        <v>9401453379</v>
      </c>
      <c r="N45" s="48" t="s">
        <v>544</v>
      </c>
      <c r="O45" s="48">
        <v>9613379252</v>
      </c>
      <c r="P45" s="49">
        <v>43671</v>
      </c>
      <c r="Q45" s="48" t="s">
        <v>100</v>
      </c>
      <c r="R45" s="48"/>
      <c r="S45" s="18"/>
      <c r="T45" s="18"/>
    </row>
    <row r="46" spans="1:20">
      <c r="A46" s="4">
        <v>42</v>
      </c>
      <c r="B46" s="17" t="s">
        <v>62</v>
      </c>
      <c r="C46" s="48" t="s">
        <v>533</v>
      </c>
      <c r="D46" s="48" t="s">
        <v>25</v>
      </c>
      <c r="E46" s="19">
        <v>100</v>
      </c>
      <c r="F46" s="48"/>
      <c r="G46" s="19">
        <v>10</v>
      </c>
      <c r="H46" s="19">
        <v>13</v>
      </c>
      <c r="I46" s="61">
        <f t="shared" si="0"/>
        <v>23</v>
      </c>
      <c r="J46" s="48">
        <v>9577279369</v>
      </c>
      <c r="K46" s="48" t="s">
        <v>542</v>
      </c>
      <c r="L46" s="48" t="s">
        <v>543</v>
      </c>
      <c r="M46" s="48">
        <v>9401453379</v>
      </c>
      <c r="N46" s="48" t="s">
        <v>544</v>
      </c>
      <c r="O46" s="48">
        <v>9613379252</v>
      </c>
      <c r="P46" s="24">
        <v>43672</v>
      </c>
      <c r="Q46" s="18" t="s">
        <v>108</v>
      </c>
      <c r="R46" s="18"/>
      <c r="S46" s="18"/>
      <c r="T46" s="18"/>
    </row>
    <row r="47" spans="1:20">
      <c r="A47" s="4">
        <v>43</v>
      </c>
      <c r="B47" s="17" t="s">
        <v>62</v>
      </c>
      <c r="C47" s="18" t="s">
        <v>534</v>
      </c>
      <c r="D47" s="18" t="s">
        <v>25</v>
      </c>
      <c r="E47" s="19">
        <v>101</v>
      </c>
      <c r="F47" s="18"/>
      <c r="G47" s="19">
        <v>18</v>
      </c>
      <c r="H47" s="19">
        <v>11</v>
      </c>
      <c r="I47" s="61">
        <f t="shared" si="0"/>
        <v>29</v>
      </c>
      <c r="J47" s="18">
        <v>9577482095</v>
      </c>
      <c r="K47" s="18" t="s">
        <v>542</v>
      </c>
      <c r="L47" s="18" t="s">
        <v>543</v>
      </c>
      <c r="M47" s="18">
        <v>9401453379</v>
      </c>
      <c r="N47" s="18" t="s">
        <v>544</v>
      </c>
      <c r="O47" s="18">
        <v>9613379252</v>
      </c>
      <c r="P47" s="24">
        <v>43673</v>
      </c>
      <c r="Q47" s="18" t="s">
        <v>114</v>
      </c>
      <c r="R47" s="18"/>
      <c r="S47" s="18"/>
      <c r="T47" s="18"/>
    </row>
    <row r="48" spans="1:20">
      <c r="A48" s="4">
        <v>44</v>
      </c>
      <c r="B48" s="17" t="s">
        <v>62</v>
      </c>
      <c r="C48" s="18" t="s">
        <v>535</v>
      </c>
      <c r="D48" s="18" t="s">
        <v>25</v>
      </c>
      <c r="E48" s="19">
        <v>87</v>
      </c>
      <c r="F48" s="18"/>
      <c r="G48" s="19">
        <v>35</v>
      </c>
      <c r="H48" s="19">
        <v>43</v>
      </c>
      <c r="I48" s="61">
        <f t="shared" si="0"/>
        <v>78</v>
      </c>
      <c r="J48" s="18">
        <v>9577907731</v>
      </c>
      <c r="K48" s="18" t="s">
        <v>542</v>
      </c>
      <c r="L48" s="18" t="s">
        <v>543</v>
      </c>
      <c r="M48" s="18">
        <v>9401453379</v>
      </c>
      <c r="N48" s="18" t="s">
        <v>544</v>
      </c>
      <c r="O48" s="18">
        <v>9613379252</v>
      </c>
      <c r="P48" s="24">
        <v>43675</v>
      </c>
      <c r="Q48" s="18" t="s">
        <v>94</v>
      </c>
      <c r="R48" s="18"/>
      <c r="S48" s="18"/>
      <c r="T48" s="18"/>
    </row>
    <row r="49" spans="1:20">
      <c r="A49" s="4">
        <v>45</v>
      </c>
      <c r="B49" s="17" t="s">
        <v>62</v>
      </c>
      <c r="C49" s="59" t="s">
        <v>536</v>
      </c>
      <c r="D49" s="59" t="s">
        <v>25</v>
      </c>
      <c r="E49" s="17">
        <v>128</v>
      </c>
      <c r="F49" s="59"/>
      <c r="G49" s="17">
        <v>26</v>
      </c>
      <c r="H49" s="17">
        <v>27</v>
      </c>
      <c r="I49" s="61">
        <f t="shared" si="0"/>
        <v>53</v>
      </c>
      <c r="J49" s="59">
        <v>9854486655</v>
      </c>
      <c r="K49" s="59" t="s">
        <v>545</v>
      </c>
      <c r="L49" s="59" t="s">
        <v>546</v>
      </c>
      <c r="M49" s="59">
        <v>8253887369</v>
      </c>
      <c r="N49" s="59" t="s">
        <v>547</v>
      </c>
      <c r="O49" s="59">
        <v>9613026292</v>
      </c>
      <c r="P49" s="24">
        <v>43675</v>
      </c>
      <c r="Q49" s="18" t="s">
        <v>94</v>
      </c>
      <c r="R49" s="18"/>
      <c r="S49" s="18"/>
      <c r="T49" s="18"/>
    </row>
    <row r="50" spans="1:20">
      <c r="A50" s="4">
        <v>46</v>
      </c>
      <c r="B50" s="17" t="s">
        <v>62</v>
      </c>
      <c r="C50" s="18" t="s">
        <v>537</v>
      </c>
      <c r="D50" s="18" t="s">
        <v>25</v>
      </c>
      <c r="E50" s="19">
        <v>31</v>
      </c>
      <c r="F50" s="18"/>
      <c r="G50" s="19">
        <v>32</v>
      </c>
      <c r="H50" s="19">
        <v>30</v>
      </c>
      <c r="I50" s="61">
        <f t="shared" si="0"/>
        <v>62</v>
      </c>
      <c r="J50" s="18">
        <v>8486882502</v>
      </c>
      <c r="K50" s="18" t="s">
        <v>545</v>
      </c>
      <c r="L50" s="18" t="s">
        <v>546</v>
      </c>
      <c r="M50" s="18">
        <v>8253887369</v>
      </c>
      <c r="N50" s="18" t="s">
        <v>547</v>
      </c>
      <c r="O50" s="18">
        <v>9613026292</v>
      </c>
      <c r="P50" s="24">
        <v>43676</v>
      </c>
      <c r="Q50" s="18" t="s">
        <v>95</v>
      </c>
      <c r="R50" s="18"/>
      <c r="S50" s="18"/>
      <c r="T50" s="18"/>
    </row>
    <row r="51" spans="1:20">
      <c r="A51" s="4">
        <v>47</v>
      </c>
      <c r="B51" s="17" t="s">
        <v>62</v>
      </c>
      <c r="C51" s="48" t="s">
        <v>538</v>
      </c>
      <c r="D51" s="48" t="s">
        <v>25</v>
      </c>
      <c r="E51" s="19">
        <v>29</v>
      </c>
      <c r="F51" s="48"/>
      <c r="G51" s="19">
        <v>24</v>
      </c>
      <c r="H51" s="19">
        <v>30</v>
      </c>
      <c r="I51" s="61">
        <f t="shared" si="0"/>
        <v>54</v>
      </c>
      <c r="J51" s="48">
        <v>9859146897</v>
      </c>
      <c r="K51" s="48" t="s">
        <v>545</v>
      </c>
      <c r="L51" s="48" t="s">
        <v>546</v>
      </c>
      <c r="M51" s="48">
        <v>8253887369</v>
      </c>
      <c r="N51" s="48" t="s">
        <v>547</v>
      </c>
      <c r="O51" s="48">
        <v>9613026292</v>
      </c>
      <c r="P51" s="24">
        <v>43676</v>
      </c>
      <c r="Q51" s="18" t="s">
        <v>95</v>
      </c>
      <c r="R51" s="18"/>
      <c r="S51" s="18"/>
      <c r="T51" s="18"/>
    </row>
    <row r="52" spans="1:20">
      <c r="A52" s="4">
        <v>48</v>
      </c>
      <c r="B52" s="17" t="s">
        <v>62</v>
      </c>
      <c r="C52" s="18" t="s">
        <v>539</v>
      </c>
      <c r="D52" s="18" t="s">
        <v>25</v>
      </c>
      <c r="E52" s="19">
        <v>32</v>
      </c>
      <c r="F52" s="18"/>
      <c r="G52" s="19">
        <v>34</v>
      </c>
      <c r="H52" s="19">
        <v>43</v>
      </c>
      <c r="I52" s="61">
        <f t="shared" si="0"/>
        <v>77</v>
      </c>
      <c r="J52" s="18">
        <v>9678387345</v>
      </c>
      <c r="K52" s="18" t="s">
        <v>545</v>
      </c>
      <c r="L52" s="18" t="s">
        <v>546</v>
      </c>
      <c r="M52" s="18">
        <v>8253887369</v>
      </c>
      <c r="N52" s="18" t="s">
        <v>547</v>
      </c>
      <c r="O52" s="18">
        <v>9613026292</v>
      </c>
      <c r="P52" s="24">
        <v>43677</v>
      </c>
      <c r="Q52" s="18" t="s">
        <v>97</v>
      </c>
      <c r="R52" s="18"/>
      <c r="S52" s="18"/>
      <c r="T52" s="18"/>
    </row>
    <row r="53" spans="1:20">
      <c r="A53" s="4">
        <v>49</v>
      </c>
      <c r="B53" s="17" t="s">
        <v>62</v>
      </c>
      <c r="C53" s="18" t="s">
        <v>540</v>
      </c>
      <c r="D53" s="18" t="s">
        <v>25</v>
      </c>
      <c r="E53" s="19">
        <v>130</v>
      </c>
      <c r="F53" s="18"/>
      <c r="G53" s="19">
        <v>24</v>
      </c>
      <c r="H53" s="19">
        <v>40</v>
      </c>
      <c r="I53" s="61">
        <f t="shared" si="0"/>
        <v>64</v>
      </c>
      <c r="J53" s="18">
        <v>9864353940</v>
      </c>
      <c r="K53" s="18" t="s">
        <v>545</v>
      </c>
      <c r="L53" s="18" t="s">
        <v>546</v>
      </c>
      <c r="M53" s="18">
        <v>8253887369</v>
      </c>
      <c r="N53" s="18" t="s">
        <v>547</v>
      </c>
      <c r="O53" s="18">
        <v>9613026292</v>
      </c>
      <c r="P53" s="24">
        <v>43677</v>
      </c>
      <c r="Q53" s="18" t="s">
        <v>97</v>
      </c>
      <c r="R53" s="18"/>
      <c r="S53" s="18"/>
      <c r="T53" s="18"/>
    </row>
    <row r="54" spans="1:20">
      <c r="A54" s="4">
        <v>50</v>
      </c>
      <c r="B54" s="17"/>
      <c r="C54" s="18"/>
      <c r="D54" s="18"/>
      <c r="E54" s="19"/>
      <c r="F54" s="18"/>
      <c r="G54" s="19"/>
      <c r="H54" s="19"/>
      <c r="I54" s="61">
        <f t="shared" si="0"/>
        <v>0</v>
      </c>
      <c r="J54" s="18"/>
      <c r="K54" s="18"/>
      <c r="L54" s="18"/>
      <c r="M54" s="18"/>
      <c r="N54" s="18"/>
      <c r="O54" s="18"/>
      <c r="P54" s="24"/>
      <c r="Q54" s="18"/>
      <c r="R54" s="18"/>
      <c r="S54" s="18"/>
      <c r="T54" s="18"/>
    </row>
    <row r="55" spans="1:20">
      <c r="A55" s="4">
        <v>51</v>
      </c>
      <c r="B55" s="17" t="s">
        <v>62</v>
      </c>
      <c r="C55" s="18" t="s">
        <v>541</v>
      </c>
      <c r="D55" s="18" t="s">
        <v>25</v>
      </c>
      <c r="E55" s="19">
        <v>7</v>
      </c>
      <c r="F55" s="18"/>
      <c r="G55" s="19">
        <v>22</v>
      </c>
      <c r="H55" s="19">
        <v>25</v>
      </c>
      <c r="I55" s="61">
        <f t="shared" si="0"/>
        <v>47</v>
      </c>
      <c r="J55" s="18"/>
      <c r="K55" s="18" t="s">
        <v>548</v>
      </c>
      <c r="L55" s="18" t="s">
        <v>549</v>
      </c>
      <c r="M55" s="18">
        <v>9859572880</v>
      </c>
      <c r="N55" s="18" t="s">
        <v>550</v>
      </c>
      <c r="O55" s="18">
        <v>9957494163</v>
      </c>
      <c r="P55" s="24">
        <v>43647</v>
      </c>
      <c r="Q55" s="18" t="s">
        <v>94</v>
      </c>
      <c r="R55" s="18"/>
      <c r="S55" s="18"/>
      <c r="T55" s="18"/>
    </row>
    <row r="56" spans="1:20">
      <c r="A56" s="4">
        <v>52</v>
      </c>
      <c r="B56" s="17" t="s">
        <v>62</v>
      </c>
      <c r="C56" s="59" t="s">
        <v>551</v>
      </c>
      <c r="D56" s="59" t="s">
        <v>25</v>
      </c>
      <c r="E56" s="17">
        <v>22</v>
      </c>
      <c r="F56" s="59"/>
      <c r="G56" s="17">
        <v>38</v>
      </c>
      <c r="H56" s="17">
        <v>34</v>
      </c>
      <c r="I56" s="61">
        <f t="shared" si="0"/>
        <v>72</v>
      </c>
      <c r="J56" s="59">
        <v>9577732310</v>
      </c>
      <c r="K56" s="59" t="s">
        <v>548</v>
      </c>
      <c r="L56" s="59" t="s">
        <v>549</v>
      </c>
      <c r="M56" s="59">
        <v>9859572880</v>
      </c>
      <c r="N56" s="59" t="s">
        <v>550</v>
      </c>
      <c r="O56" s="59">
        <v>9957494163</v>
      </c>
      <c r="P56" s="24">
        <v>43647</v>
      </c>
      <c r="Q56" s="18" t="s">
        <v>94</v>
      </c>
      <c r="R56" s="18"/>
      <c r="S56" s="18"/>
      <c r="T56" s="18"/>
    </row>
    <row r="57" spans="1:20">
      <c r="A57" s="4">
        <v>53</v>
      </c>
      <c r="B57" s="17" t="s">
        <v>62</v>
      </c>
      <c r="C57" s="18" t="s">
        <v>552</v>
      </c>
      <c r="D57" s="18" t="s">
        <v>25</v>
      </c>
      <c r="E57" s="19">
        <v>21</v>
      </c>
      <c r="F57" s="18"/>
      <c r="G57" s="19">
        <v>50</v>
      </c>
      <c r="H57" s="19">
        <v>43</v>
      </c>
      <c r="I57" s="61">
        <f t="shared" si="0"/>
        <v>93</v>
      </c>
      <c r="J57" s="18">
        <v>9706217271</v>
      </c>
      <c r="K57" s="18" t="s">
        <v>548</v>
      </c>
      <c r="L57" s="18" t="s">
        <v>549</v>
      </c>
      <c r="M57" s="18">
        <v>9859572880</v>
      </c>
      <c r="N57" s="18" t="s">
        <v>550</v>
      </c>
      <c r="O57" s="18">
        <v>9957494163</v>
      </c>
      <c r="P57" s="24">
        <v>43648</v>
      </c>
      <c r="Q57" s="18" t="s">
        <v>95</v>
      </c>
      <c r="R57" s="18"/>
      <c r="S57" s="18"/>
      <c r="T57" s="18"/>
    </row>
    <row r="58" spans="1:20">
      <c r="A58" s="4">
        <v>54</v>
      </c>
      <c r="B58" s="17" t="s">
        <v>62</v>
      </c>
      <c r="C58" s="18" t="s">
        <v>553</v>
      </c>
      <c r="D58" s="18" t="s">
        <v>25</v>
      </c>
      <c r="E58" s="19"/>
      <c r="F58" s="18"/>
      <c r="G58" s="19">
        <v>24</v>
      </c>
      <c r="H58" s="19">
        <v>22</v>
      </c>
      <c r="I58" s="61">
        <f t="shared" si="0"/>
        <v>46</v>
      </c>
      <c r="J58" s="18"/>
      <c r="K58" s="18" t="s">
        <v>548</v>
      </c>
      <c r="L58" s="18" t="s">
        <v>549</v>
      </c>
      <c r="M58" s="18">
        <v>9859572880</v>
      </c>
      <c r="N58" s="18" t="s">
        <v>550</v>
      </c>
      <c r="O58" s="18">
        <v>9957494163</v>
      </c>
      <c r="P58" s="24">
        <v>43648</v>
      </c>
      <c r="Q58" s="18" t="s">
        <v>95</v>
      </c>
      <c r="R58" s="18"/>
      <c r="S58" s="18"/>
      <c r="T58" s="18"/>
    </row>
    <row r="59" spans="1:20" ht="33">
      <c r="A59" s="4">
        <v>55</v>
      </c>
      <c r="B59" s="17" t="s">
        <v>62</v>
      </c>
      <c r="C59" s="18" t="s">
        <v>554</v>
      </c>
      <c r="D59" s="18" t="s">
        <v>25</v>
      </c>
      <c r="E59" s="19">
        <v>23</v>
      </c>
      <c r="F59" s="18"/>
      <c r="G59" s="19">
        <v>20</v>
      </c>
      <c r="H59" s="19">
        <v>28</v>
      </c>
      <c r="I59" s="61">
        <f t="shared" si="0"/>
        <v>48</v>
      </c>
      <c r="J59" s="18">
        <v>9854141273</v>
      </c>
      <c r="K59" s="18" t="s">
        <v>548</v>
      </c>
      <c r="L59" s="18" t="s">
        <v>549</v>
      </c>
      <c r="M59" s="18">
        <v>9859572880</v>
      </c>
      <c r="N59" s="18" t="s">
        <v>550</v>
      </c>
      <c r="O59" s="18">
        <v>9957494163</v>
      </c>
      <c r="P59" s="24">
        <v>43649</v>
      </c>
      <c r="Q59" s="18" t="s">
        <v>97</v>
      </c>
      <c r="R59" s="18"/>
      <c r="S59" s="18"/>
      <c r="T59" s="18"/>
    </row>
    <row r="60" spans="1:20">
      <c r="A60" s="4">
        <v>56</v>
      </c>
      <c r="B60" s="17" t="s">
        <v>62</v>
      </c>
      <c r="C60" s="18" t="s">
        <v>555</v>
      </c>
      <c r="D60" s="18" t="s">
        <v>25</v>
      </c>
      <c r="E60" s="19">
        <v>138</v>
      </c>
      <c r="F60" s="18"/>
      <c r="G60" s="19">
        <v>36</v>
      </c>
      <c r="H60" s="19">
        <v>43</v>
      </c>
      <c r="I60" s="61">
        <f t="shared" si="0"/>
        <v>79</v>
      </c>
      <c r="J60" s="18">
        <v>9957777527</v>
      </c>
      <c r="K60" s="18" t="s">
        <v>548</v>
      </c>
      <c r="L60" s="18" t="s">
        <v>549</v>
      </c>
      <c r="M60" s="18">
        <v>9859572880</v>
      </c>
      <c r="N60" s="18" t="s">
        <v>550</v>
      </c>
      <c r="O60" s="18">
        <v>9957494163</v>
      </c>
      <c r="P60" s="24">
        <v>43649</v>
      </c>
      <c r="Q60" s="18" t="s">
        <v>97</v>
      </c>
      <c r="R60" s="18"/>
      <c r="S60" s="18"/>
      <c r="T60" s="18"/>
    </row>
    <row r="61" spans="1:20">
      <c r="A61" s="4">
        <v>57</v>
      </c>
      <c r="B61" s="17" t="s">
        <v>62</v>
      </c>
      <c r="C61" s="18" t="s">
        <v>556</v>
      </c>
      <c r="D61" s="18" t="s">
        <v>25</v>
      </c>
      <c r="E61" s="19">
        <v>139</v>
      </c>
      <c r="F61" s="18"/>
      <c r="G61" s="19">
        <v>30</v>
      </c>
      <c r="H61" s="19">
        <v>42</v>
      </c>
      <c r="I61" s="61">
        <f t="shared" si="0"/>
        <v>72</v>
      </c>
      <c r="J61" s="18">
        <v>9954311660</v>
      </c>
      <c r="K61" s="18" t="s">
        <v>548</v>
      </c>
      <c r="L61" s="18" t="s">
        <v>549</v>
      </c>
      <c r="M61" s="18">
        <v>9859572880</v>
      </c>
      <c r="N61" s="18" t="s">
        <v>550</v>
      </c>
      <c r="O61" s="18">
        <v>9957494163</v>
      </c>
      <c r="P61" s="24">
        <v>43650</v>
      </c>
      <c r="Q61" s="18" t="s">
        <v>100</v>
      </c>
      <c r="R61" s="18"/>
      <c r="S61" s="18"/>
      <c r="T61" s="18"/>
    </row>
    <row r="62" spans="1:20">
      <c r="A62" s="4">
        <v>58</v>
      </c>
      <c r="B62" s="17" t="s">
        <v>62</v>
      </c>
      <c r="C62" s="18" t="s">
        <v>557</v>
      </c>
      <c r="D62" s="18" t="s">
        <v>25</v>
      </c>
      <c r="E62" s="19">
        <v>140</v>
      </c>
      <c r="F62" s="18"/>
      <c r="G62" s="19">
        <v>30</v>
      </c>
      <c r="H62" s="19">
        <v>40</v>
      </c>
      <c r="I62" s="61">
        <f t="shared" si="0"/>
        <v>70</v>
      </c>
      <c r="J62" s="18">
        <v>9678293826</v>
      </c>
      <c r="K62" s="18" t="s">
        <v>548</v>
      </c>
      <c r="L62" s="18" t="s">
        <v>549</v>
      </c>
      <c r="M62" s="18">
        <v>9859572880</v>
      </c>
      <c r="N62" s="18" t="s">
        <v>550</v>
      </c>
      <c r="O62" s="18">
        <v>9957494163</v>
      </c>
      <c r="P62" s="24">
        <v>43650</v>
      </c>
      <c r="Q62" s="18" t="s">
        <v>100</v>
      </c>
      <c r="R62" s="18"/>
      <c r="S62" s="18"/>
      <c r="T62" s="18"/>
    </row>
    <row r="63" spans="1:20">
      <c r="A63" s="4">
        <v>59</v>
      </c>
      <c r="B63" s="17" t="s">
        <v>62</v>
      </c>
      <c r="C63" s="18" t="s">
        <v>558</v>
      </c>
      <c r="D63" s="18" t="s">
        <v>25</v>
      </c>
      <c r="E63" s="19">
        <v>38</v>
      </c>
      <c r="F63" s="18"/>
      <c r="G63" s="19">
        <v>23</v>
      </c>
      <c r="H63" s="19">
        <v>38</v>
      </c>
      <c r="I63" s="61">
        <f t="shared" si="0"/>
        <v>61</v>
      </c>
      <c r="J63" s="18">
        <v>8822254173</v>
      </c>
      <c r="K63" s="18" t="s">
        <v>548</v>
      </c>
      <c r="L63" s="18" t="s">
        <v>549</v>
      </c>
      <c r="M63" s="18">
        <v>9859572880</v>
      </c>
      <c r="N63" s="18" t="s">
        <v>550</v>
      </c>
      <c r="O63" s="18">
        <v>9957494163</v>
      </c>
      <c r="P63" s="24">
        <v>43651</v>
      </c>
      <c r="Q63" s="18" t="s">
        <v>108</v>
      </c>
      <c r="R63" s="18"/>
      <c r="S63" s="18"/>
      <c r="T63" s="18"/>
    </row>
    <row r="64" spans="1:20">
      <c r="A64" s="4">
        <v>60</v>
      </c>
      <c r="B64" s="17" t="s">
        <v>62</v>
      </c>
      <c r="C64" s="18" t="s">
        <v>559</v>
      </c>
      <c r="D64" s="18" t="s">
        <v>25</v>
      </c>
      <c r="E64" s="19">
        <v>145</v>
      </c>
      <c r="F64" s="18"/>
      <c r="G64" s="19">
        <v>0</v>
      </c>
      <c r="H64" s="19">
        <v>18</v>
      </c>
      <c r="I64" s="61">
        <f t="shared" si="0"/>
        <v>18</v>
      </c>
      <c r="J64" s="18">
        <v>7896544239</v>
      </c>
      <c r="K64" s="18" t="s">
        <v>548</v>
      </c>
      <c r="L64" s="18" t="s">
        <v>549</v>
      </c>
      <c r="M64" s="18">
        <v>9859572880</v>
      </c>
      <c r="N64" s="18" t="s">
        <v>550</v>
      </c>
      <c r="O64" s="18">
        <v>9957494163</v>
      </c>
      <c r="P64" s="24">
        <v>43651</v>
      </c>
      <c r="Q64" s="18" t="s">
        <v>108</v>
      </c>
      <c r="R64" s="18"/>
      <c r="S64" s="18"/>
      <c r="T64" s="18"/>
    </row>
    <row r="65" spans="1:20">
      <c r="A65" s="4">
        <v>61</v>
      </c>
      <c r="B65" s="17" t="s">
        <v>62</v>
      </c>
      <c r="C65" s="18" t="s">
        <v>560</v>
      </c>
      <c r="D65" s="18" t="s">
        <v>25</v>
      </c>
      <c r="E65" s="19"/>
      <c r="F65" s="18"/>
      <c r="G65" s="19">
        <v>18</v>
      </c>
      <c r="H65" s="19">
        <v>19</v>
      </c>
      <c r="I65" s="61">
        <f t="shared" si="0"/>
        <v>37</v>
      </c>
      <c r="J65" s="18"/>
      <c r="K65" s="18" t="s">
        <v>548</v>
      </c>
      <c r="L65" s="18" t="s">
        <v>549</v>
      </c>
      <c r="M65" s="18">
        <v>9859572880</v>
      </c>
      <c r="N65" s="18" t="s">
        <v>550</v>
      </c>
      <c r="O65" s="18">
        <v>9957494163</v>
      </c>
      <c r="P65" s="24">
        <v>43652</v>
      </c>
      <c r="Q65" s="18" t="s">
        <v>114</v>
      </c>
      <c r="R65" s="18"/>
      <c r="S65" s="18"/>
      <c r="T65" s="18"/>
    </row>
    <row r="66" spans="1:20">
      <c r="A66" s="4">
        <v>62</v>
      </c>
      <c r="B66" s="17" t="s">
        <v>62</v>
      </c>
      <c r="C66" s="18" t="s">
        <v>561</v>
      </c>
      <c r="D66" s="18" t="s">
        <v>25</v>
      </c>
      <c r="E66" s="19">
        <v>108</v>
      </c>
      <c r="F66" s="18"/>
      <c r="G66" s="19">
        <v>12</v>
      </c>
      <c r="H66" s="19">
        <v>16</v>
      </c>
      <c r="I66" s="61">
        <f t="shared" si="0"/>
        <v>28</v>
      </c>
      <c r="J66" s="18">
        <v>7399117752</v>
      </c>
      <c r="K66" s="18" t="s">
        <v>603</v>
      </c>
      <c r="L66" s="18" t="s">
        <v>604</v>
      </c>
      <c r="M66" s="18">
        <v>8753893307</v>
      </c>
      <c r="N66" s="18" t="s">
        <v>605</v>
      </c>
      <c r="O66" s="18" t="s">
        <v>606</v>
      </c>
      <c r="P66" s="24">
        <v>43652</v>
      </c>
      <c r="Q66" s="18" t="s">
        <v>114</v>
      </c>
      <c r="R66" s="18"/>
      <c r="S66" s="18"/>
      <c r="T66" s="18"/>
    </row>
    <row r="67" spans="1:20">
      <c r="A67" s="4">
        <v>63</v>
      </c>
      <c r="B67" s="17" t="s">
        <v>62</v>
      </c>
      <c r="C67" s="18" t="s">
        <v>562</v>
      </c>
      <c r="D67" s="18" t="s">
        <v>25</v>
      </c>
      <c r="E67" s="19">
        <v>112</v>
      </c>
      <c r="F67" s="18"/>
      <c r="G67" s="19">
        <v>17</v>
      </c>
      <c r="H67" s="19">
        <v>13</v>
      </c>
      <c r="I67" s="61">
        <f t="shared" si="0"/>
        <v>30</v>
      </c>
      <c r="J67" s="18">
        <v>9864520774</v>
      </c>
      <c r="K67" s="18" t="s">
        <v>603</v>
      </c>
      <c r="L67" s="18" t="s">
        <v>604</v>
      </c>
      <c r="M67" s="18">
        <v>8753893307</v>
      </c>
      <c r="N67" s="18" t="s">
        <v>605</v>
      </c>
      <c r="O67" s="18" t="s">
        <v>606</v>
      </c>
      <c r="P67" s="24">
        <v>43654</v>
      </c>
      <c r="Q67" s="18" t="s">
        <v>94</v>
      </c>
      <c r="R67" s="18"/>
      <c r="S67" s="18"/>
      <c r="T67" s="18"/>
    </row>
    <row r="68" spans="1:20">
      <c r="A68" s="4">
        <v>64</v>
      </c>
      <c r="B68" s="17" t="s">
        <v>62</v>
      </c>
      <c r="C68" s="18" t="s">
        <v>563</v>
      </c>
      <c r="D68" s="18" t="s">
        <v>25</v>
      </c>
      <c r="E68" s="19">
        <v>109</v>
      </c>
      <c r="F68" s="18"/>
      <c r="G68" s="19">
        <v>17</v>
      </c>
      <c r="H68" s="19">
        <v>12</v>
      </c>
      <c r="I68" s="61">
        <f t="shared" si="0"/>
        <v>29</v>
      </c>
      <c r="J68" s="18">
        <v>9859792257</v>
      </c>
      <c r="K68" s="18" t="s">
        <v>603</v>
      </c>
      <c r="L68" s="18" t="s">
        <v>604</v>
      </c>
      <c r="M68" s="18">
        <v>8753893307</v>
      </c>
      <c r="N68" s="18" t="s">
        <v>607</v>
      </c>
      <c r="O68" s="18">
        <v>9707839354</v>
      </c>
      <c r="P68" s="24">
        <v>43654</v>
      </c>
      <c r="Q68" s="18" t="s">
        <v>94</v>
      </c>
      <c r="R68" s="18"/>
      <c r="S68" s="18"/>
      <c r="T68" s="18"/>
    </row>
    <row r="69" spans="1:20">
      <c r="A69" s="4">
        <v>65</v>
      </c>
      <c r="B69" s="17" t="s">
        <v>62</v>
      </c>
      <c r="C69" s="18" t="s">
        <v>564</v>
      </c>
      <c r="D69" s="18" t="s">
        <v>25</v>
      </c>
      <c r="E69" s="19">
        <v>120</v>
      </c>
      <c r="F69" s="18"/>
      <c r="G69" s="19">
        <v>12</v>
      </c>
      <c r="H69" s="19">
        <v>11</v>
      </c>
      <c r="I69" s="61">
        <f t="shared" si="0"/>
        <v>23</v>
      </c>
      <c r="J69" s="18"/>
      <c r="K69" s="18" t="s">
        <v>603</v>
      </c>
      <c r="L69" s="18" t="s">
        <v>604</v>
      </c>
      <c r="M69" s="18">
        <v>8753893307</v>
      </c>
      <c r="N69" s="18" t="s">
        <v>607</v>
      </c>
      <c r="O69" s="18">
        <v>9707839354</v>
      </c>
      <c r="P69" s="24">
        <v>43655</v>
      </c>
      <c r="Q69" s="18" t="s">
        <v>95</v>
      </c>
      <c r="R69" s="18"/>
      <c r="S69" s="18"/>
      <c r="T69" s="18"/>
    </row>
    <row r="70" spans="1:20">
      <c r="A70" s="4">
        <v>66</v>
      </c>
      <c r="B70" s="17" t="s">
        <v>62</v>
      </c>
      <c r="C70" s="18" t="s">
        <v>565</v>
      </c>
      <c r="D70" s="18" t="s">
        <v>25</v>
      </c>
      <c r="E70" s="19">
        <v>57</v>
      </c>
      <c r="F70" s="18"/>
      <c r="G70" s="19">
        <v>17</v>
      </c>
      <c r="H70" s="19">
        <v>12</v>
      </c>
      <c r="I70" s="61">
        <f t="shared" ref="I70:I133" si="1">SUM(G70:H70)</f>
        <v>29</v>
      </c>
      <c r="J70" s="18">
        <v>9707054132</v>
      </c>
      <c r="K70" s="18" t="s">
        <v>603</v>
      </c>
      <c r="L70" s="18" t="s">
        <v>604</v>
      </c>
      <c r="M70" s="18">
        <v>8753893307</v>
      </c>
      <c r="N70" s="18" t="s">
        <v>608</v>
      </c>
      <c r="O70" s="18" t="s">
        <v>606</v>
      </c>
      <c r="P70" s="24">
        <v>43655</v>
      </c>
      <c r="Q70" s="18" t="s">
        <v>95</v>
      </c>
      <c r="R70" s="18"/>
      <c r="S70" s="18"/>
      <c r="T70" s="18"/>
    </row>
    <row r="71" spans="1:20">
      <c r="A71" s="4">
        <v>67</v>
      </c>
      <c r="B71" s="17" t="s">
        <v>62</v>
      </c>
      <c r="C71" s="18" t="s">
        <v>566</v>
      </c>
      <c r="D71" s="18" t="s">
        <v>25</v>
      </c>
      <c r="E71" s="19">
        <v>67</v>
      </c>
      <c r="F71" s="18"/>
      <c r="G71" s="19">
        <v>12</v>
      </c>
      <c r="H71" s="19">
        <v>17</v>
      </c>
      <c r="I71" s="61">
        <f t="shared" si="1"/>
        <v>29</v>
      </c>
      <c r="J71" s="18">
        <v>9859258523</v>
      </c>
      <c r="K71" s="18" t="s">
        <v>603</v>
      </c>
      <c r="L71" s="18" t="s">
        <v>604</v>
      </c>
      <c r="M71" s="18">
        <v>8753893307</v>
      </c>
      <c r="N71" s="18" t="s">
        <v>608</v>
      </c>
      <c r="O71" s="18" t="s">
        <v>606</v>
      </c>
      <c r="P71" s="24">
        <v>43656</v>
      </c>
      <c r="Q71" s="18" t="s">
        <v>97</v>
      </c>
      <c r="R71" s="18"/>
      <c r="S71" s="18"/>
      <c r="T71" s="18"/>
    </row>
    <row r="72" spans="1:20">
      <c r="A72" s="4">
        <v>68</v>
      </c>
      <c r="B72" s="17" t="s">
        <v>62</v>
      </c>
      <c r="C72" s="18" t="s">
        <v>567</v>
      </c>
      <c r="D72" s="18" t="s">
        <v>25</v>
      </c>
      <c r="E72" s="19">
        <v>59</v>
      </c>
      <c r="F72" s="18"/>
      <c r="G72" s="19">
        <v>18</v>
      </c>
      <c r="H72" s="19">
        <v>21</v>
      </c>
      <c r="I72" s="61">
        <f t="shared" si="1"/>
        <v>39</v>
      </c>
      <c r="J72" s="18"/>
      <c r="K72" s="18" t="s">
        <v>603</v>
      </c>
      <c r="L72" s="18" t="s">
        <v>604</v>
      </c>
      <c r="M72" s="18">
        <v>8753893307</v>
      </c>
      <c r="N72" s="18" t="s">
        <v>609</v>
      </c>
      <c r="O72" s="18">
        <v>9864490779</v>
      </c>
      <c r="P72" s="24">
        <v>43656</v>
      </c>
      <c r="Q72" s="18" t="s">
        <v>97</v>
      </c>
      <c r="R72" s="18"/>
      <c r="S72" s="18"/>
      <c r="T72" s="18"/>
    </row>
    <row r="73" spans="1:20" ht="33">
      <c r="A73" s="4">
        <v>69</v>
      </c>
      <c r="B73" s="17" t="s">
        <v>62</v>
      </c>
      <c r="C73" s="18" t="s">
        <v>568</v>
      </c>
      <c r="D73" s="18" t="s">
        <v>25</v>
      </c>
      <c r="E73" s="19">
        <v>54</v>
      </c>
      <c r="F73" s="18"/>
      <c r="G73" s="19">
        <v>17</v>
      </c>
      <c r="H73" s="19">
        <v>21</v>
      </c>
      <c r="I73" s="61">
        <f t="shared" si="1"/>
        <v>38</v>
      </c>
      <c r="J73" s="18">
        <v>9859657912</v>
      </c>
      <c r="K73" s="18" t="s">
        <v>603</v>
      </c>
      <c r="L73" s="18" t="s">
        <v>604</v>
      </c>
      <c r="M73" s="18">
        <v>8753893307</v>
      </c>
      <c r="N73" s="18" t="s">
        <v>609</v>
      </c>
      <c r="O73" s="18">
        <v>9864490779</v>
      </c>
      <c r="P73" s="24">
        <v>43657</v>
      </c>
      <c r="Q73" s="18" t="s">
        <v>100</v>
      </c>
      <c r="R73" s="18"/>
      <c r="S73" s="18"/>
      <c r="T73" s="18"/>
    </row>
    <row r="74" spans="1:20" ht="33">
      <c r="A74" s="4">
        <v>70</v>
      </c>
      <c r="B74" s="17" t="s">
        <v>62</v>
      </c>
      <c r="C74" s="18" t="s">
        <v>569</v>
      </c>
      <c r="D74" s="18" t="s">
        <v>25</v>
      </c>
      <c r="E74" s="19">
        <v>122</v>
      </c>
      <c r="F74" s="18"/>
      <c r="G74" s="19">
        <v>12</v>
      </c>
      <c r="H74" s="19">
        <v>15</v>
      </c>
      <c r="I74" s="61">
        <f t="shared" si="1"/>
        <v>27</v>
      </c>
      <c r="J74" s="18">
        <v>9707062175</v>
      </c>
      <c r="K74" s="18" t="s">
        <v>603</v>
      </c>
      <c r="L74" s="18" t="s">
        <v>604</v>
      </c>
      <c r="M74" s="18">
        <v>8753893307</v>
      </c>
      <c r="N74" s="18" t="s">
        <v>609</v>
      </c>
      <c r="O74" s="18">
        <v>9864490779</v>
      </c>
      <c r="P74" s="24">
        <v>43657</v>
      </c>
      <c r="Q74" s="18" t="s">
        <v>100</v>
      </c>
      <c r="R74" s="18"/>
      <c r="S74" s="18"/>
      <c r="T74" s="18"/>
    </row>
    <row r="75" spans="1:20">
      <c r="A75" s="4">
        <v>71</v>
      </c>
      <c r="B75" s="17" t="s">
        <v>62</v>
      </c>
      <c r="C75" s="18" t="s">
        <v>570</v>
      </c>
      <c r="D75" s="18" t="s">
        <v>25</v>
      </c>
      <c r="E75" s="19">
        <v>60</v>
      </c>
      <c r="F75" s="18"/>
      <c r="G75" s="19">
        <v>14</v>
      </c>
      <c r="H75" s="19">
        <v>17</v>
      </c>
      <c r="I75" s="61">
        <f t="shared" si="1"/>
        <v>31</v>
      </c>
      <c r="J75" s="18">
        <v>9707547712</v>
      </c>
      <c r="K75" s="18" t="s">
        <v>603</v>
      </c>
      <c r="L75" s="18" t="s">
        <v>604</v>
      </c>
      <c r="M75" s="18">
        <v>8753893307</v>
      </c>
      <c r="N75" s="18" t="s">
        <v>610</v>
      </c>
      <c r="O75" s="18">
        <v>9864904437</v>
      </c>
      <c r="P75" s="24">
        <v>43658</v>
      </c>
      <c r="Q75" s="18" t="s">
        <v>108</v>
      </c>
      <c r="R75" s="18"/>
      <c r="S75" s="18"/>
      <c r="T75" s="18"/>
    </row>
    <row r="76" spans="1:20" ht="33">
      <c r="A76" s="4">
        <v>72</v>
      </c>
      <c r="B76" s="17" t="s">
        <v>62</v>
      </c>
      <c r="C76" s="18" t="s">
        <v>571</v>
      </c>
      <c r="D76" s="18" t="s">
        <v>25</v>
      </c>
      <c r="E76" s="19">
        <v>55</v>
      </c>
      <c r="F76" s="18"/>
      <c r="G76" s="19">
        <v>17</v>
      </c>
      <c r="H76" s="19">
        <v>19</v>
      </c>
      <c r="I76" s="61">
        <f t="shared" si="1"/>
        <v>36</v>
      </c>
      <c r="J76" s="18">
        <v>9864352039</v>
      </c>
      <c r="K76" s="18" t="s">
        <v>603</v>
      </c>
      <c r="L76" s="18" t="s">
        <v>604</v>
      </c>
      <c r="M76" s="18">
        <v>8753893307</v>
      </c>
      <c r="N76" s="18" t="s">
        <v>610</v>
      </c>
      <c r="O76" s="18">
        <v>9864904437</v>
      </c>
      <c r="P76" s="24">
        <v>43658</v>
      </c>
      <c r="Q76" s="18" t="s">
        <v>108</v>
      </c>
      <c r="R76" s="18"/>
      <c r="S76" s="18"/>
      <c r="T76" s="18"/>
    </row>
    <row r="77" spans="1:20">
      <c r="A77" s="4">
        <v>73</v>
      </c>
      <c r="B77" s="17" t="s">
        <v>62</v>
      </c>
      <c r="C77" s="18" t="s">
        <v>572</v>
      </c>
      <c r="D77" s="18" t="s">
        <v>25</v>
      </c>
      <c r="E77" s="19">
        <v>48</v>
      </c>
      <c r="F77" s="18"/>
      <c r="G77" s="19">
        <v>12</v>
      </c>
      <c r="H77" s="19">
        <v>18</v>
      </c>
      <c r="I77" s="61">
        <f t="shared" si="1"/>
        <v>30</v>
      </c>
      <c r="J77" s="18">
        <v>9613562415</v>
      </c>
      <c r="K77" s="18" t="s">
        <v>603</v>
      </c>
      <c r="L77" s="18" t="s">
        <v>604</v>
      </c>
      <c r="M77" s="18">
        <v>8753893307</v>
      </c>
      <c r="N77" s="18" t="s">
        <v>611</v>
      </c>
      <c r="O77" s="18">
        <v>9577782510</v>
      </c>
      <c r="P77" s="24">
        <v>43659</v>
      </c>
      <c r="Q77" s="18" t="s">
        <v>114</v>
      </c>
      <c r="R77" s="18"/>
      <c r="S77" s="18"/>
      <c r="T77" s="18"/>
    </row>
    <row r="78" spans="1:20">
      <c r="A78" s="4">
        <v>74</v>
      </c>
      <c r="B78" s="17" t="s">
        <v>62</v>
      </c>
      <c r="C78" s="18" t="s">
        <v>573</v>
      </c>
      <c r="D78" s="18" t="s">
        <v>25</v>
      </c>
      <c r="E78" s="19">
        <v>66</v>
      </c>
      <c r="F78" s="18"/>
      <c r="G78" s="19">
        <v>17</v>
      </c>
      <c r="H78" s="19">
        <v>13</v>
      </c>
      <c r="I78" s="61">
        <f t="shared" si="1"/>
        <v>30</v>
      </c>
      <c r="J78" s="18">
        <v>9613690016</v>
      </c>
      <c r="K78" s="18" t="s">
        <v>603</v>
      </c>
      <c r="L78" s="18" t="s">
        <v>604</v>
      </c>
      <c r="M78" s="18">
        <v>8753893307</v>
      </c>
      <c r="N78" s="18" t="s">
        <v>611</v>
      </c>
      <c r="O78" s="18">
        <v>9577782510</v>
      </c>
      <c r="P78" s="24">
        <v>43659</v>
      </c>
      <c r="Q78" s="18" t="s">
        <v>114</v>
      </c>
      <c r="R78" s="18"/>
      <c r="S78" s="18"/>
      <c r="T78" s="18"/>
    </row>
    <row r="79" spans="1:20">
      <c r="A79" s="4">
        <v>75</v>
      </c>
      <c r="B79" s="17" t="s">
        <v>62</v>
      </c>
      <c r="C79" s="18" t="s">
        <v>574</v>
      </c>
      <c r="D79" s="18" t="s">
        <v>25</v>
      </c>
      <c r="E79" s="19">
        <v>49</v>
      </c>
      <c r="F79" s="18"/>
      <c r="G79" s="19">
        <v>12</v>
      </c>
      <c r="H79" s="19">
        <v>18</v>
      </c>
      <c r="I79" s="61">
        <f t="shared" si="1"/>
        <v>30</v>
      </c>
      <c r="J79" s="18"/>
      <c r="K79" s="18" t="s">
        <v>603</v>
      </c>
      <c r="L79" s="18" t="s">
        <v>604</v>
      </c>
      <c r="M79" s="18">
        <v>8753893307</v>
      </c>
      <c r="N79" s="18" t="s">
        <v>612</v>
      </c>
      <c r="O79" s="18">
        <v>9613562446</v>
      </c>
      <c r="P79" s="24">
        <v>43661</v>
      </c>
      <c r="Q79" s="18" t="s">
        <v>94</v>
      </c>
      <c r="R79" s="18"/>
      <c r="S79" s="18"/>
      <c r="T79" s="18"/>
    </row>
    <row r="80" spans="1:20">
      <c r="A80" s="4">
        <v>76</v>
      </c>
      <c r="B80" s="17" t="s">
        <v>62</v>
      </c>
      <c r="C80" s="18" t="s">
        <v>575</v>
      </c>
      <c r="D80" s="18" t="s">
        <v>25</v>
      </c>
      <c r="E80" s="19">
        <v>62</v>
      </c>
      <c r="F80" s="18"/>
      <c r="G80" s="19">
        <v>17</v>
      </c>
      <c r="H80" s="19">
        <v>11</v>
      </c>
      <c r="I80" s="61">
        <f t="shared" si="1"/>
        <v>28</v>
      </c>
      <c r="J80" s="18">
        <v>8876729303</v>
      </c>
      <c r="K80" s="18" t="s">
        <v>603</v>
      </c>
      <c r="L80" s="18" t="s">
        <v>604</v>
      </c>
      <c r="M80" s="18">
        <v>8753893307</v>
      </c>
      <c r="N80" s="18" t="s">
        <v>612</v>
      </c>
      <c r="O80" s="18">
        <v>9613562446</v>
      </c>
      <c r="P80" s="24">
        <v>43661</v>
      </c>
      <c r="Q80" s="18" t="s">
        <v>94</v>
      </c>
      <c r="R80" s="18"/>
      <c r="S80" s="18"/>
      <c r="T80" s="18"/>
    </row>
    <row r="81" spans="1:20" ht="33">
      <c r="A81" s="4">
        <v>77</v>
      </c>
      <c r="B81" s="17" t="s">
        <v>62</v>
      </c>
      <c r="C81" s="18" t="s">
        <v>576</v>
      </c>
      <c r="D81" s="18" t="s">
        <v>25</v>
      </c>
      <c r="E81" s="19">
        <v>63</v>
      </c>
      <c r="F81" s="18"/>
      <c r="G81" s="19">
        <v>12</v>
      </c>
      <c r="H81" s="19">
        <v>18</v>
      </c>
      <c r="I81" s="61">
        <f t="shared" si="1"/>
        <v>30</v>
      </c>
      <c r="J81" s="18">
        <v>7399348049</v>
      </c>
      <c r="K81" s="18" t="s">
        <v>603</v>
      </c>
      <c r="L81" s="18" t="s">
        <v>604</v>
      </c>
      <c r="M81" s="18">
        <v>8753893307</v>
      </c>
      <c r="N81" s="18" t="s">
        <v>613</v>
      </c>
      <c r="O81" s="18">
        <v>9613757985</v>
      </c>
      <c r="P81" s="24">
        <v>43662</v>
      </c>
      <c r="Q81" s="18" t="s">
        <v>95</v>
      </c>
      <c r="R81" s="18"/>
      <c r="S81" s="18"/>
      <c r="T81" s="18"/>
    </row>
    <row r="82" spans="1:20" ht="33">
      <c r="A82" s="4">
        <v>78</v>
      </c>
      <c r="B82" s="17" t="s">
        <v>62</v>
      </c>
      <c r="C82" s="18" t="s">
        <v>577</v>
      </c>
      <c r="D82" s="18" t="s">
        <v>25</v>
      </c>
      <c r="E82" s="19">
        <v>61</v>
      </c>
      <c r="F82" s="18"/>
      <c r="G82" s="19">
        <v>15</v>
      </c>
      <c r="H82" s="19">
        <v>17</v>
      </c>
      <c r="I82" s="61">
        <f t="shared" si="1"/>
        <v>32</v>
      </c>
      <c r="J82" s="18">
        <v>9864756317</v>
      </c>
      <c r="K82" s="18" t="s">
        <v>603</v>
      </c>
      <c r="L82" s="18" t="s">
        <v>604</v>
      </c>
      <c r="M82" s="18">
        <v>8753893307</v>
      </c>
      <c r="N82" s="18" t="s">
        <v>613</v>
      </c>
      <c r="O82" s="18">
        <v>9613757985</v>
      </c>
      <c r="P82" s="24">
        <v>43662</v>
      </c>
      <c r="Q82" s="18" t="s">
        <v>95</v>
      </c>
      <c r="R82" s="18"/>
      <c r="S82" s="18"/>
      <c r="T82" s="18"/>
    </row>
    <row r="83" spans="1:20">
      <c r="A83" s="4">
        <v>79</v>
      </c>
      <c r="B83" s="17" t="s">
        <v>62</v>
      </c>
      <c r="C83" s="18" t="s">
        <v>578</v>
      </c>
      <c r="D83" s="18" t="s">
        <v>25</v>
      </c>
      <c r="E83" s="19">
        <v>114</v>
      </c>
      <c r="F83" s="18"/>
      <c r="G83" s="19">
        <v>17</v>
      </c>
      <c r="H83" s="19">
        <v>12</v>
      </c>
      <c r="I83" s="61">
        <f t="shared" si="1"/>
        <v>29</v>
      </c>
      <c r="J83" s="18">
        <v>9577487181</v>
      </c>
      <c r="K83" s="18" t="s">
        <v>603</v>
      </c>
      <c r="L83" s="18" t="s">
        <v>604</v>
      </c>
      <c r="M83" s="18">
        <v>8753893307</v>
      </c>
      <c r="N83" s="18" t="s">
        <v>612</v>
      </c>
      <c r="O83" s="18">
        <v>9613562446</v>
      </c>
      <c r="P83" s="24">
        <v>43663</v>
      </c>
      <c r="Q83" s="18" t="s">
        <v>97</v>
      </c>
      <c r="R83" s="18"/>
      <c r="S83" s="18"/>
      <c r="T83" s="18"/>
    </row>
    <row r="84" spans="1:20">
      <c r="A84" s="4">
        <v>80</v>
      </c>
      <c r="B84" s="17" t="s">
        <v>62</v>
      </c>
      <c r="C84" s="18" t="s">
        <v>579</v>
      </c>
      <c r="D84" s="18" t="s">
        <v>25</v>
      </c>
      <c r="E84" s="19">
        <v>115</v>
      </c>
      <c r="F84" s="18"/>
      <c r="G84" s="19">
        <v>16</v>
      </c>
      <c r="H84" s="19">
        <v>21</v>
      </c>
      <c r="I84" s="61">
        <f t="shared" si="1"/>
        <v>37</v>
      </c>
      <c r="J84" s="18">
        <v>9859585112</v>
      </c>
      <c r="K84" s="18" t="s">
        <v>603</v>
      </c>
      <c r="L84" s="18" t="s">
        <v>604</v>
      </c>
      <c r="M84" s="18">
        <v>8753893307</v>
      </c>
      <c r="N84" s="18" t="s">
        <v>612</v>
      </c>
      <c r="O84" s="18">
        <v>9613562446</v>
      </c>
      <c r="P84" s="24">
        <v>43663</v>
      </c>
      <c r="Q84" s="18" t="s">
        <v>97</v>
      </c>
      <c r="R84" s="18"/>
      <c r="S84" s="18"/>
      <c r="T84" s="18"/>
    </row>
    <row r="85" spans="1:20" ht="33">
      <c r="A85" s="4">
        <v>81</v>
      </c>
      <c r="B85" s="17" t="s">
        <v>62</v>
      </c>
      <c r="C85" s="18" t="s">
        <v>580</v>
      </c>
      <c r="D85" s="18" t="s">
        <v>25</v>
      </c>
      <c r="E85" s="19">
        <v>117</v>
      </c>
      <c r="F85" s="18"/>
      <c r="G85" s="19">
        <v>13</v>
      </c>
      <c r="H85" s="19">
        <v>11</v>
      </c>
      <c r="I85" s="61">
        <f t="shared" si="1"/>
        <v>24</v>
      </c>
      <c r="J85" s="18">
        <v>8876659823</v>
      </c>
      <c r="K85" s="18" t="s">
        <v>603</v>
      </c>
      <c r="L85" s="18" t="s">
        <v>604</v>
      </c>
      <c r="M85" s="18">
        <v>8753893307</v>
      </c>
      <c r="N85" s="18" t="s">
        <v>613</v>
      </c>
      <c r="O85" s="18">
        <v>9613757985</v>
      </c>
      <c r="P85" s="24">
        <v>43664</v>
      </c>
      <c r="Q85" s="18" t="s">
        <v>100</v>
      </c>
      <c r="R85" s="18"/>
      <c r="S85" s="18"/>
      <c r="T85" s="18"/>
    </row>
    <row r="86" spans="1:20" ht="33">
      <c r="A86" s="4">
        <v>82</v>
      </c>
      <c r="B86" s="17" t="s">
        <v>62</v>
      </c>
      <c r="C86" s="18" t="s">
        <v>581</v>
      </c>
      <c r="D86" s="18" t="s">
        <v>25</v>
      </c>
      <c r="E86" s="19">
        <v>118</v>
      </c>
      <c r="F86" s="18"/>
      <c r="G86" s="19">
        <v>12</v>
      </c>
      <c r="H86" s="19">
        <v>15</v>
      </c>
      <c r="I86" s="61">
        <f t="shared" si="1"/>
        <v>27</v>
      </c>
      <c r="J86" s="18">
        <v>9859182163</v>
      </c>
      <c r="K86" s="18" t="s">
        <v>603</v>
      </c>
      <c r="L86" s="18" t="s">
        <v>604</v>
      </c>
      <c r="M86" s="18">
        <v>8753893307</v>
      </c>
      <c r="N86" s="18" t="s">
        <v>613</v>
      </c>
      <c r="O86" s="18">
        <v>9613757985</v>
      </c>
      <c r="P86" s="24">
        <v>43664</v>
      </c>
      <c r="Q86" s="18" t="s">
        <v>100</v>
      </c>
      <c r="R86" s="18"/>
      <c r="S86" s="18"/>
      <c r="T86" s="18"/>
    </row>
    <row r="87" spans="1:20">
      <c r="A87" s="4">
        <v>83</v>
      </c>
      <c r="B87" s="17" t="s">
        <v>62</v>
      </c>
      <c r="C87" s="18" t="s">
        <v>582</v>
      </c>
      <c r="D87" s="18" t="s">
        <v>25</v>
      </c>
      <c r="E87" s="19">
        <v>69</v>
      </c>
      <c r="F87" s="18"/>
      <c r="G87" s="19">
        <v>18</v>
      </c>
      <c r="H87" s="19">
        <v>23</v>
      </c>
      <c r="I87" s="61">
        <f t="shared" si="1"/>
        <v>41</v>
      </c>
      <c r="J87" s="18">
        <v>9854432399</v>
      </c>
      <c r="K87" s="18" t="s">
        <v>614</v>
      </c>
      <c r="L87" s="18" t="s">
        <v>615</v>
      </c>
      <c r="M87" s="18">
        <v>8472880979</v>
      </c>
      <c r="N87" s="18" t="s">
        <v>616</v>
      </c>
      <c r="O87" s="18">
        <v>9954381129</v>
      </c>
      <c r="P87" s="24">
        <v>43665</v>
      </c>
      <c r="Q87" s="18" t="s">
        <v>108</v>
      </c>
      <c r="R87" s="18"/>
      <c r="S87" s="18"/>
      <c r="T87" s="18"/>
    </row>
    <row r="88" spans="1:20">
      <c r="A88" s="4">
        <v>84</v>
      </c>
      <c r="B88" s="17" t="s">
        <v>62</v>
      </c>
      <c r="C88" s="18" t="s">
        <v>583</v>
      </c>
      <c r="D88" s="18" t="s">
        <v>25</v>
      </c>
      <c r="E88" s="19">
        <v>70</v>
      </c>
      <c r="F88" s="18"/>
      <c r="G88" s="19">
        <v>23</v>
      </c>
      <c r="H88" s="19">
        <v>20</v>
      </c>
      <c r="I88" s="61">
        <f t="shared" si="1"/>
        <v>43</v>
      </c>
      <c r="J88" s="18">
        <v>9854650754</v>
      </c>
      <c r="K88" s="18" t="s">
        <v>614</v>
      </c>
      <c r="L88" s="18" t="s">
        <v>615</v>
      </c>
      <c r="M88" s="18">
        <v>8472880979</v>
      </c>
      <c r="N88" s="18" t="s">
        <v>616</v>
      </c>
      <c r="O88" s="18">
        <v>9954381129</v>
      </c>
      <c r="P88" s="24">
        <v>43665</v>
      </c>
      <c r="Q88" s="18" t="s">
        <v>108</v>
      </c>
      <c r="R88" s="18"/>
      <c r="S88" s="18"/>
      <c r="T88" s="18"/>
    </row>
    <row r="89" spans="1:20">
      <c r="A89" s="4">
        <v>85</v>
      </c>
      <c r="B89" s="17" t="s">
        <v>62</v>
      </c>
      <c r="C89" s="18" t="s">
        <v>584</v>
      </c>
      <c r="D89" s="18" t="s">
        <v>25</v>
      </c>
      <c r="E89" s="19">
        <v>80</v>
      </c>
      <c r="F89" s="18"/>
      <c r="G89" s="19">
        <v>21</v>
      </c>
      <c r="H89" s="19">
        <v>19</v>
      </c>
      <c r="I89" s="61">
        <f t="shared" si="1"/>
        <v>40</v>
      </c>
      <c r="J89" s="18">
        <v>9706215411</v>
      </c>
      <c r="K89" s="18" t="s">
        <v>614</v>
      </c>
      <c r="L89" s="18" t="s">
        <v>615</v>
      </c>
      <c r="M89" s="18">
        <v>8472880979</v>
      </c>
      <c r="N89" s="18" t="s">
        <v>616</v>
      </c>
      <c r="O89" s="18">
        <v>9954381129</v>
      </c>
      <c r="P89" s="24">
        <v>43666</v>
      </c>
      <c r="Q89" s="18" t="s">
        <v>114</v>
      </c>
      <c r="R89" s="18"/>
      <c r="S89" s="18"/>
      <c r="T89" s="18"/>
    </row>
    <row r="90" spans="1:20" ht="33">
      <c r="A90" s="4">
        <v>86</v>
      </c>
      <c r="B90" s="17" t="s">
        <v>62</v>
      </c>
      <c r="C90" s="18" t="s">
        <v>585</v>
      </c>
      <c r="D90" s="18" t="s">
        <v>25</v>
      </c>
      <c r="E90" s="19">
        <v>81</v>
      </c>
      <c r="F90" s="18"/>
      <c r="G90" s="19">
        <v>21</v>
      </c>
      <c r="H90" s="19">
        <v>18</v>
      </c>
      <c r="I90" s="61">
        <f t="shared" si="1"/>
        <v>39</v>
      </c>
      <c r="J90" s="18">
        <v>9954737674</v>
      </c>
      <c r="K90" s="18" t="s">
        <v>617</v>
      </c>
      <c r="L90" s="18" t="s">
        <v>618</v>
      </c>
      <c r="M90" s="18">
        <v>9854707038</v>
      </c>
      <c r="N90" s="18" t="s">
        <v>619</v>
      </c>
      <c r="O90" s="18">
        <v>9435781941</v>
      </c>
      <c r="P90" s="24">
        <v>43668</v>
      </c>
      <c r="Q90" s="18" t="s">
        <v>94</v>
      </c>
      <c r="R90" s="18"/>
      <c r="S90" s="18"/>
      <c r="T90" s="18"/>
    </row>
    <row r="91" spans="1:20" ht="33">
      <c r="A91" s="4">
        <v>87</v>
      </c>
      <c r="B91" s="17" t="s">
        <v>62</v>
      </c>
      <c r="C91" s="18" t="s">
        <v>586</v>
      </c>
      <c r="D91" s="18" t="s">
        <v>25</v>
      </c>
      <c r="E91" s="19">
        <v>78</v>
      </c>
      <c r="F91" s="18"/>
      <c r="G91" s="19">
        <v>21</v>
      </c>
      <c r="H91" s="19">
        <v>19</v>
      </c>
      <c r="I91" s="61">
        <f t="shared" si="1"/>
        <v>40</v>
      </c>
      <c r="J91" s="18">
        <v>9613194789</v>
      </c>
      <c r="K91" s="18" t="s">
        <v>617</v>
      </c>
      <c r="L91" s="18" t="s">
        <v>618</v>
      </c>
      <c r="M91" s="18">
        <v>9854707038</v>
      </c>
      <c r="N91" s="18" t="s">
        <v>619</v>
      </c>
      <c r="O91" s="18">
        <v>9435781941</v>
      </c>
      <c r="P91" s="24">
        <v>43668</v>
      </c>
      <c r="Q91" s="18" t="s">
        <v>94</v>
      </c>
      <c r="R91" s="18"/>
      <c r="S91" s="18"/>
      <c r="T91" s="18"/>
    </row>
    <row r="92" spans="1:20" ht="33">
      <c r="A92" s="4">
        <v>88</v>
      </c>
      <c r="B92" s="17" t="s">
        <v>62</v>
      </c>
      <c r="C92" s="18" t="s">
        <v>587</v>
      </c>
      <c r="D92" s="18" t="s">
        <v>25</v>
      </c>
      <c r="E92" s="19">
        <v>79</v>
      </c>
      <c r="F92" s="18"/>
      <c r="G92" s="19">
        <v>17</v>
      </c>
      <c r="H92" s="19">
        <v>21</v>
      </c>
      <c r="I92" s="61">
        <f t="shared" si="1"/>
        <v>38</v>
      </c>
      <c r="J92" s="18">
        <v>9678837371</v>
      </c>
      <c r="K92" s="18" t="s">
        <v>617</v>
      </c>
      <c r="L92" s="18" t="s">
        <v>618</v>
      </c>
      <c r="M92" s="18">
        <v>9854707038</v>
      </c>
      <c r="N92" s="18" t="s">
        <v>619</v>
      </c>
      <c r="O92" s="18">
        <v>9435781941</v>
      </c>
      <c r="P92" s="24">
        <v>43669</v>
      </c>
      <c r="Q92" s="18" t="s">
        <v>95</v>
      </c>
      <c r="R92" s="18"/>
      <c r="S92" s="18"/>
      <c r="T92" s="18"/>
    </row>
    <row r="93" spans="1:20" ht="33">
      <c r="A93" s="4">
        <v>89</v>
      </c>
      <c r="B93" s="17" t="s">
        <v>62</v>
      </c>
      <c r="C93" s="18" t="s">
        <v>588</v>
      </c>
      <c r="D93" s="18" t="s">
        <v>25</v>
      </c>
      <c r="E93" s="19">
        <v>73</v>
      </c>
      <c r="F93" s="18"/>
      <c r="G93" s="19">
        <v>21</v>
      </c>
      <c r="H93" s="19">
        <v>19</v>
      </c>
      <c r="I93" s="61">
        <f t="shared" si="1"/>
        <v>40</v>
      </c>
      <c r="J93" s="18">
        <v>9854237905</v>
      </c>
      <c r="K93" s="18" t="s">
        <v>617</v>
      </c>
      <c r="L93" s="18" t="s">
        <v>618</v>
      </c>
      <c r="M93" s="18">
        <v>9854707038</v>
      </c>
      <c r="N93" s="18" t="s">
        <v>619</v>
      </c>
      <c r="O93" s="18">
        <v>9435781941</v>
      </c>
      <c r="P93" s="24">
        <v>43669</v>
      </c>
      <c r="Q93" s="18" t="s">
        <v>95</v>
      </c>
      <c r="R93" s="18"/>
      <c r="S93" s="18"/>
      <c r="T93" s="18"/>
    </row>
    <row r="94" spans="1:20" ht="33">
      <c r="A94" s="4">
        <v>90</v>
      </c>
      <c r="B94" s="17" t="s">
        <v>62</v>
      </c>
      <c r="C94" s="18" t="s">
        <v>589</v>
      </c>
      <c r="D94" s="18" t="s">
        <v>25</v>
      </c>
      <c r="E94" s="19">
        <v>74</v>
      </c>
      <c r="F94" s="18"/>
      <c r="G94" s="19">
        <v>18</v>
      </c>
      <c r="H94" s="19">
        <v>12</v>
      </c>
      <c r="I94" s="61">
        <f t="shared" si="1"/>
        <v>30</v>
      </c>
      <c r="J94" s="18">
        <v>9613089233</v>
      </c>
      <c r="K94" s="18" t="s">
        <v>617</v>
      </c>
      <c r="L94" s="18" t="s">
        <v>618</v>
      </c>
      <c r="M94" s="18">
        <v>9854707038</v>
      </c>
      <c r="N94" s="18" t="s">
        <v>619</v>
      </c>
      <c r="O94" s="18">
        <v>9435781941</v>
      </c>
      <c r="P94" s="24">
        <v>43670</v>
      </c>
      <c r="Q94" s="18" t="s">
        <v>97</v>
      </c>
      <c r="R94" s="18"/>
      <c r="S94" s="18"/>
      <c r="T94" s="18"/>
    </row>
    <row r="95" spans="1:20" ht="33">
      <c r="A95" s="4">
        <v>91</v>
      </c>
      <c r="B95" s="17" t="s">
        <v>62</v>
      </c>
      <c r="C95" s="18" t="s">
        <v>590</v>
      </c>
      <c r="D95" s="18" t="s">
        <v>25</v>
      </c>
      <c r="E95" s="19">
        <v>27</v>
      </c>
      <c r="F95" s="18"/>
      <c r="G95" s="19">
        <v>16</v>
      </c>
      <c r="H95" s="19">
        <v>19</v>
      </c>
      <c r="I95" s="61">
        <f t="shared" si="1"/>
        <v>35</v>
      </c>
      <c r="J95" s="18">
        <v>9854448530</v>
      </c>
      <c r="K95" s="18" t="s">
        <v>617</v>
      </c>
      <c r="L95" s="18" t="s">
        <v>618</v>
      </c>
      <c r="M95" s="18">
        <v>9854707038</v>
      </c>
      <c r="N95" s="18" t="s">
        <v>619</v>
      </c>
      <c r="O95" s="18">
        <v>9435781941</v>
      </c>
      <c r="P95" s="24">
        <v>43670</v>
      </c>
      <c r="Q95" s="18" t="s">
        <v>97</v>
      </c>
      <c r="R95" s="18"/>
      <c r="S95" s="18"/>
      <c r="T95" s="18"/>
    </row>
    <row r="96" spans="1:20" ht="33">
      <c r="A96" s="4">
        <v>92</v>
      </c>
      <c r="B96" s="17" t="s">
        <v>62</v>
      </c>
      <c r="C96" s="18" t="s">
        <v>591</v>
      </c>
      <c r="D96" s="18" t="s">
        <v>25</v>
      </c>
      <c r="E96" s="19">
        <v>28</v>
      </c>
      <c r="F96" s="18"/>
      <c r="G96" s="19">
        <v>17</v>
      </c>
      <c r="H96" s="19">
        <v>19</v>
      </c>
      <c r="I96" s="61">
        <f t="shared" si="1"/>
        <v>36</v>
      </c>
      <c r="J96" s="18">
        <v>9859270519</v>
      </c>
      <c r="K96" s="18" t="s">
        <v>617</v>
      </c>
      <c r="L96" s="18" t="s">
        <v>618</v>
      </c>
      <c r="M96" s="18">
        <v>9854707038</v>
      </c>
      <c r="N96" s="18" t="s">
        <v>619</v>
      </c>
      <c r="O96" s="18">
        <v>9435781941</v>
      </c>
      <c r="P96" s="24">
        <v>43671</v>
      </c>
      <c r="Q96" s="18" t="s">
        <v>100</v>
      </c>
      <c r="R96" s="18"/>
      <c r="S96" s="18"/>
      <c r="T96" s="18"/>
    </row>
    <row r="97" spans="1:20">
      <c r="A97" s="4">
        <v>93</v>
      </c>
      <c r="B97" s="17" t="s">
        <v>62</v>
      </c>
      <c r="C97" s="18" t="s">
        <v>592</v>
      </c>
      <c r="D97" s="18" t="s">
        <v>25</v>
      </c>
      <c r="E97" s="19">
        <v>29</v>
      </c>
      <c r="F97" s="18"/>
      <c r="G97" s="19">
        <v>17</v>
      </c>
      <c r="H97" s="19">
        <v>22</v>
      </c>
      <c r="I97" s="61">
        <f t="shared" si="1"/>
        <v>39</v>
      </c>
      <c r="J97" s="18">
        <v>9859146897</v>
      </c>
      <c r="K97" s="18" t="s">
        <v>614</v>
      </c>
      <c r="L97" s="18" t="s">
        <v>615</v>
      </c>
      <c r="M97" s="18">
        <v>8472880979</v>
      </c>
      <c r="N97" s="18" t="s">
        <v>620</v>
      </c>
      <c r="O97" s="18">
        <v>7399601549</v>
      </c>
      <c r="P97" s="24">
        <v>43671</v>
      </c>
      <c r="Q97" s="18" t="s">
        <v>100</v>
      </c>
      <c r="R97" s="18"/>
      <c r="S97" s="18"/>
      <c r="T97" s="18"/>
    </row>
    <row r="98" spans="1:20">
      <c r="A98" s="4">
        <v>94</v>
      </c>
      <c r="B98" s="17" t="s">
        <v>62</v>
      </c>
      <c r="C98" s="18" t="s">
        <v>593</v>
      </c>
      <c r="D98" s="18" t="s">
        <v>25</v>
      </c>
      <c r="E98" s="19">
        <v>30</v>
      </c>
      <c r="F98" s="18"/>
      <c r="G98" s="19">
        <v>20</v>
      </c>
      <c r="H98" s="19">
        <v>16</v>
      </c>
      <c r="I98" s="61">
        <f t="shared" si="1"/>
        <v>36</v>
      </c>
      <c r="J98" s="18">
        <v>9957373166</v>
      </c>
      <c r="K98" s="18" t="s">
        <v>614</v>
      </c>
      <c r="L98" s="18" t="s">
        <v>615</v>
      </c>
      <c r="M98" s="18">
        <v>8472880979</v>
      </c>
      <c r="N98" s="18" t="s">
        <v>620</v>
      </c>
      <c r="O98" s="18">
        <v>7399601549</v>
      </c>
      <c r="P98" s="24">
        <v>43672</v>
      </c>
      <c r="Q98" s="18" t="s">
        <v>108</v>
      </c>
      <c r="R98" s="18"/>
      <c r="S98" s="18"/>
      <c r="T98" s="18"/>
    </row>
    <row r="99" spans="1:20">
      <c r="A99" s="4">
        <v>95</v>
      </c>
      <c r="B99" s="17" t="s">
        <v>62</v>
      </c>
      <c r="C99" s="18" t="s">
        <v>594</v>
      </c>
      <c r="D99" s="18" t="s">
        <v>25</v>
      </c>
      <c r="E99" s="19">
        <v>33</v>
      </c>
      <c r="F99" s="18"/>
      <c r="G99" s="19">
        <v>22</v>
      </c>
      <c r="H99" s="19">
        <v>11</v>
      </c>
      <c r="I99" s="61">
        <f t="shared" si="1"/>
        <v>33</v>
      </c>
      <c r="J99" s="18">
        <v>9707054248</v>
      </c>
      <c r="K99" s="18" t="s">
        <v>614</v>
      </c>
      <c r="L99" s="18" t="s">
        <v>615</v>
      </c>
      <c r="M99" s="18">
        <v>8472880979</v>
      </c>
      <c r="N99" s="18" t="s">
        <v>620</v>
      </c>
      <c r="O99" s="18">
        <v>7399601549</v>
      </c>
      <c r="P99" s="24">
        <v>43672</v>
      </c>
      <c r="Q99" s="18" t="s">
        <v>108</v>
      </c>
      <c r="R99" s="18"/>
      <c r="S99" s="18"/>
      <c r="T99" s="18"/>
    </row>
    <row r="100" spans="1:20">
      <c r="A100" s="4">
        <v>96</v>
      </c>
      <c r="B100" s="17" t="s">
        <v>62</v>
      </c>
      <c r="C100" s="18" t="s">
        <v>595</v>
      </c>
      <c r="D100" s="18" t="s">
        <v>25</v>
      </c>
      <c r="E100" s="19">
        <v>34</v>
      </c>
      <c r="F100" s="18"/>
      <c r="G100" s="19">
        <v>21</v>
      </c>
      <c r="H100" s="19">
        <v>16</v>
      </c>
      <c r="I100" s="61">
        <f t="shared" si="1"/>
        <v>37</v>
      </c>
      <c r="J100" s="18">
        <v>9859146757</v>
      </c>
      <c r="K100" s="18" t="s">
        <v>614</v>
      </c>
      <c r="L100" s="18" t="s">
        <v>615</v>
      </c>
      <c r="M100" s="18">
        <v>8472880979</v>
      </c>
      <c r="N100" s="18" t="s">
        <v>620</v>
      </c>
      <c r="O100" s="18">
        <v>7399601549</v>
      </c>
      <c r="P100" s="24">
        <v>43673</v>
      </c>
      <c r="Q100" s="18" t="s">
        <v>114</v>
      </c>
      <c r="R100" s="18"/>
      <c r="S100" s="18"/>
      <c r="T100" s="18"/>
    </row>
    <row r="101" spans="1:20">
      <c r="A101" s="4">
        <v>97</v>
      </c>
      <c r="B101" s="17" t="s">
        <v>62</v>
      </c>
      <c r="C101" s="18" t="s">
        <v>596</v>
      </c>
      <c r="D101" s="18" t="s">
        <v>25</v>
      </c>
      <c r="E101" s="19">
        <v>123</v>
      </c>
      <c r="F101" s="18"/>
      <c r="G101" s="19">
        <v>20</v>
      </c>
      <c r="H101" s="19">
        <v>21</v>
      </c>
      <c r="I101" s="61">
        <f t="shared" si="1"/>
        <v>41</v>
      </c>
      <c r="J101" s="18">
        <v>9678314980</v>
      </c>
      <c r="K101" s="18" t="s">
        <v>614</v>
      </c>
      <c r="L101" s="18" t="s">
        <v>615</v>
      </c>
      <c r="M101" s="18">
        <v>8472880979</v>
      </c>
      <c r="N101" s="18" t="s">
        <v>620</v>
      </c>
      <c r="O101" s="18">
        <v>7399601549</v>
      </c>
      <c r="P101" s="24">
        <v>43673</v>
      </c>
      <c r="Q101" s="18" t="s">
        <v>114</v>
      </c>
      <c r="R101" s="18"/>
      <c r="S101" s="18"/>
      <c r="T101" s="18"/>
    </row>
    <row r="102" spans="1:20">
      <c r="A102" s="4">
        <v>98</v>
      </c>
      <c r="B102" s="17" t="s">
        <v>62</v>
      </c>
      <c r="C102" s="18" t="s">
        <v>597</v>
      </c>
      <c r="D102" s="18" t="s">
        <v>25</v>
      </c>
      <c r="E102" s="19">
        <v>124</v>
      </c>
      <c r="F102" s="18"/>
      <c r="G102" s="19">
        <v>23</v>
      </c>
      <c r="H102" s="19">
        <v>22</v>
      </c>
      <c r="I102" s="61">
        <f t="shared" si="1"/>
        <v>45</v>
      </c>
      <c r="J102" s="18">
        <v>9957777030</v>
      </c>
      <c r="K102" s="18" t="s">
        <v>614</v>
      </c>
      <c r="L102" s="18" t="s">
        <v>615</v>
      </c>
      <c r="M102" s="18">
        <v>8472880979</v>
      </c>
      <c r="N102" s="18" t="s">
        <v>620</v>
      </c>
      <c r="O102" s="18">
        <v>7399601549</v>
      </c>
      <c r="P102" s="24">
        <v>43675</v>
      </c>
      <c r="Q102" s="18" t="s">
        <v>94</v>
      </c>
      <c r="R102" s="18"/>
      <c r="S102" s="18"/>
      <c r="T102" s="18"/>
    </row>
    <row r="103" spans="1:20">
      <c r="A103" s="4">
        <v>99</v>
      </c>
      <c r="B103" s="17" t="s">
        <v>62</v>
      </c>
      <c r="C103" s="18" t="s">
        <v>598</v>
      </c>
      <c r="D103" s="18" t="s">
        <v>25</v>
      </c>
      <c r="E103" s="19">
        <v>125</v>
      </c>
      <c r="F103" s="18"/>
      <c r="G103" s="19">
        <v>22</v>
      </c>
      <c r="H103" s="19">
        <v>12</v>
      </c>
      <c r="I103" s="61">
        <f t="shared" si="1"/>
        <v>34</v>
      </c>
      <c r="J103" s="18">
        <v>9954782401</v>
      </c>
      <c r="K103" s="18" t="s">
        <v>614</v>
      </c>
      <c r="L103" s="18" t="s">
        <v>615</v>
      </c>
      <c r="M103" s="18">
        <v>8472880979</v>
      </c>
      <c r="N103" s="18" t="s">
        <v>620</v>
      </c>
      <c r="O103" s="18">
        <v>7399601549</v>
      </c>
      <c r="P103" s="24">
        <v>43675</v>
      </c>
      <c r="Q103" s="18" t="s">
        <v>94</v>
      </c>
      <c r="R103" s="18"/>
      <c r="S103" s="18"/>
      <c r="T103" s="18"/>
    </row>
    <row r="104" spans="1:20">
      <c r="A104" s="4">
        <v>100</v>
      </c>
      <c r="B104" s="17" t="s">
        <v>62</v>
      </c>
      <c r="C104" s="18" t="s">
        <v>599</v>
      </c>
      <c r="D104" s="18" t="s">
        <v>25</v>
      </c>
      <c r="E104" s="19">
        <v>127</v>
      </c>
      <c r="F104" s="18"/>
      <c r="G104" s="19">
        <v>17</v>
      </c>
      <c r="H104" s="19">
        <v>12</v>
      </c>
      <c r="I104" s="61">
        <f t="shared" si="1"/>
        <v>29</v>
      </c>
      <c r="J104" s="18">
        <v>8011108707</v>
      </c>
      <c r="K104" s="18" t="s">
        <v>614</v>
      </c>
      <c r="L104" s="18" t="s">
        <v>615</v>
      </c>
      <c r="M104" s="18">
        <v>8472880979</v>
      </c>
      <c r="N104" s="18" t="s">
        <v>620</v>
      </c>
      <c r="O104" s="18">
        <v>7399601549</v>
      </c>
      <c r="P104" s="24">
        <v>43676</v>
      </c>
      <c r="Q104" s="18" t="s">
        <v>95</v>
      </c>
      <c r="R104" s="18"/>
      <c r="S104" s="18"/>
      <c r="T104" s="18"/>
    </row>
    <row r="105" spans="1:20" ht="33">
      <c r="A105" s="4">
        <v>101</v>
      </c>
      <c r="B105" s="17" t="s">
        <v>62</v>
      </c>
      <c r="C105" s="18" t="s">
        <v>600</v>
      </c>
      <c r="D105" s="18" t="s">
        <v>25</v>
      </c>
      <c r="E105" s="19">
        <v>129</v>
      </c>
      <c r="F105" s="18"/>
      <c r="G105" s="19">
        <v>17</v>
      </c>
      <c r="H105" s="19">
        <v>19</v>
      </c>
      <c r="I105" s="61">
        <f t="shared" si="1"/>
        <v>36</v>
      </c>
      <c r="J105" s="18">
        <v>9678286314</v>
      </c>
      <c r="K105" s="18" t="s">
        <v>614</v>
      </c>
      <c r="L105" s="18" t="s">
        <v>615</v>
      </c>
      <c r="M105" s="18">
        <v>8472880979</v>
      </c>
      <c r="N105" s="18" t="s">
        <v>620</v>
      </c>
      <c r="O105" s="18">
        <v>7399601549</v>
      </c>
      <c r="P105" s="24">
        <v>43676</v>
      </c>
      <c r="Q105" s="18" t="s">
        <v>95</v>
      </c>
      <c r="R105" s="18"/>
      <c r="S105" s="18"/>
      <c r="T105" s="18"/>
    </row>
    <row r="106" spans="1:20">
      <c r="A106" s="4">
        <v>102</v>
      </c>
      <c r="B106" s="17" t="s">
        <v>62</v>
      </c>
      <c r="C106" s="18" t="s">
        <v>601</v>
      </c>
      <c r="D106" s="18" t="s">
        <v>25</v>
      </c>
      <c r="E106" s="19">
        <v>130</v>
      </c>
      <c r="F106" s="18"/>
      <c r="G106" s="19">
        <v>22</v>
      </c>
      <c r="H106" s="19">
        <v>12</v>
      </c>
      <c r="I106" s="61">
        <f t="shared" si="1"/>
        <v>34</v>
      </c>
      <c r="J106" s="18">
        <v>9864353940</v>
      </c>
      <c r="K106" s="18" t="s">
        <v>614</v>
      </c>
      <c r="L106" s="18" t="s">
        <v>615</v>
      </c>
      <c r="M106" s="18">
        <v>8472880979</v>
      </c>
      <c r="N106" s="18" t="s">
        <v>620</v>
      </c>
      <c r="O106" s="18">
        <v>7399601549</v>
      </c>
      <c r="P106" s="24">
        <v>43677</v>
      </c>
      <c r="Q106" s="18" t="s">
        <v>97</v>
      </c>
      <c r="R106" s="18"/>
      <c r="S106" s="18"/>
      <c r="T106" s="18"/>
    </row>
    <row r="107" spans="1:20" ht="33">
      <c r="A107" s="4">
        <v>103</v>
      </c>
      <c r="B107" s="17" t="s">
        <v>62</v>
      </c>
      <c r="C107" s="18" t="s">
        <v>602</v>
      </c>
      <c r="D107" s="18" t="s">
        <v>25</v>
      </c>
      <c r="E107" s="19">
        <v>136</v>
      </c>
      <c r="F107" s="18"/>
      <c r="G107" s="19">
        <v>16</v>
      </c>
      <c r="H107" s="19">
        <v>19</v>
      </c>
      <c r="I107" s="61">
        <f t="shared" si="1"/>
        <v>35</v>
      </c>
      <c r="J107" s="18">
        <v>8876688907</v>
      </c>
      <c r="K107" s="18" t="s">
        <v>614</v>
      </c>
      <c r="L107" s="18" t="s">
        <v>615</v>
      </c>
      <c r="M107" s="18">
        <v>8472880979</v>
      </c>
      <c r="N107" s="18" t="s">
        <v>620</v>
      </c>
      <c r="O107" s="18">
        <v>7399601549</v>
      </c>
      <c r="P107" s="24">
        <v>43677</v>
      </c>
      <c r="Q107" s="18" t="s">
        <v>97</v>
      </c>
      <c r="R107" s="18"/>
      <c r="S107" s="18"/>
      <c r="T107" s="18"/>
    </row>
    <row r="108" spans="1:20">
      <c r="A108" s="4">
        <v>104</v>
      </c>
      <c r="B108" s="17"/>
      <c r="C108" s="18"/>
      <c r="D108" s="18"/>
      <c r="E108" s="19"/>
      <c r="F108" s="18"/>
      <c r="G108" s="19"/>
      <c r="H108" s="19"/>
      <c r="I108" s="61">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1">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1">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1">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1">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1">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1">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1">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1">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1">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1">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1">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1">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1">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1">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1">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1">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1">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1">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1">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1">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1">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1">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1">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1">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1">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1">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1">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1">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1">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COUNTIFS(C5:C164,"*")</f>
        <v>102</v>
      </c>
      <c r="D165" s="21"/>
      <c r="E165" s="13"/>
      <c r="F165" s="21"/>
      <c r="G165" s="62">
        <f>SUM(G5:G164)</f>
        <v>2012</v>
      </c>
      <c r="H165" s="62">
        <f>SUM(H5:H164)</f>
        <v>2039</v>
      </c>
      <c r="I165" s="62">
        <f>SUM(I5:I164)</f>
        <v>4051</v>
      </c>
      <c r="J165" s="21"/>
      <c r="K165" s="21"/>
      <c r="L165" s="21"/>
      <c r="M165" s="21"/>
      <c r="N165" s="21"/>
      <c r="O165" s="21"/>
      <c r="P165" s="14"/>
      <c r="Q165" s="21"/>
      <c r="R165" s="21"/>
      <c r="S165" s="21"/>
      <c r="T165" s="12"/>
    </row>
    <row r="166" spans="1:20">
      <c r="A166" s="44" t="s">
        <v>62</v>
      </c>
      <c r="B166" s="10">
        <f>COUNTIF(B$5:B$164,"Team 1")</f>
        <v>102</v>
      </c>
      <c r="C166" s="44" t="s">
        <v>25</v>
      </c>
      <c r="D166" s="10">
        <f>COUNTIF(D5:D164,"Anganwadi")</f>
        <v>102</v>
      </c>
    </row>
    <row r="167" spans="1:20">
      <c r="A167" s="44" t="s">
        <v>63</v>
      </c>
      <c r="B167" s="10">
        <f>COUNTIF(B$6:B$164,"Team 2")</f>
        <v>0</v>
      </c>
      <c r="C167" s="44" t="s">
        <v>23</v>
      </c>
      <c r="D167" s="10">
        <f>COUNTIF(D5:D164,"School")</f>
        <v>0</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zoomScale="75" zoomScaleNormal="75" workbookViewId="0">
      <pane xSplit="3" ySplit="4" topLeftCell="D33" activePane="bottomRight" state="frozen"/>
      <selection pane="topRight" activeCell="C1" sqref="C1"/>
      <selection pane="bottomLeft" activeCell="A5" sqref="A5"/>
      <selection pane="bottomRight" activeCell="C33" sqref="C33"/>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29" t="s">
        <v>70</v>
      </c>
      <c r="B1" s="129"/>
      <c r="C1" s="129"/>
      <c r="D1" s="57"/>
      <c r="E1" s="57"/>
      <c r="F1" s="57"/>
      <c r="G1" s="57"/>
      <c r="H1" s="57"/>
      <c r="I1" s="57"/>
      <c r="J1" s="57"/>
      <c r="K1" s="57"/>
      <c r="L1" s="57"/>
      <c r="M1" s="57"/>
      <c r="N1" s="57"/>
      <c r="O1" s="57"/>
      <c r="P1" s="57"/>
      <c r="Q1" s="57"/>
      <c r="R1" s="57"/>
      <c r="S1" s="57"/>
    </row>
    <row r="2" spans="1:20">
      <c r="A2" s="123" t="s">
        <v>59</v>
      </c>
      <c r="B2" s="124"/>
      <c r="C2" s="124"/>
      <c r="D2" s="25">
        <v>43678</v>
      </c>
      <c r="E2" s="22"/>
      <c r="F2" s="22"/>
      <c r="G2" s="22"/>
      <c r="H2" s="22"/>
      <c r="I2" s="22"/>
      <c r="J2" s="22"/>
      <c r="K2" s="22"/>
      <c r="L2" s="22"/>
      <c r="M2" s="22"/>
      <c r="N2" s="22"/>
      <c r="O2" s="22"/>
      <c r="P2" s="22"/>
      <c r="Q2" s="22"/>
      <c r="R2" s="22"/>
      <c r="S2" s="22"/>
    </row>
    <row r="3" spans="1:20" ht="24" customHeight="1">
      <c r="A3" s="125" t="s">
        <v>14</v>
      </c>
      <c r="B3" s="121" t="s">
        <v>61</v>
      </c>
      <c r="C3" s="126" t="s">
        <v>7</v>
      </c>
      <c r="D3" s="126" t="s">
        <v>55</v>
      </c>
      <c r="E3" s="126" t="s">
        <v>16</v>
      </c>
      <c r="F3" s="127" t="s">
        <v>17</v>
      </c>
      <c r="G3" s="126" t="s">
        <v>8</v>
      </c>
      <c r="H3" s="126"/>
      <c r="I3" s="126"/>
      <c r="J3" s="126" t="s">
        <v>31</v>
      </c>
      <c r="K3" s="121" t="s">
        <v>33</v>
      </c>
      <c r="L3" s="121" t="s">
        <v>50</v>
      </c>
      <c r="M3" s="121" t="s">
        <v>51</v>
      </c>
      <c r="N3" s="121" t="s">
        <v>34</v>
      </c>
      <c r="O3" s="121" t="s">
        <v>35</v>
      </c>
      <c r="P3" s="125" t="s">
        <v>54</v>
      </c>
      <c r="Q3" s="126" t="s">
        <v>52</v>
      </c>
      <c r="R3" s="126" t="s">
        <v>32</v>
      </c>
      <c r="S3" s="126" t="s">
        <v>53</v>
      </c>
      <c r="T3" s="126" t="s">
        <v>13</v>
      </c>
    </row>
    <row r="4" spans="1:20" ht="25.5" customHeight="1">
      <c r="A4" s="125"/>
      <c r="B4" s="128"/>
      <c r="C4" s="126"/>
      <c r="D4" s="126"/>
      <c r="E4" s="126"/>
      <c r="F4" s="127"/>
      <c r="G4" s="23" t="s">
        <v>9</v>
      </c>
      <c r="H4" s="23" t="s">
        <v>10</v>
      </c>
      <c r="I4" s="23" t="s">
        <v>11</v>
      </c>
      <c r="J4" s="126"/>
      <c r="K4" s="122"/>
      <c r="L4" s="122"/>
      <c r="M4" s="122"/>
      <c r="N4" s="122"/>
      <c r="O4" s="122"/>
      <c r="P4" s="125"/>
      <c r="Q4" s="125"/>
      <c r="R4" s="126"/>
      <c r="S4" s="126"/>
      <c r="T4" s="126"/>
    </row>
    <row r="5" spans="1:20" ht="33">
      <c r="A5" s="4">
        <v>1</v>
      </c>
      <c r="B5" s="17" t="s">
        <v>62</v>
      </c>
      <c r="C5" s="59" t="s">
        <v>621</v>
      </c>
      <c r="D5" s="48" t="s">
        <v>23</v>
      </c>
      <c r="E5" s="17">
        <v>18270410001</v>
      </c>
      <c r="F5" s="59" t="s">
        <v>309</v>
      </c>
      <c r="G5" s="17">
        <v>25</v>
      </c>
      <c r="H5" s="17">
        <v>56</v>
      </c>
      <c r="I5" s="61">
        <f>SUM(G5:H5)</f>
        <v>81</v>
      </c>
      <c r="J5" s="48"/>
      <c r="K5" s="48" t="s">
        <v>641</v>
      </c>
      <c r="L5" s="48" t="s">
        <v>642</v>
      </c>
      <c r="M5" s="48">
        <v>9859477041</v>
      </c>
      <c r="N5" s="48" t="s">
        <v>643</v>
      </c>
      <c r="O5" s="48">
        <v>9864305192</v>
      </c>
      <c r="P5" s="49">
        <v>43678</v>
      </c>
      <c r="Q5" s="48" t="s">
        <v>100</v>
      </c>
      <c r="R5" s="48"/>
      <c r="S5" s="18"/>
      <c r="T5" s="18"/>
    </row>
    <row r="6" spans="1:20" ht="33">
      <c r="A6" s="4">
        <v>2</v>
      </c>
      <c r="B6" s="17" t="s">
        <v>62</v>
      </c>
      <c r="C6" s="48" t="s">
        <v>545</v>
      </c>
      <c r="D6" s="48" t="s">
        <v>23</v>
      </c>
      <c r="E6" s="19">
        <v>18270411901</v>
      </c>
      <c r="F6" s="48" t="s">
        <v>309</v>
      </c>
      <c r="G6" s="19">
        <v>148</v>
      </c>
      <c r="H6" s="19">
        <v>153</v>
      </c>
      <c r="I6" s="61">
        <f t="shared" ref="I6:I69" si="0">SUM(G6:H6)</f>
        <v>301</v>
      </c>
      <c r="J6" s="48"/>
      <c r="K6" s="48" t="s">
        <v>641</v>
      </c>
      <c r="L6" s="48" t="s">
        <v>642</v>
      </c>
      <c r="M6" s="48">
        <v>9859477041</v>
      </c>
      <c r="N6" s="48" t="s">
        <v>643</v>
      </c>
      <c r="O6" s="48">
        <v>9864305192</v>
      </c>
      <c r="P6" s="49">
        <v>43679</v>
      </c>
      <c r="Q6" s="48" t="s">
        <v>108</v>
      </c>
      <c r="R6" s="48"/>
      <c r="S6" s="18"/>
      <c r="T6" s="18"/>
    </row>
    <row r="7" spans="1:20" ht="33">
      <c r="A7" s="4">
        <v>3</v>
      </c>
      <c r="B7" s="17" t="s">
        <v>62</v>
      </c>
      <c r="C7" s="48" t="s">
        <v>545</v>
      </c>
      <c r="D7" s="48" t="s">
        <v>23</v>
      </c>
      <c r="E7" s="19">
        <v>18270411901</v>
      </c>
      <c r="F7" s="48" t="s">
        <v>309</v>
      </c>
      <c r="G7" s="19">
        <v>148</v>
      </c>
      <c r="H7" s="19">
        <v>153</v>
      </c>
      <c r="I7" s="61">
        <f t="shared" si="0"/>
        <v>301</v>
      </c>
      <c r="J7" s="48"/>
      <c r="K7" s="48" t="s">
        <v>641</v>
      </c>
      <c r="L7" s="48" t="s">
        <v>642</v>
      </c>
      <c r="M7" s="48">
        <v>9859477041</v>
      </c>
      <c r="N7" s="48" t="s">
        <v>643</v>
      </c>
      <c r="O7" s="48">
        <v>9864305192</v>
      </c>
      <c r="P7" s="49">
        <v>43680</v>
      </c>
      <c r="Q7" s="48" t="s">
        <v>114</v>
      </c>
      <c r="R7" s="48"/>
      <c r="S7" s="18"/>
      <c r="T7" s="18"/>
    </row>
    <row r="8" spans="1:20">
      <c r="A8" s="4">
        <v>4</v>
      </c>
      <c r="B8" s="17" t="s">
        <v>62</v>
      </c>
      <c r="C8" s="48" t="s">
        <v>545</v>
      </c>
      <c r="D8" s="48" t="s">
        <v>23</v>
      </c>
      <c r="E8" s="19">
        <v>18270411901</v>
      </c>
      <c r="F8" s="48" t="s">
        <v>309</v>
      </c>
      <c r="G8" s="19">
        <v>148</v>
      </c>
      <c r="H8" s="19">
        <v>153</v>
      </c>
      <c r="I8" s="61">
        <f t="shared" si="0"/>
        <v>301</v>
      </c>
      <c r="J8" s="59"/>
      <c r="K8" s="59" t="s">
        <v>641</v>
      </c>
      <c r="L8" s="59" t="s">
        <v>642</v>
      </c>
      <c r="M8" s="59">
        <v>9859477041</v>
      </c>
      <c r="N8" s="59" t="s">
        <v>643</v>
      </c>
      <c r="O8" s="59">
        <v>9864305192</v>
      </c>
      <c r="P8" s="49">
        <v>43682</v>
      </c>
      <c r="Q8" s="48" t="s">
        <v>94</v>
      </c>
      <c r="R8" s="48"/>
      <c r="S8" s="18"/>
      <c r="T8" s="18"/>
    </row>
    <row r="9" spans="1:20" ht="33">
      <c r="A9" s="4">
        <v>5</v>
      </c>
      <c r="B9" s="17" t="s">
        <v>62</v>
      </c>
      <c r="C9" s="48" t="s">
        <v>622</v>
      </c>
      <c r="D9" s="48" t="s">
        <v>23</v>
      </c>
      <c r="E9" s="19">
        <v>18270411902</v>
      </c>
      <c r="F9" s="48" t="s">
        <v>167</v>
      </c>
      <c r="G9" s="19">
        <v>139</v>
      </c>
      <c r="H9" s="19">
        <v>145</v>
      </c>
      <c r="I9" s="61">
        <f t="shared" si="0"/>
        <v>284</v>
      </c>
      <c r="J9" s="17"/>
      <c r="K9" s="48" t="s">
        <v>641</v>
      </c>
      <c r="L9" s="48" t="s">
        <v>642</v>
      </c>
      <c r="M9" s="48">
        <v>9859477041</v>
      </c>
      <c r="N9" s="48" t="s">
        <v>643</v>
      </c>
      <c r="O9" s="48">
        <v>9864305192</v>
      </c>
      <c r="P9" s="49">
        <v>43683</v>
      </c>
      <c r="Q9" s="48" t="s">
        <v>95</v>
      </c>
      <c r="R9" s="48"/>
      <c r="S9" s="18"/>
      <c r="T9" s="18"/>
    </row>
    <row r="10" spans="1:20" ht="33">
      <c r="A10" s="4">
        <v>6</v>
      </c>
      <c r="B10" s="17" t="s">
        <v>62</v>
      </c>
      <c r="C10" s="48" t="s">
        <v>622</v>
      </c>
      <c r="D10" s="48" t="s">
        <v>23</v>
      </c>
      <c r="E10" s="19">
        <v>18270411902</v>
      </c>
      <c r="F10" s="48" t="s">
        <v>167</v>
      </c>
      <c r="G10" s="19">
        <v>139</v>
      </c>
      <c r="H10" s="19">
        <v>145</v>
      </c>
      <c r="I10" s="61">
        <f t="shared" si="0"/>
        <v>284</v>
      </c>
      <c r="J10" s="48"/>
      <c r="K10" s="48" t="s">
        <v>542</v>
      </c>
      <c r="L10" s="48" t="s">
        <v>644</v>
      </c>
      <c r="M10" s="48">
        <v>9854723420</v>
      </c>
      <c r="N10" s="48" t="s">
        <v>645</v>
      </c>
      <c r="O10" s="48">
        <v>9613550640</v>
      </c>
      <c r="P10" s="49">
        <v>43684</v>
      </c>
      <c r="Q10" s="48" t="s">
        <v>97</v>
      </c>
      <c r="R10" s="48"/>
      <c r="S10" s="18"/>
      <c r="T10" s="18"/>
    </row>
    <row r="11" spans="1:20" ht="33">
      <c r="A11" s="4">
        <v>7</v>
      </c>
      <c r="B11" s="17" t="s">
        <v>62</v>
      </c>
      <c r="C11" s="48" t="s">
        <v>623</v>
      </c>
      <c r="D11" s="48" t="s">
        <v>23</v>
      </c>
      <c r="E11" s="19">
        <v>18270412501</v>
      </c>
      <c r="F11" s="48" t="s">
        <v>309</v>
      </c>
      <c r="G11" s="19">
        <v>37</v>
      </c>
      <c r="H11" s="19">
        <v>21</v>
      </c>
      <c r="I11" s="61">
        <f t="shared" si="0"/>
        <v>58</v>
      </c>
      <c r="J11" s="48"/>
      <c r="K11" s="48" t="s">
        <v>542</v>
      </c>
      <c r="L11" s="48" t="s">
        <v>644</v>
      </c>
      <c r="M11" s="48">
        <v>9854723420</v>
      </c>
      <c r="N11" s="48" t="s">
        <v>645</v>
      </c>
      <c r="O11" s="48">
        <v>9613550640</v>
      </c>
      <c r="P11" s="49">
        <v>43685</v>
      </c>
      <c r="Q11" s="48" t="s">
        <v>100</v>
      </c>
      <c r="R11" s="48"/>
      <c r="S11" s="18"/>
      <c r="T11" s="18"/>
    </row>
    <row r="12" spans="1:20" ht="33">
      <c r="A12" s="4">
        <v>8</v>
      </c>
      <c r="B12" s="17" t="s">
        <v>62</v>
      </c>
      <c r="C12" s="48" t="s">
        <v>624</v>
      </c>
      <c r="D12" s="48" t="s">
        <v>23</v>
      </c>
      <c r="E12" s="19">
        <v>18270412502</v>
      </c>
      <c r="F12" s="48" t="s">
        <v>309</v>
      </c>
      <c r="G12" s="19">
        <v>55</v>
      </c>
      <c r="H12" s="19">
        <v>41</v>
      </c>
      <c r="I12" s="61">
        <f t="shared" si="0"/>
        <v>96</v>
      </c>
      <c r="J12" s="48"/>
      <c r="K12" s="48" t="s">
        <v>542</v>
      </c>
      <c r="L12" s="48" t="s">
        <v>644</v>
      </c>
      <c r="M12" s="48">
        <v>9854723420</v>
      </c>
      <c r="N12" s="48" t="s">
        <v>645</v>
      </c>
      <c r="O12" s="48">
        <v>9613550640</v>
      </c>
      <c r="P12" s="49">
        <v>43686</v>
      </c>
      <c r="Q12" s="48" t="s">
        <v>108</v>
      </c>
      <c r="R12" s="48"/>
      <c r="S12" s="18"/>
      <c r="T12" s="18"/>
    </row>
    <row r="13" spans="1:20" ht="33">
      <c r="A13" s="4">
        <v>9</v>
      </c>
      <c r="B13" s="17" t="s">
        <v>62</v>
      </c>
      <c r="C13" s="48" t="s">
        <v>499</v>
      </c>
      <c r="D13" s="48" t="s">
        <v>23</v>
      </c>
      <c r="E13" s="19">
        <v>18270412601</v>
      </c>
      <c r="F13" s="48" t="s">
        <v>309</v>
      </c>
      <c r="G13" s="19">
        <v>28</v>
      </c>
      <c r="H13" s="19">
        <v>56</v>
      </c>
      <c r="I13" s="61">
        <f t="shared" si="0"/>
        <v>84</v>
      </c>
      <c r="J13" s="48"/>
      <c r="K13" s="48" t="s">
        <v>542</v>
      </c>
      <c r="L13" s="48" t="s">
        <v>644</v>
      </c>
      <c r="M13" s="48">
        <v>9854723420</v>
      </c>
      <c r="N13" s="48" t="s">
        <v>645</v>
      </c>
      <c r="O13" s="48">
        <v>9613550640</v>
      </c>
      <c r="P13" s="49">
        <v>43687</v>
      </c>
      <c r="Q13" s="48" t="s">
        <v>114</v>
      </c>
      <c r="R13" s="48"/>
      <c r="S13" s="18"/>
      <c r="T13" s="18"/>
    </row>
    <row r="14" spans="1:20" ht="33">
      <c r="A14" s="4">
        <v>10</v>
      </c>
      <c r="B14" s="17" t="s">
        <v>62</v>
      </c>
      <c r="C14" s="48" t="s">
        <v>625</v>
      </c>
      <c r="D14" s="48" t="s">
        <v>23</v>
      </c>
      <c r="E14" s="19">
        <v>18270410801</v>
      </c>
      <c r="F14" s="48" t="s">
        <v>309</v>
      </c>
      <c r="G14" s="19">
        <v>24</v>
      </c>
      <c r="H14" s="19">
        <v>29</v>
      </c>
      <c r="I14" s="61">
        <f t="shared" si="0"/>
        <v>53</v>
      </c>
      <c r="J14" s="48">
        <v>9435556492</v>
      </c>
      <c r="K14" s="48" t="s">
        <v>542</v>
      </c>
      <c r="L14" s="48" t="s">
        <v>644</v>
      </c>
      <c r="M14" s="48">
        <v>9854723420</v>
      </c>
      <c r="N14" s="48" t="s">
        <v>645</v>
      </c>
      <c r="O14" s="48">
        <v>9613550640</v>
      </c>
      <c r="P14" s="49">
        <v>43690</v>
      </c>
      <c r="Q14" s="48" t="s">
        <v>95</v>
      </c>
      <c r="R14" s="48"/>
      <c r="S14" s="18"/>
      <c r="T14" s="18"/>
    </row>
    <row r="15" spans="1:20">
      <c r="A15" s="4">
        <v>11</v>
      </c>
      <c r="B15" s="17" t="s">
        <v>62</v>
      </c>
      <c r="C15" s="48" t="s">
        <v>542</v>
      </c>
      <c r="D15" s="48" t="s">
        <v>23</v>
      </c>
      <c r="E15" s="19">
        <v>18270412902</v>
      </c>
      <c r="F15" s="48" t="s">
        <v>169</v>
      </c>
      <c r="G15" s="19">
        <v>179</v>
      </c>
      <c r="H15" s="19">
        <v>144</v>
      </c>
      <c r="I15" s="61">
        <f t="shared" si="0"/>
        <v>323</v>
      </c>
      <c r="J15" s="59">
        <v>9435556492</v>
      </c>
      <c r="K15" s="59" t="s">
        <v>542</v>
      </c>
      <c r="L15" s="59" t="s">
        <v>644</v>
      </c>
      <c r="M15" s="59">
        <v>9854723420</v>
      </c>
      <c r="N15" s="59" t="s">
        <v>645</v>
      </c>
      <c r="O15" s="59">
        <v>9613550640</v>
      </c>
      <c r="P15" s="49">
        <v>43691</v>
      </c>
      <c r="Q15" s="48" t="s">
        <v>97</v>
      </c>
      <c r="R15" s="48"/>
      <c r="S15" s="18"/>
      <c r="T15" s="18"/>
    </row>
    <row r="16" spans="1:20" ht="33">
      <c r="A16" s="4">
        <v>12</v>
      </c>
      <c r="B16" s="17" t="s">
        <v>62</v>
      </c>
      <c r="C16" s="59" t="s">
        <v>542</v>
      </c>
      <c r="D16" s="59" t="s">
        <v>23</v>
      </c>
      <c r="E16" s="17">
        <v>18270412902</v>
      </c>
      <c r="F16" s="59" t="s">
        <v>169</v>
      </c>
      <c r="G16" s="17">
        <v>179</v>
      </c>
      <c r="H16" s="17">
        <v>144</v>
      </c>
      <c r="I16" s="61">
        <f t="shared" si="0"/>
        <v>323</v>
      </c>
      <c r="J16" s="48"/>
      <c r="K16" s="48" t="s">
        <v>542</v>
      </c>
      <c r="L16" s="48" t="s">
        <v>644</v>
      </c>
      <c r="M16" s="48">
        <v>9854723420</v>
      </c>
      <c r="N16" s="48" t="s">
        <v>645</v>
      </c>
      <c r="O16" s="48">
        <v>9613550640</v>
      </c>
      <c r="P16" s="49">
        <v>43693</v>
      </c>
      <c r="Q16" s="48" t="s">
        <v>108</v>
      </c>
      <c r="R16" s="48"/>
      <c r="S16" s="18"/>
      <c r="T16" s="18"/>
    </row>
    <row r="17" spans="1:20" ht="33">
      <c r="A17" s="4">
        <v>13</v>
      </c>
      <c r="B17" s="17" t="s">
        <v>62</v>
      </c>
      <c r="C17" s="59" t="s">
        <v>542</v>
      </c>
      <c r="D17" s="59" t="s">
        <v>23</v>
      </c>
      <c r="E17" s="17">
        <v>18270412902</v>
      </c>
      <c r="F17" s="59" t="s">
        <v>169</v>
      </c>
      <c r="G17" s="17">
        <v>179</v>
      </c>
      <c r="H17" s="17">
        <v>144</v>
      </c>
      <c r="I17" s="61">
        <f t="shared" si="0"/>
        <v>323</v>
      </c>
      <c r="J17" s="48"/>
      <c r="K17" s="48" t="s">
        <v>542</v>
      </c>
      <c r="L17" s="48" t="s">
        <v>644</v>
      </c>
      <c r="M17" s="48">
        <v>9854723420</v>
      </c>
      <c r="N17" s="48" t="s">
        <v>645</v>
      </c>
      <c r="O17" s="48">
        <v>9613550640</v>
      </c>
      <c r="P17" s="49">
        <v>43694</v>
      </c>
      <c r="Q17" s="48" t="s">
        <v>114</v>
      </c>
      <c r="R17" s="48"/>
      <c r="S17" s="18"/>
      <c r="T17" s="18"/>
    </row>
    <row r="18" spans="1:20" ht="33">
      <c r="A18" s="4">
        <v>14</v>
      </c>
      <c r="B18" s="17" t="s">
        <v>62</v>
      </c>
      <c r="C18" s="48" t="s">
        <v>626</v>
      </c>
      <c r="D18" s="48" t="s">
        <v>23</v>
      </c>
      <c r="E18" s="19">
        <v>18270412904</v>
      </c>
      <c r="F18" s="48" t="s">
        <v>309</v>
      </c>
      <c r="G18" s="19">
        <v>44</v>
      </c>
      <c r="H18" s="19">
        <v>31</v>
      </c>
      <c r="I18" s="61">
        <f t="shared" si="0"/>
        <v>75</v>
      </c>
      <c r="J18" s="48"/>
      <c r="K18" s="48" t="s">
        <v>542</v>
      </c>
      <c r="L18" s="48" t="s">
        <v>644</v>
      </c>
      <c r="M18" s="48">
        <v>9854723420</v>
      </c>
      <c r="N18" s="48" t="s">
        <v>645</v>
      </c>
      <c r="O18" s="48">
        <v>9613550640</v>
      </c>
      <c r="P18" s="49">
        <v>43696</v>
      </c>
      <c r="Q18" s="48" t="s">
        <v>94</v>
      </c>
      <c r="R18" s="48"/>
      <c r="S18" s="18"/>
      <c r="T18" s="18"/>
    </row>
    <row r="19" spans="1:20">
      <c r="A19" s="4">
        <v>15</v>
      </c>
      <c r="B19" s="17" t="s">
        <v>62</v>
      </c>
      <c r="C19" s="48" t="s">
        <v>627</v>
      </c>
      <c r="D19" s="48" t="s">
        <v>23</v>
      </c>
      <c r="E19" s="19">
        <v>18270413001</v>
      </c>
      <c r="F19" s="48" t="s">
        <v>309</v>
      </c>
      <c r="G19" s="19">
        <v>44</v>
      </c>
      <c r="H19" s="19">
        <v>55</v>
      </c>
      <c r="I19" s="61">
        <f t="shared" si="0"/>
        <v>99</v>
      </c>
      <c r="J19" s="48"/>
      <c r="K19" s="48" t="s">
        <v>603</v>
      </c>
      <c r="L19" s="48" t="s">
        <v>604</v>
      </c>
      <c r="M19" s="48">
        <v>8753893307</v>
      </c>
      <c r="N19" s="48" t="s">
        <v>612</v>
      </c>
      <c r="O19" s="48">
        <v>9613562446</v>
      </c>
      <c r="P19" s="49">
        <v>43698</v>
      </c>
      <c r="Q19" s="48" t="s">
        <v>97</v>
      </c>
      <c r="R19" s="48"/>
      <c r="S19" s="18"/>
      <c r="T19" s="18"/>
    </row>
    <row r="20" spans="1:20">
      <c r="A20" s="4">
        <v>16</v>
      </c>
      <c r="B20" s="17" t="s">
        <v>62</v>
      </c>
      <c r="C20" s="48" t="s">
        <v>628</v>
      </c>
      <c r="D20" s="48" t="s">
        <v>23</v>
      </c>
      <c r="E20" s="19">
        <v>18270413101</v>
      </c>
      <c r="F20" s="48" t="s">
        <v>309</v>
      </c>
      <c r="G20" s="19">
        <v>73</v>
      </c>
      <c r="H20" s="19">
        <v>52</v>
      </c>
      <c r="I20" s="61">
        <f t="shared" si="0"/>
        <v>125</v>
      </c>
      <c r="J20" s="48"/>
      <c r="K20" s="48" t="s">
        <v>603</v>
      </c>
      <c r="L20" s="48" t="s">
        <v>604</v>
      </c>
      <c r="M20" s="48">
        <v>8753893307</v>
      </c>
      <c r="N20" s="48" t="s">
        <v>612</v>
      </c>
      <c r="O20" s="48">
        <v>9613562446</v>
      </c>
      <c r="P20" s="49">
        <v>43699</v>
      </c>
      <c r="Q20" s="48" t="s">
        <v>100</v>
      </c>
      <c r="R20" s="48"/>
      <c r="S20" s="18"/>
      <c r="T20" s="18"/>
    </row>
    <row r="21" spans="1:20" ht="33">
      <c r="A21" s="4">
        <v>17</v>
      </c>
      <c r="B21" s="17" t="s">
        <v>62</v>
      </c>
      <c r="C21" s="48" t="s">
        <v>603</v>
      </c>
      <c r="D21" s="48" t="s">
        <v>23</v>
      </c>
      <c r="E21" s="19">
        <v>18270411801</v>
      </c>
      <c r="F21" s="48" t="s">
        <v>309</v>
      </c>
      <c r="G21" s="19">
        <v>22</v>
      </c>
      <c r="H21" s="19">
        <v>18</v>
      </c>
      <c r="I21" s="61">
        <f t="shared" si="0"/>
        <v>40</v>
      </c>
      <c r="J21" s="48"/>
      <c r="K21" s="48" t="s">
        <v>630</v>
      </c>
      <c r="L21" s="48" t="s">
        <v>646</v>
      </c>
      <c r="M21" s="48">
        <v>8473896149</v>
      </c>
      <c r="N21" s="48" t="s">
        <v>647</v>
      </c>
      <c r="O21" s="48">
        <v>9577630607</v>
      </c>
      <c r="P21" s="49">
        <v>43700</v>
      </c>
      <c r="Q21" s="48" t="s">
        <v>108</v>
      </c>
      <c r="R21" s="48"/>
      <c r="S21" s="18"/>
      <c r="T21" s="18"/>
    </row>
    <row r="22" spans="1:20">
      <c r="A22" s="4">
        <v>18</v>
      </c>
      <c r="B22" s="17" t="s">
        <v>62</v>
      </c>
      <c r="C22" s="48" t="s">
        <v>629</v>
      </c>
      <c r="D22" s="48" t="s">
        <v>23</v>
      </c>
      <c r="E22" s="19">
        <v>18270411802</v>
      </c>
      <c r="F22" s="48" t="s">
        <v>309</v>
      </c>
      <c r="G22" s="19">
        <v>53</v>
      </c>
      <c r="H22" s="19">
        <v>47</v>
      </c>
      <c r="I22" s="61">
        <f t="shared" si="0"/>
        <v>100</v>
      </c>
      <c r="J22" s="59">
        <v>9859201871</v>
      </c>
      <c r="K22" s="59" t="s">
        <v>630</v>
      </c>
      <c r="L22" s="59" t="s">
        <v>646</v>
      </c>
      <c r="M22" s="59">
        <v>8473896149</v>
      </c>
      <c r="N22" s="59" t="s">
        <v>647</v>
      </c>
      <c r="O22" s="59">
        <v>9577630607</v>
      </c>
      <c r="P22" s="49">
        <v>43700</v>
      </c>
      <c r="Q22" s="48" t="s">
        <v>108</v>
      </c>
      <c r="R22" s="48"/>
      <c r="S22" s="18"/>
      <c r="T22" s="18"/>
    </row>
    <row r="23" spans="1:20">
      <c r="A23" s="4">
        <v>19</v>
      </c>
      <c r="B23" s="17" t="s">
        <v>62</v>
      </c>
      <c r="C23" s="48" t="s">
        <v>630</v>
      </c>
      <c r="D23" s="48" t="s">
        <v>23</v>
      </c>
      <c r="E23" s="19">
        <v>18270410601</v>
      </c>
      <c r="F23" s="48" t="s">
        <v>309</v>
      </c>
      <c r="G23" s="19">
        <v>36</v>
      </c>
      <c r="H23" s="19">
        <v>44</v>
      </c>
      <c r="I23" s="61">
        <f t="shared" si="0"/>
        <v>80</v>
      </c>
      <c r="J23" s="48">
        <v>9854752406</v>
      </c>
      <c r="K23" s="48" t="s">
        <v>603</v>
      </c>
      <c r="L23" s="48" t="s">
        <v>604</v>
      </c>
      <c r="M23" s="48">
        <v>8753893307</v>
      </c>
      <c r="N23" s="48" t="s">
        <v>612</v>
      </c>
      <c r="O23" s="48">
        <v>9613562446</v>
      </c>
      <c r="P23" s="49">
        <v>43703</v>
      </c>
      <c r="Q23" s="48" t="s">
        <v>94</v>
      </c>
      <c r="R23" s="48"/>
      <c r="S23" s="18"/>
      <c r="T23" s="18"/>
    </row>
    <row r="24" spans="1:20">
      <c r="A24" s="4">
        <v>20</v>
      </c>
      <c r="B24" s="17" t="s">
        <v>62</v>
      </c>
      <c r="C24" s="59" t="s">
        <v>630</v>
      </c>
      <c r="D24" s="59" t="s">
        <v>23</v>
      </c>
      <c r="E24" s="17">
        <v>18270410602</v>
      </c>
      <c r="F24" s="59" t="s">
        <v>167</v>
      </c>
      <c r="G24" s="17">
        <v>19</v>
      </c>
      <c r="H24" s="17">
        <v>29</v>
      </c>
      <c r="I24" s="61">
        <f t="shared" si="0"/>
        <v>48</v>
      </c>
      <c r="J24" s="59">
        <v>9864129891</v>
      </c>
      <c r="K24" s="59" t="s">
        <v>603</v>
      </c>
      <c r="L24" s="59" t="s">
        <v>604</v>
      </c>
      <c r="M24" s="59">
        <v>8753893307</v>
      </c>
      <c r="N24" s="59" t="s">
        <v>612</v>
      </c>
      <c r="O24" s="59">
        <v>9613562446</v>
      </c>
      <c r="P24" s="49">
        <v>43703</v>
      </c>
      <c r="Q24" s="48" t="s">
        <v>94</v>
      </c>
      <c r="R24" s="18"/>
      <c r="S24" s="18"/>
      <c r="T24" s="18"/>
    </row>
    <row r="25" spans="1:20">
      <c r="A25" s="4">
        <v>21</v>
      </c>
      <c r="B25" s="17" t="s">
        <v>62</v>
      </c>
      <c r="C25" s="48" t="s">
        <v>570</v>
      </c>
      <c r="D25" s="48" t="s">
        <v>23</v>
      </c>
      <c r="E25" s="19">
        <v>18270411401</v>
      </c>
      <c r="F25" s="48" t="s">
        <v>309</v>
      </c>
      <c r="G25" s="19">
        <v>55</v>
      </c>
      <c r="H25" s="19">
        <v>60</v>
      </c>
      <c r="I25" s="61">
        <f t="shared" si="0"/>
        <v>115</v>
      </c>
      <c r="J25" s="18">
        <v>8399816414</v>
      </c>
      <c r="K25" s="18" t="s">
        <v>603</v>
      </c>
      <c r="L25" s="18" t="s">
        <v>604</v>
      </c>
      <c r="M25" s="18">
        <v>8753893307</v>
      </c>
      <c r="N25" s="18" t="s">
        <v>612</v>
      </c>
      <c r="O25" s="18">
        <v>9613562446</v>
      </c>
      <c r="P25" s="24">
        <v>43704</v>
      </c>
      <c r="Q25" s="18" t="s">
        <v>95</v>
      </c>
      <c r="R25" s="18"/>
      <c r="S25" s="18"/>
      <c r="T25" s="18"/>
    </row>
    <row r="26" spans="1:20">
      <c r="A26" s="4">
        <v>22</v>
      </c>
      <c r="B26" s="17" t="s">
        <v>62</v>
      </c>
      <c r="C26" s="59" t="s">
        <v>631</v>
      </c>
      <c r="D26" s="59" t="s">
        <v>23</v>
      </c>
      <c r="E26" s="17">
        <v>18270410101</v>
      </c>
      <c r="F26" s="59" t="s">
        <v>309</v>
      </c>
      <c r="G26" s="17">
        <v>33</v>
      </c>
      <c r="H26" s="17">
        <v>28</v>
      </c>
      <c r="I26" s="61">
        <f t="shared" si="0"/>
        <v>61</v>
      </c>
      <c r="J26" s="18">
        <v>9859256807</v>
      </c>
      <c r="K26" s="18" t="s">
        <v>603</v>
      </c>
      <c r="L26" s="18" t="s">
        <v>604</v>
      </c>
      <c r="M26" s="18">
        <v>8753893307</v>
      </c>
      <c r="N26" s="18" t="s">
        <v>612</v>
      </c>
      <c r="O26" s="18">
        <v>9613562446</v>
      </c>
      <c r="P26" s="24">
        <v>43705</v>
      </c>
      <c r="Q26" s="18" t="s">
        <v>97</v>
      </c>
      <c r="R26" s="18"/>
      <c r="S26" s="18"/>
      <c r="T26" s="18"/>
    </row>
    <row r="27" spans="1:20">
      <c r="A27" s="4">
        <v>23</v>
      </c>
      <c r="B27" s="17" t="s">
        <v>62</v>
      </c>
      <c r="C27" s="18" t="s">
        <v>502</v>
      </c>
      <c r="D27" s="18" t="s">
        <v>23</v>
      </c>
      <c r="E27" s="19">
        <v>18270412701</v>
      </c>
      <c r="F27" s="18" t="s">
        <v>309</v>
      </c>
      <c r="G27" s="19">
        <v>39</v>
      </c>
      <c r="H27" s="19">
        <v>40</v>
      </c>
      <c r="I27" s="61">
        <f t="shared" si="0"/>
        <v>79</v>
      </c>
      <c r="J27" s="18">
        <v>9085587426</v>
      </c>
      <c r="K27" s="18" t="s">
        <v>641</v>
      </c>
      <c r="L27" s="18" t="s">
        <v>642</v>
      </c>
      <c r="M27" s="18">
        <v>9859477041</v>
      </c>
      <c r="N27" s="18" t="s">
        <v>648</v>
      </c>
      <c r="O27" s="18">
        <v>7399264525</v>
      </c>
      <c r="P27" s="24">
        <v>43705</v>
      </c>
      <c r="Q27" s="18" t="s">
        <v>97</v>
      </c>
      <c r="R27" s="18"/>
      <c r="S27" s="18"/>
      <c r="T27" s="18"/>
    </row>
    <row r="28" spans="1:20">
      <c r="A28" s="4">
        <v>24</v>
      </c>
      <c r="B28" s="17" t="s">
        <v>62</v>
      </c>
      <c r="C28" s="18" t="s">
        <v>533</v>
      </c>
      <c r="D28" s="18" t="s">
        <v>23</v>
      </c>
      <c r="E28" s="19">
        <v>18270410201</v>
      </c>
      <c r="F28" s="18" t="s">
        <v>309</v>
      </c>
      <c r="G28" s="19">
        <v>40</v>
      </c>
      <c r="H28" s="19">
        <v>33</v>
      </c>
      <c r="I28" s="61">
        <f t="shared" si="0"/>
        <v>73</v>
      </c>
      <c r="J28" s="18">
        <v>9859280609</v>
      </c>
      <c r="K28" s="18" t="s">
        <v>641</v>
      </c>
      <c r="L28" s="18" t="s">
        <v>642</v>
      </c>
      <c r="M28" s="18">
        <v>9859477041</v>
      </c>
      <c r="N28" s="18" t="s">
        <v>648</v>
      </c>
      <c r="O28" s="18">
        <v>7399264525</v>
      </c>
      <c r="P28" s="24">
        <v>43706</v>
      </c>
      <c r="Q28" s="18" t="s">
        <v>100</v>
      </c>
      <c r="R28" s="18"/>
      <c r="S28" s="18"/>
      <c r="T28" s="18"/>
    </row>
    <row r="29" spans="1:20">
      <c r="A29" s="4">
        <v>25</v>
      </c>
      <c r="B29" s="17" t="s">
        <v>62</v>
      </c>
      <c r="C29" s="18" t="s">
        <v>632</v>
      </c>
      <c r="D29" s="18" t="s">
        <v>23</v>
      </c>
      <c r="E29" s="19">
        <v>18270410803</v>
      </c>
      <c r="F29" s="18" t="s">
        <v>167</v>
      </c>
      <c r="G29" s="19">
        <v>61</v>
      </c>
      <c r="H29" s="19">
        <v>75</v>
      </c>
      <c r="I29" s="61">
        <f t="shared" si="0"/>
        <v>136</v>
      </c>
      <c r="J29" s="59">
        <v>9954883175</v>
      </c>
      <c r="K29" s="59" t="s">
        <v>614</v>
      </c>
      <c r="L29" s="59" t="s">
        <v>615</v>
      </c>
      <c r="M29" s="59">
        <v>8472880979</v>
      </c>
      <c r="N29" s="59" t="s">
        <v>649</v>
      </c>
      <c r="O29" s="59">
        <v>8812928104</v>
      </c>
      <c r="P29" s="24">
        <v>43707</v>
      </c>
      <c r="Q29" s="18" t="s">
        <v>108</v>
      </c>
      <c r="R29" s="18"/>
      <c r="S29" s="18"/>
      <c r="T29" s="18"/>
    </row>
    <row r="30" spans="1:20">
      <c r="A30" s="4">
        <v>26</v>
      </c>
      <c r="B30" s="17" t="s">
        <v>62</v>
      </c>
      <c r="C30" s="18" t="s">
        <v>633</v>
      </c>
      <c r="D30" s="18" t="s">
        <v>23</v>
      </c>
      <c r="E30" s="19">
        <v>18270410802</v>
      </c>
      <c r="F30" s="18" t="s">
        <v>309</v>
      </c>
      <c r="G30" s="19">
        <v>76</v>
      </c>
      <c r="H30" s="19">
        <v>52</v>
      </c>
      <c r="I30" s="61">
        <f t="shared" si="0"/>
        <v>128</v>
      </c>
      <c r="J30" s="18">
        <v>9854474515</v>
      </c>
      <c r="K30" s="18" t="s">
        <v>614</v>
      </c>
      <c r="L30" s="18" t="s">
        <v>615</v>
      </c>
      <c r="M30" s="18">
        <v>8472880979</v>
      </c>
      <c r="N30" s="18" t="s">
        <v>649</v>
      </c>
      <c r="O30" s="18">
        <v>8812928104</v>
      </c>
      <c r="P30" s="24">
        <v>43708</v>
      </c>
      <c r="Q30" s="18" t="s">
        <v>114</v>
      </c>
      <c r="R30" s="18"/>
      <c r="S30" s="18"/>
      <c r="T30" s="18"/>
    </row>
    <row r="31" spans="1:20">
      <c r="A31" s="4">
        <v>27</v>
      </c>
      <c r="B31" s="17"/>
      <c r="C31" s="59"/>
      <c r="D31" s="59"/>
      <c r="E31" s="17"/>
      <c r="F31" s="59"/>
      <c r="G31" s="17"/>
      <c r="H31" s="17"/>
      <c r="I31" s="61">
        <f t="shared" si="0"/>
        <v>0</v>
      </c>
      <c r="J31" s="18"/>
      <c r="K31" s="18"/>
      <c r="L31" s="18"/>
      <c r="M31" s="18"/>
      <c r="N31" s="18"/>
      <c r="O31" s="18"/>
      <c r="P31" s="24"/>
      <c r="Q31" s="18"/>
      <c r="R31" s="18"/>
      <c r="S31" s="18"/>
      <c r="T31" s="18"/>
    </row>
    <row r="32" spans="1:20">
      <c r="A32" s="4">
        <v>28</v>
      </c>
      <c r="B32" s="17" t="s">
        <v>63</v>
      </c>
      <c r="C32" s="18" t="s">
        <v>634</v>
      </c>
      <c r="D32" s="18" t="s">
        <v>23</v>
      </c>
      <c r="E32" s="19">
        <v>18270410801</v>
      </c>
      <c r="F32" s="18" t="s">
        <v>309</v>
      </c>
      <c r="G32" s="19">
        <v>80</v>
      </c>
      <c r="H32" s="19">
        <v>105</v>
      </c>
      <c r="I32" s="61">
        <f t="shared" si="0"/>
        <v>185</v>
      </c>
      <c r="J32" s="18">
        <v>9954883175</v>
      </c>
      <c r="K32" s="18" t="s">
        <v>614</v>
      </c>
      <c r="L32" s="18" t="s">
        <v>615</v>
      </c>
      <c r="M32" s="18">
        <v>8472880979</v>
      </c>
      <c r="N32" s="18" t="s">
        <v>649</v>
      </c>
      <c r="O32" s="18">
        <v>8812928104</v>
      </c>
      <c r="P32" s="24">
        <v>43678</v>
      </c>
      <c r="Q32" s="18" t="s">
        <v>100</v>
      </c>
      <c r="R32" s="18"/>
      <c r="S32" s="18"/>
      <c r="T32" s="18"/>
    </row>
    <row r="33" spans="1:20">
      <c r="A33" s="4">
        <v>29</v>
      </c>
      <c r="B33" s="17" t="s">
        <v>63</v>
      </c>
      <c r="C33" s="18" t="s">
        <v>540</v>
      </c>
      <c r="D33" s="18" t="s">
        <v>23</v>
      </c>
      <c r="E33" s="19">
        <v>18270411101</v>
      </c>
      <c r="F33" s="18" t="s">
        <v>309</v>
      </c>
      <c r="G33" s="19">
        <v>84</v>
      </c>
      <c r="H33" s="19">
        <v>110</v>
      </c>
      <c r="I33" s="61">
        <f t="shared" si="0"/>
        <v>194</v>
      </c>
      <c r="J33" s="18">
        <v>9854474515</v>
      </c>
      <c r="K33" s="18" t="s">
        <v>614</v>
      </c>
      <c r="L33" s="18" t="s">
        <v>615</v>
      </c>
      <c r="M33" s="18">
        <v>8472880979</v>
      </c>
      <c r="N33" s="18" t="s">
        <v>649</v>
      </c>
      <c r="O33" s="18">
        <v>8812928104</v>
      </c>
      <c r="P33" s="24">
        <v>43679</v>
      </c>
      <c r="Q33" s="18" t="s">
        <v>108</v>
      </c>
      <c r="R33" s="18"/>
      <c r="S33" s="18"/>
      <c r="T33" s="18"/>
    </row>
    <row r="34" spans="1:20">
      <c r="A34" s="4">
        <v>30</v>
      </c>
      <c r="B34" s="17" t="s">
        <v>63</v>
      </c>
      <c r="C34" s="18" t="s">
        <v>634</v>
      </c>
      <c r="D34" s="18" t="s">
        <v>23</v>
      </c>
      <c r="E34" s="19">
        <v>18270410801</v>
      </c>
      <c r="F34" s="18" t="s">
        <v>309</v>
      </c>
      <c r="G34" s="19">
        <v>80</v>
      </c>
      <c r="H34" s="19">
        <v>105</v>
      </c>
      <c r="I34" s="61">
        <f t="shared" si="0"/>
        <v>185</v>
      </c>
      <c r="J34" s="18">
        <v>9707454530</v>
      </c>
      <c r="K34" s="18" t="s">
        <v>614</v>
      </c>
      <c r="L34" s="18" t="s">
        <v>615</v>
      </c>
      <c r="M34" s="18">
        <v>8472880979</v>
      </c>
      <c r="N34" s="18" t="s">
        <v>649</v>
      </c>
      <c r="O34" s="18">
        <v>8812928104</v>
      </c>
      <c r="P34" s="24">
        <v>43680</v>
      </c>
      <c r="Q34" s="18" t="s">
        <v>114</v>
      </c>
      <c r="R34" s="18"/>
      <c r="S34" s="18"/>
      <c r="T34" s="18"/>
    </row>
    <row r="35" spans="1:20">
      <c r="A35" s="4">
        <v>31</v>
      </c>
      <c r="B35" s="17" t="s">
        <v>63</v>
      </c>
      <c r="C35" s="18" t="s">
        <v>540</v>
      </c>
      <c r="D35" s="18" t="s">
        <v>23</v>
      </c>
      <c r="E35" s="19">
        <v>18270411101</v>
      </c>
      <c r="F35" s="18" t="s">
        <v>309</v>
      </c>
      <c r="G35" s="19">
        <v>84</v>
      </c>
      <c r="H35" s="19">
        <v>110</v>
      </c>
      <c r="I35" s="61">
        <f t="shared" si="0"/>
        <v>194</v>
      </c>
      <c r="J35" s="18">
        <v>7399564130</v>
      </c>
      <c r="K35" s="18" t="s">
        <v>614</v>
      </c>
      <c r="L35" s="18" t="s">
        <v>615</v>
      </c>
      <c r="M35" s="18">
        <v>8472880979</v>
      </c>
      <c r="N35" s="18" t="s">
        <v>649</v>
      </c>
      <c r="O35" s="18">
        <v>8812928104</v>
      </c>
      <c r="P35" s="24">
        <v>43682</v>
      </c>
      <c r="Q35" s="18" t="s">
        <v>94</v>
      </c>
      <c r="R35" s="18"/>
      <c r="S35" s="18"/>
      <c r="T35" s="18"/>
    </row>
    <row r="36" spans="1:20">
      <c r="A36" s="4">
        <v>32</v>
      </c>
      <c r="B36" s="17" t="s">
        <v>63</v>
      </c>
      <c r="C36" s="18" t="s">
        <v>614</v>
      </c>
      <c r="D36" s="18" t="s">
        <v>23</v>
      </c>
      <c r="E36" s="19">
        <v>18270410401</v>
      </c>
      <c r="F36" s="18" t="s">
        <v>309</v>
      </c>
      <c r="G36" s="19">
        <v>198</v>
      </c>
      <c r="H36" s="19">
        <v>208</v>
      </c>
      <c r="I36" s="61">
        <f t="shared" si="0"/>
        <v>406</v>
      </c>
      <c r="J36" s="18">
        <v>9707454530</v>
      </c>
      <c r="K36" s="18" t="s">
        <v>614</v>
      </c>
      <c r="L36" s="18" t="s">
        <v>615</v>
      </c>
      <c r="M36" s="18">
        <v>8472880979</v>
      </c>
      <c r="N36" s="18" t="s">
        <v>649</v>
      </c>
      <c r="O36" s="18">
        <v>8812928104</v>
      </c>
      <c r="P36" s="24">
        <v>43683</v>
      </c>
      <c r="Q36" s="18" t="s">
        <v>95</v>
      </c>
      <c r="R36" s="18"/>
      <c r="S36" s="18"/>
      <c r="T36" s="18"/>
    </row>
    <row r="37" spans="1:20">
      <c r="A37" s="4">
        <v>33</v>
      </c>
      <c r="B37" s="17" t="s">
        <v>63</v>
      </c>
      <c r="C37" s="18" t="s">
        <v>614</v>
      </c>
      <c r="D37" s="18" t="s">
        <v>23</v>
      </c>
      <c r="E37" s="19">
        <v>18270410502</v>
      </c>
      <c r="F37" s="18" t="s">
        <v>167</v>
      </c>
      <c r="G37" s="19">
        <v>75</v>
      </c>
      <c r="H37" s="19">
        <v>76</v>
      </c>
      <c r="I37" s="61">
        <f t="shared" si="0"/>
        <v>151</v>
      </c>
      <c r="J37" s="18">
        <v>7399564130</v>
      </c>
      <c r="K37" s="18" t="s">
        <v>614</v>
      </c>
      <c r="L37" s="18" t="s">
        <v>615</v>
      </c>
      <c r="M37" s="18">
        <v>8472880979</v>
      </c>
      <c r="N37" s="18" t="s">
        <v>649</v>
      </c>
      <c r="O37" s="18">
        <v>8812928104</v>
      </c>
      <c r="P37" s="24">
        <v>43684</v>
      </c>
      <c r="Q37" s="18" t="s">
        <v>97</v>
      </c>
      <c r="R37" s="18"/>
      <c r="S37" s="18"/>
      <c r="T37" s="18"/>
    </row>
    <row r="38" spans="1:20">
      <c r="A38" s="4">
        <v>34</v>
      </c>
      <c r="B38" s="17" t="s">
        <v>63</v>
      </c>
      <c r="C38" s="18" t="s">
        <v>614</v>
      </c>
      <c r="D38" s="18" t="s">
        <v>23</v>
      </c>
      <c r="E38" s="19">
        <v>18270410401</v>
      </c>
      <c r="F38" s="18" t="s">
        <v>309</v>
      </c>
      <c r="G38" s="19">
        <v>198</v>
      </c>
      <c r="H38" s="19">
        <v>208</v>
      </c>
      <c r="I38" s="61">
        <f t="shared" si="0"/>
        <v>406</v>
      </c>
      <c r="J38" s="18">
        <v>9854049305</v>
      </c>
      <c r="K38" s="18" t="s">
        <v>614</v>
      </c>
      <c r="L38" s="18" t="s">
        <v>615</v>
      </c>
      <c r="M38" s="18">
        <v>8472880979</v>
      </c>
      <c r="N38" s="18" t="s">
        <v>649</v>
      </c>
      <c r="O38" s="18">
        <v>8812928104</v>
      </c>
      <c r="P38" s="24">
        <v>43685</v>
      </c>
      <c r="Q38" s="18" t="s">
        <v>100</v>
      </c>
      <c r="R38" s="18"/>
      <c r="S38" s="18"/>
      <c r="T38" s="18"/>
    </row>
    <row r="39" spans="1:20">
      <c r="A39" s="4">
        <v>35</v>
      </c>
      <c r="B39" s="17" t="s">
        <v>63</v>
      </c>
      <c r="C39" s="18" t="s">
        <v>614</v>
      </c>
      <c r="D39" s="18" t="s">
        <v>23</v>
      </c>
      <c r="E39" s="19">
        <v>18270410502</v>
      </c>
      <c r="F39" s="18" t="s">
        <v>167</v>
      </c>
      <c r="G39" s="19">
        <v>75</v>
      </c>
      <c r="H39" s="19">
        <v>76</v>
      </c>
      <c r="I39" s="61">
        <f t="shared" si="0"/>
        <v>151</v>
      </c>
      <c r="J39" s="18">
        <v>9613753202</v>
      </c>
      <c r="K39" s="18" t="s">
        <v>614</v>
      </c>
      <c r="L39" s="18" t="s">
        <v>615</v>
      </c>
      <c r="M39" s="18">
        <v>8472880979</v>
      </c>
      <c r="N39" s="18" t="s">
        <v>649</v>
      </c>
      <c r="O39" s="18">
        <v>8812928104</v>
      </c>
      <c r="P39" s="24">
        <v>43686</v>
      </c>
      <c r="Q39" s="18" t="s">
        <v>108</v>
      </c>
      <c r="R39" s="18"/>
      <c r="S39" s="18"/>
      <c r="T39" s="18"/>
    </row>
    <row r="40" spans="1:20">
      <c r="A40" s="4">
        <v>36</v>
      </c>
      <c r="B40" s="17" t="s">
        <v>63</v>
      </c>
      <c r="C40" s="18" t="s">
        <v>635</v>
      </c>
      <c r="D40" s="18" t="s">
        <v>23</v>
      </c>
      <c r="E40" s="19">
        <v>18270410402</v>
      </c>
      <c r="F40" s="18" t="s">
        <v>167</v>
      </c>
      <c r="G40" s="19">
        <v>143</v>
      </c>
      <c r="H40" s="19">
        <v>158</v>
      </c>
      <c r="I40" s="61">
        <f t="shared" si="0"/>
        <v>301</v>
      </c>
      <c r="J40" s="18">
        <v>9854049305</v>
      </c>
      <c r="K40" s="18" t="s">
        <v>614</v>
      </c>
      <c r="L40" s="18" t="s">
        <v>615</v>
      </c>
      <c r="M40" s="18">
        <v>8472880979</v>
      </c>
      <c r="N40" s="18" t="s">
        <v>649</v>
      </c>
      <c r="O40" s="18">
        <v>8812928104</v>
      </c>
      <c r="P40" s="24">
        <v>43687</v>
      </c>
      <c r="Q40" s="18" t="s">
        <v>114</v>
      </c>
      <c r="R40" s="18"/>
      <c r="S40" s="18"/>
      <c r="T40" s="18"/>
    </row>
    <row r="41" spans="1:20">
      <c r="A41" s="4">
        <v>37</v>
      </c>
      <c r="B41" s="17" t="s">
        <v>63</v>
      </c>
      <c r="C41" s="18" t="s">
        <v>636</v>
      </c>
      <c r="D41" s="18" t="s">
        <v>23</v>
      </c>
      <c r="E41" s="19">
        <v>18270410901</v>
      </c>
      <c r="F41" s="18" t="s">
        <v>309</v>
      </c>
      <c r="G41" s="19">
        <v>29</v>
      </c>
      <c r="H41" s="19">
        <v>78</v>
      </c>
      <c r="I41" s="61">
        <f t="shared" si="0"/>
        <v>107</v>
      </c>
      <c r="J41" s="18">
        <v>9864805251</v>
      </c>
      <c r="K41" s="18" t="s">
        <v>641</v>
      </c>
      <c r="L41" s="18" t="s">
        <v>642</v>
      </c>
      <c r="M41" s="18">
        <v>9859477041</v>
      </c>
      <c r="N41" s="18" t="s">
        <v>648</v>
      </c>
      <c r="O41" s="18">
        <v>7399264525</v>
      </c>
      <c r="P41" s="24">
        <v>43690</v>
      </c>
      <c r="Q41" s="18" t="s">
        <v>95</v>
      </c>
      <c r="R41" s="18"/>
      <c r="S41" s="18"/>
      <c r="T41" s="18"/>
    </row>
    <row r="42" spans="1:20">
      <c r="A42" s="4">
        <v>38</v>
      </c>
      <c r="B42" s="17" t="s">
        <v>63</v>
      </c>
      <c r="C42" s="18" t="s">
        <v>635</v>
      </c>
      <c r="D42" s="18" t="s">
        <v>23</v>
      </c>
      <c r="E42" s="19">
        <v>18270410402</v>
      </c>
      <c r="F42" s="18" t="s">
        <v>167</v>
      </c>
      <c r="G42" s="19">
        <v>143</v>
      </c>
      <c r="H42" s="19">
        <v>158</v>
      </c>
      <c r="I42" s="61">
        <f t="shared" si="0"/>
        <v>301</v>
      </c>
      <c r="J42" s="18">
        <v>8011308641</v>
      </c>
      <c r="K42" s="18" t="s">
        <v>548</v>
      </c>
      <c r="L42" s="18" t="s">
        <v>549</v>
      </c>
      <c r="M42" s="18">
        <v>9859572880</v>
      </c>
      <c r="N42" s="18" t="s">
        <v>550</v>
      </c>
      <c r="O42" s="18">
        <v>9957494163</v>
      </c>
      <c r="P42" s="24">
        <v>43691</v>
      </c>
      <c r="Q42" s="18" t="s">
        <v>97</v>
      </c>
      <c r="R42" s="18"/>
      <c r="S42" s="18"/>
      <c r="T42" s="18"/>
    </row>
    <row r="43" spans="1:20">
      <c r="A43" s="4">
        <v>39</v>
      </c>
      <c r="B43" s="17" t="s">
        <v>63</v>
      </c>
      <c r="C43" s="18" t="s">
        <v>637</v>
      </c>
      <c r="D43" s="18" t="s">
        <v>23</v>
      </c>
      <c r="E43" s="19">
        <v>18270412601</v>
      </c>
      <c r="F43" s="18" t="s">
        <v>309</v>
      </c>
      <c r="G43" s="19">
        <v>19</v>
      </c>
      <c r="H43" s="19">
        <v>39</v>
      </c>
      <c r="I43" s="61">
        <f t="shared" si="0"/>
        <v>58</v>
      </c>
      <c r="J43" s="18">
        <v>9613147180</v>
      </c>
      <c r="K43" s="18" t="s">
        <v>603</v>
      </c>
      <c r="L43" s="18" t="s">
        <v>604</v>
      </c>
      <c r="M43" s="18">
        <v>8753893307</v>
      </c>
      <c r="N43" s="18" t="s">
        <v>650</v>
      </c>
      <c r="O43" s="18">
        <v>9859657916</v>
      </c>
      <c r="P43" s="24">
        <v>43693</v>
      </c>
      <c r="Q43" s="18" t="s">
        <v>108</v>
      </c>
      <c r="R43" s="18"/>
      <c r="S43" s="18"/>
      <c r="T43" s="18"/>
    </row>
    <row r="44" spans="1:20">
      <c r="A44" s="4">
        <v>40</v>
      </c>
      <c r="B44" s="17" t="s">
        <v>63</v>
      </c>
      <c r="C44" s="18" t="s">
        <v>548</v>
      </c>
      <c r="D44" s="18" t="s">
        <v>23</v>
      </c>
      <c r="E44" s="19">
        <v>18270412801</v>
      </c>
      <c r="F44" s="18" t="s">
        <v>309</v>
      </c>
      <c r="G44" s="19">
        <v>85</v>
      </c>
      <c r="H44" s="19">
        <v>95</v>
      </c>
      <c r="I44" s="61">
        <f t="shared" si="0"/>
        <v>180</v>
      </c>
      <c r="J44" s="18">
        <v>8011308641</v>
      </c>
      <c r="K44" s="18" t="s">
        <v>548</v>
      </c>
      <c r="L44" s="18" t="s">
        <v>549</v>
      </c>
      <c r="M44" s="18">
        <v>9859572880</v>
      </c>
      <c r="N44" s="18" t="s">
        <v>550</v>
      </c>
      <c r="O44" s="18">
        <v>9957494163</v>
      </c>
      <c r="P44" s="24">
        <v>43694</v>
      </c>
      <c r="Q44" s="18" t="s">
        <v>114</v>
      </c>
      <c r="R44" s="18"/>
      <c r="S44" s="18"/>
      <c r="T44" s="18"/>
    </row>
    <row r="45" spans="1:20">
      <c r="A45" s="4">
        <v>41</v>
      </c>
      <c r="B45" s="17" t="s">
        <v>63</v>
      </c>
      <c r="C45" s="18" t="s">
        <v>638</v>
      </c>
      <c r="D45" s="18" t="s">
        <v>23</v>
      </c>
      <c r="E45" s="19">
        <v>18270411201</v>
      </c>
      <c r="F45" s="18" t="s">
        <v>309</v>
      </c>
      <c r="G45" s="19">
        <v>59</v>
      </c>
      <c r="H45" s="19">
        <v>59</v>
      </c>
      <c r="I45" s="61">
        <f t="shared" si="0"/>
        <v>118</v>
      </c>
      <c r="J45" s="18">
        <v>9613147180</v>
      </c>
      <c r="K45" s="18" t="s">
        <v>603</v>
      </c>
      <c r="L45" s="18" t="s">
        <v>604</v>
      </c>
      <c r="M45" s="18">
        <v>8753893307</v>
      </c>
      <c r="N45" s="18" t="s">
        <v>612</v>
      </c>
      <c r="O45" s="18">
        <v>9613562446</v>
      </c>
      <c r="P45" s="24">
        <v>43696</v>
      </c>
      <c r="Q45" s="18" t="s">
        <v>94</v>
      </c>
      <c r="R45" s="18"/>
      <c r="S45" s="18"/>
      <c r="T45" s="18"/>
    </row>
    <row r="46" spans="1:20">
      <c r="A46" s="4">
        <v>42</v>
      </c>
      <c r="B46" s="17" t="s">
        <v>63</v>
      </c>
      <c r="C46" s="18" t="s">
        <v>548</v>
      </c>
      <c r="D46" s="18" t="s">
        <v>23</v>
      </c>
      <c r="E46" s="19">
        <v>18270412801</v>
      </c>
      <c r="F46" s="18" t="s">
        <v>309</v>
      </c>
      <c r="G46" s="19">
        <v>85</v>
      </c>
      <c r="H46" s="19">
        <v>95</v>
      </c>
      <c r="I46" s="61">
        <f t="shared" si="0"/>
        <v>180</v>
      </c>
      <c r="J46" s="18">
        <v>9577166582</v>
      </c>
      <c r="K46" s="18" t="s">
        <v>603</v>
      </c>
      <c r="L46" s="18" t="s">
        <v>604</v>
      </c>
      <c r="M46" s="18">
        <v>8753893308</v>
      </c>
      <c r="N46" s="18" t="s">
        <v>612</v>
      </c>
      <c r="O46" s="18">
        <v>9613562447</v>
      </c>
      <c r="P46" s="24">
        <v>43698</v>
      </c>
      <c r="Q46" s="18" t="s">
        <v>97</v>
      </c>
      <c r="R46" s="18"/>
      <c r="S46" s="18"/>
      <c r="T46" s="18"/>
    </row>
    <row r="47" spans="1:20">
      <c r="A47" s="4">
        <v>43</v>
      </c>
      <c r="B47" s="17" t="s">
        <v>63</v>
      </c>
      <c r="C47" s="18" t="s">
        <v>638</v>
      </c>
      <c r="D47" s="18" t="s">
        <v>23</v>
      </c>
      <c r="E47" s="19">
        <v>18270411201</v>
      </c>
      <c r="F47" s="18" t="s">
        <v>309</v>
      </c>
      <c r="G47" s="19">
        <v>59</v>
      </c>
      <c r="H47" s="19">
        <v>59</v>
      </c>
      <c r="I47" s="61">
        <f t="shared" si="0"/>
        <v>118</v>
      </c>
      <c r="J47" s="18">
        <v>9954808967</v>
      </c>
      <c r="K47" s="18" t="s">
        <v>651</v>
      </c>
      <c r="L47" s="18" t="s">
        <v>483</v>
      </c>
      <c r="M47" s="18">
        <v>9954816476</v>
      </c>
      <c r="N47" s="18" t="s">
        <v>652</v>
      </c>
      <c r="O47" s="18">
        <v>9678270185</v>
      </c>
      <c r="P47" s="24">
        <v>43699</v>
      </c>
      <c r="Q47" s="18" t="s">
        <v>100</v>
      </c>
      <c r="R47" s="18"/>
      <c r="S47" s="18"/>
      <c r="T47" s="18"/>
    </row>
    <row r="48" spans="1:20">
      <c r="A48" s="4">
        <v>44</v>
      </c>
      <c r="B48" s="17" t="s">
        <v>63</v>
      </c>
      <c r="C48" s="18" t="s">
        <v>576</v>
      </c>
      <c r="D48" s="18" t="s">
        <v>23</v>
      </c>
      <c r="E48" s="19">
        <v>18270418102</v>
      </c>
      <c r="F48" s="18" t="s">
        <v>309</v>
      </c>
      <c r="G48" s="19">
        <v>23</v>
      </c>
      <c r="H48" s="19">
        <v>33</v>
      </c>
      <c r="I48" s="61">
        <f t="shared" si="0"/>
        <v>56</v>
      </c>
      <c r="J48" s="18">
        <v>9954694636</v>
      </c>
      <c r="K48" s="18" t="s">
        <v>651</v>
      </c>
      <c r="L48" s="18" t="s">
        <v>483</v>
      </c>
      <c r="M48" s="18">
        <v>9954816476</v>
      </c>
      <c r="N48" s="18" t="s">
        <v>652</v>
      </c>
      <c r="O48" s="18">
        <v>9678270185</v>
      </c>
      <c r="P48" s="24">
        <v>43700</v>
      </c>
      <c r="Q48" s="18" t="s">
        <v>108</v>
      </c>
      <c r="R48" s="18"/>
      <c r="S48" s="18"/>
      <c r="T48" s="18"/>
    </row>
    <row r="49" spans="1:20">
      <c r="A49" s="4">
        <v>45</v>
      </c>
      <c r="B49" s="17" t="s">
        <v>63</v>
      </c>
      <c r="C49" s="18" t="s">
        <v>457</v>
      </c>
      <c r="D49" s="18" t="s">
        <v>23</v>
      </c>
      <c r="E49" s="19">
        <v>18270405601</v>
      </c>
      <c r="F49" s="18" t="s">
        <v>309</v>
      </c>
      <c r="G49" s="19">
        <v>89</v>
      </c>
      <c r="H49" s="19">
        <v>67</v>
      </c>
      <c r="I49" s="61">
        <f t="shared" si="0"/>
        <v>156</v>
      </c>
      <c r="J49" s="18">
        <v>9954808967</v>
      </c>
      <c r="K49" s="18" t="s">
        <v>651</v>
      </c>
      <c r="L49" s="18" t="s">
        <v>483</v>
      </c>
      <c r="M49" s="18">
        <v>9954816476</v>
      </c>
      <c r="N49" s="18" t="s">
        <v>652</v>
      </c>
      <c r="O49" s="18">
        <v>9678270185</v>
      </c>
      <c r="P49" s="24">
        <v>43700</v>
      </c>
      <c r="Q49" s="18" t="s">
        <v>108</v>
      </c>
      <c r="R49" s="18"/>
      <c r="S49" s="18"/>
      <c r="T49" s="18"/>
    </row>
    <row r="50" spans="1:20">
      <c r="A50" s="4">
        <v>46</v>
      </c>
      <c r="B50" s="17" t="s">
        <v>63</v>
      </c>
      <c r="C50" s="18" t="s">
        <v>457</v>
      </c>
      <c r="D50" s="18" t="s">
        <v>23</v>
      </c>
      <c r="E50" s="19">
        <v>18270405602</v>
      </c>
      <c r="F50" s="18" t="s">
        <v>167</v>
      </c>
      <c r="G50" s="19">
        <v>78</v>
      </c>
      <c r="H50" s="19">
        <v>80</v>
      </c>
      <c r="I50" s="61">
        <f t="shared" si="0"/>
        <v>158</v>
      </c>
      <c r="J50" s="18">
        <v>9954694636</v>
      </c>
      <c r="K50" s="18" t="s">
        <v>651</v>
      </c>
      <c r="L50" s="18" t="s">
        <v>483</v>
      </c>
      <c r="M50" s="18">
        <v>9954816476</v>
      </c>
      <c r="N50" s="18" t="s">
        <v>652</v>
      </c>
      <c r="O50" s="18">
        <v>9678270185</v>
      </c>
      <c r="P50" s="24">
        <v>43703</v>
      </c>
      <c r="Q50" s="18" t="s">
        <v>94</v>
      </c>
      <c r="R50" s="18"/>
      <c r="S50" s="18"/>
      <c r="T50" s="18"/>
    </row>
    <row r="51" spans="1:20">
      <c r="A51" s="4">
        <v>47</v>
      </c>
      <c r="B51" s="17" t="s">
        <v>63</v>
      </c>
      <c r="C51" s="18" t="s">
        <v>457</v>
      </c>
      <c r="D51" s="18" t="s">
        <v>23</v>
      </c>
      <c r="E51" s="19">
        <v>18270405601</v>
      </c>
      <c r="F51" s="18" t="s">
        <v>309</v>
      </c>
      <c r="G51" s="19">
        <v>89</v>
      </c>
      <c r="H51" s="19">
        <v>67</v>
      </c>
      <c r="I51" s="61">
        <f t="shared" si="0"/>
        <v>156</v>
      </c>
      <c r="J51" s="18">
        <v>9957088286</v>
      </c>
      <c r="K51" s="18" t="s">
        <v>651</v>
      </c>
      <c r="L51" s="18" t="s">
        <v>483</v>
      </c>
      <c r="M51" s="18">
        <v>9954816476</v>
      </c>
      <c r="N51" s="18" t="s">
        <v>652</v>
      </c>
      <c r="O51" s="18">
        <v>9678270185</v>
      </c>
      <c r="P51" s="24">
        <v>43703</v>
      </c>
      <c r="Q51" s="18" t="s">
        <v>94</v>
      </c>
      <c r="R51" s="18"/>
      <c r="S51" s="18"/>
      <c r="T51" s="18"/>
    </row>
    <row r="52" spans="1:20">
      <c r="A52" s="4">
        <v>48</v>
      </c>
      <c r="B52" s="17" t="s">
        <v>63</v>
      </c>
      <c r="C52" s="18" t="s">
        <v>457</v>
      </c>
      <c r="D52" s="18" t="s">
        <v>23</v>
      </c>
      <c r="E52" s="19">
        <v>18270405602</v>
      </c>
      <c r="F52" s="18" t="s">
        <v>167</v>
      </c>
      <c r="G52" s="19">
        <v>78</v>
      </c>
      <c r="H52" s="19">
        <v>80</v>
      </c>
      <c r="I52" s="61">
        <f t="shared" si="0"/>
        <v>158</v>
      </c>
      <c r="J52" s="18">
        <v>9954808969</v>
      </c>
      <c r="K52" s="18" t="s">
        <v>419</v>
      </c>
      <c r="L52" s="18" t="s">
        <v>420</v>
      </c>
      <c r="M52" s="18">
        <v>9508841869</v>
      </c>
      <c r="N52" s="18"/>
      <c r="O52" s="18"/>
      <c r="P52" s="24">
        <v>43704</v>
      </c>
      <c r="Q52" s="18" t="s">
        <v>95</v>
      </c>
      <c r="R52" s="18"/>
      <c r="S52" s="18"/>
      <c r="T52" s="18"/>
    </row>
    <row r="53" spans="1:20">
      <c r="A53" s="4">
        <v>49</v>
      </c>
      <c r="B53" s="17" t="s">
        <v>63</v>
      </c>
      <c r="C53" s="18" t="s">
        <v>457</v>
      </c>
      <c r="D53" s="18" t="s">
        <v>23</v>
      </c>
      <c r="E53" s="19">
        <v>18270405603</v>
      </c>
      <c r="F53" s="18" t="s">
        <v>169</v>
      </c>
      <c r="G53" s="19">
        <v>40</v>
      </c>
      <c r="H53" s="19">
        <v>29</v>
      </c>
      <c r="I53" s="61">
        <f t="shared" si="0"/>
        <v>69</v>
      </c>
      <c r="J53" s="59">
        <v>9954274736</v>
      </c>
      <c r="K53" s="59" t="s">
        <v>434</v>
      </c>
      <c r="L53" s="59" t="s">
        <v>468</v>
      </c>
      <c r="M53" s="59">
        <v>9957520340</v>
      </c>
      <c r="N53" s="59"/>
      <c r="O53" s="59"/>
      <c r="P53" s="24">
        <v>43705</v>
      </c>
      <c r="Q53" s="18" t="s">
        <v>97</v>
      </c>
      <c r="R53" s="18"/>
      <c r="S53" s="18"/>
      <c r="T53" s="18"/>
    </row>
    <row r="54" spans="1:20">
      <c r="A54" s="4">
        <v>50</v>
      </c>
      <c r="B54" s="17" t="s">
        <v>63</v>
      </c>
      <c r="C54" s="18" t="s">
        <v>419</v>
      </c>
      <c r="D54" s="18" t="s">
        <v>23</v>
      </c>
      <c r="E54" s="19">
        <v>18270405702</v>
      </c>
      <c r="F54" s="18" t="s">
        <v>309</v>
      </c>
      <c r="G54" s="19">
        <v>41</v>
      </c>
      <c r="H54" s="19">
        <v>23</v>
      </c>
      <c r="I54" s="61">
        <f t="shared" si="0"/>
        <v>64</v>
      </c>
      <c r="J54" s="18">
        <v>9508057889</v>
      </c>
      <c r="K54" s="18" t="s">
        <v>419</v>
      </c>
      <c r="L54" s="18" t="s">
        <v>420</v>
      </c>
      <c r="M54" s="18">
        <v>9508841869</v>
      </c>
      <c r="N54" s="18"/>
      <c r="O54" s="18"/>
      <c r="P54" s="24">
        <v>43705</v>
      </c>
      <c r="Q54" s="18" t="s">
        <v>97</v>
      </c>
      <c r="R54" s="18"/>
      <c r="S54" s="18"/>
      <c r="T54" s="18"/>
    </row>
    <row r="55" spans="1:20">
      <c r="A55" s="4">
        <v>51</v>
      </c>
      <c r="B55" s="17" t="s">
        <v>63</v>
      </c>
      <c r="C55" s="59" t="s">
        <v>639</v>
      </c>
      <c r="D55" s="59" t="s">
        <v>23</v>
      </c>
      <c r="E55" s="17">
        <v>18270405801</v>
      </c>
      <c r="F55" s="59" t="s">
        <v>167</v>
      </c>
      <c r="G55" s="17">
        <v>45</v>
      </c>
      <c r="H55" s="17">
        <v>45</v>
      </c>
      <c r="I55" s="61">
        <f t="shared" si="0"/>
        <v>90</v>
      </c>
      <c r="J55" s="18">
        <v>99543657889</v>
      </c>
      <c r="K55" s="18" t="s">
        <v>419</v>
      </c>
      <c r="L55" s="18" t="s">
        <v>420</v>
      </c>
      <c r="M55" s="18">
        <v>9508841869</v>
      </c>
      <c r="N55" s="18"/>
      <c r="O55" s="18"/>
      <c r="P55" s="24">
        <v>43706</v>
      </c>
      <c r="Q55" s="18" t="s">
        <v>100</v>
      </c>
      <c r="R55" s="18"/>
      <c r="S55" s="18"/>
      <c r="T55" s="18"/>
    </row>
    <row r="56" spans="1:20">
      <c r="A56" s="4">
        <v>52</v>
      </c>
      <c r="B56" s="17" t="s">
        <v>63</v>
      </c>
      <c r="C56" s="18" t="s">
        <v>453</v>
      </c>
      <c r="D56" s="18" t="s">
        <v>23</v>
      </c>
      <c r="E56" s="19">
        <v>18270406201</v>
      </c>
      <c r="F56" s="18" t="s">
        <v>309</v>
      </c>
      <c r="G56" s="19">
        <v>44</v>
      </c>
      <c r="H56" s="19">
        <v>48</v>
      </c>
      <c r="I56" s="61">
        <f t="shared" si="0"/>
        <v>92</v>
      </c>
      <c r="J56" s="18"/>
      <c r="K56" s="18"/>
      <c r="L56" s="18"/>
      <c r="M56" s="18"/>
      <c r="N56" s="18"/>
      <c r="O56" s="18"/>
      <c r="P56" s="24">
        <v>43707</v>
      </c>
      <c r="Q56" s="18" t="s">
        <v>108</v>
      </c>
      <c r="R56" s="18"/>
      <c r="S56" s="18"/>
      <c r="T56" s="18"/>
    </row>
    <row r="57" spans="1:20">
      <c r="A57" s="4">
        <v>53</v>
      </c>
      <c r="B57" s="17" t="s">
        <v>63</v>
      </c>
      <c r="C57" s="18" t="s">
        <v>640</v>
      </c>
      <c r="D57" s="18" t="s">
        <v>23</v>
      </c>
      <c r="E57" s="19">
        <v>18270406202</v>
      </c>
      <c r="F57" s="18" t="s">
        <v>309</v>
      </c>
      <c r="G57" s="19">
        <v>44</v>
      </c>
      <c r="H57" s="19">
        <v>51</v>
      </c>
      <c r="I57" s="61">
        <f t="shared" si="0"/>
        <v>95</v>
      </c>
      <c r="J57" s="18"/>
      <c r="K57" s="18"/>
      <c r="L57" s="18"/>
      <c r="M57" s="18"/>
      <c r="N57" s="18"/>
      <c r="O57" s="18"/>
      <c r="P57" s="24">
        <v>43708</v>
      </c>
      <c r="Q57" s="18" t="s">
        <v>114</v>
      </c>
      <c r="R57" s="18"/>
      <c r="S57" s="18"/>
      <c r="T57" s="18"/>
    </row>
    <row r="58" spans="1:20">
      <c r="A58" s="4">
        <v>54</v>
      </c>
      <c r="B58" s="17"/>
      <c r="C58" s="18"/>
      <c r="D58" s="18"/>
      <c r="E58" s="19"/>
      <c r="F58" s="18"/>
      <c r="G58" s="19"/>
      <c r="H58" s="19"/>
      <c r="I58" s="61">
        <f t="shared" si="0"/>
        <v>0</v>
      </c>
      <c r="J58" s="18"/>
      <c r="K58" s="18"/>
      <c r="L58" s="18"/>
      <c r="M58" s="18"/>
      <c r="N58" s="18"/>
      <c r="O58" s="18"/>
      <c r="P58" s="24"/>
      <c r="Q58" s="18"/>
      <c r="R58" s="18"/>
      <c r="S58" s="18"/>
      <c r="T58" s="18"/>
    </row>
    <row r="59" spans="1:20">
      <c r="A59" s="4">
        <v>55</v>
      </c>
      <c r="B59" s="17"/>
      <c r="C59" s="18"/>
      <c r="D59" s="18"/>
      <c r="E59" s="19"/>
      <c r="F59" s="18"/>
      <c r="G59" s="19"/>
      <c r="H59" s="19"/>
      <c r="I59" s="61">
        <f t="shared" si="0"/>
        <v>0</v>
      </c>
      <c r="J59" s="18"/>
      <c r="K59" s="18"/>
      <c r="L59" s="18"/>
      <c r="M59" s="18"/>
      <c r="N59" s="18"/>
      <c r="O59" s="18"/>
      <c r="P59" s="24"/>
      <c r="Q59" s="18"/>
      <c r="R59" s="18"/>
      <c r="S59" s="18"/>
      <c r="T59" s="18"/>
    </row>
    <row r="60" spans="1:20">
      <c r="A60" s="4">
        <v>56</v>
      </c>
      <c r="B60" s="17"/>
      <c r="C60" s="18"/>
      <c r="D60" s="18"/>
      <c r="E60" s="19"/>
      <c r="F60" s="18"/>
      <c r="G60" s="19"/>
      <c r="H60" s="19"/>
      <c r="I60" s="61">
        <f t="shared" si="0"/>
        <v>0</v>
      </c>
      <c r="J60" s="18"/>
      <c r="K60" s="18"/>
      <c r="L60" s="18"/>
      <c r="M60" s="18"/>
      <c r="N60" s="18"/>
      <c r="O60" s="18"/>
      <c r="P60" s="24"/>
      <c r="Q60" s="18"/>
      <c r="R60" s="18"/>
      <c r="S60" s="18"/>
      <c r="T60" s="18"/>
    </row>
    <row r="61" spans="1:20">
      <c r="A61" s="4">
        <v>57</v>
      </c>
      <c r="B61" s="17"/>
      <c r="C61" s="18"/>
      <c r="D61" s="18"/>
      <c r="E61" s="19"/>
      <c r="F61" s="18"/>
      <c r="G61" s="19"/>
      <c r="H61" s="19"/>
      <c r="I61" s="61">
        <f t="shared" si="0"/>
        <v>0</v>
      </c>
      <c r="J61" s="18"/>
      <c r="K61" s="18"/>
      <c r="L61" s="18"/>
      <c r="M61" s="18"/>
      <c r="N61" s="18"/>
      <c r="O61" s="18"/>
      <c r="P61" s="24"/>
      <c r="Q61" s="18"/>
      <c r="R61" s="18"/>
      <c r="S61" s="18"/>
      <c r="T61" s="18"/>
    </row>
    <row r="62" spans="1:20">
      <c r="A62" s="4">
        <v>58</v>
      </c>
      <c r="B62" s="17"/>
      <c r="C62" s="18"/>
      <c r="D62" s="18"/>
      <c r="E62" s="19"/>
      <c r="F62" s="18"/>
      <c r="G62" s="19"/>
      <c r="H62" s="19"/>
      <c r="I62" s="61">
        <f t="shared" si="0"/>
        <v>0</v>
      </c>
      <c r="J62" s="18"/>
      <c r="K62" s="18"/>
      <c r="L62" s="18"/>
      <c r="M62" s="18"/>
      <c r="N62" s="18"/>
      <c r="O62" s="18"/>
      <c r="P62" s="24"/>
      <c r="Q62" s="18"/>
      <c r="R62" s="18"/>
      <c r="S62" s="18"/>
      <c r="T62" s="18"/>
    </row>
    <row r="63" spans="1:20">
      <c r="A63" s="4">
        <v>59</v>
      </c>
      <c r="B63" s="17"/>
      <c r="C63" s="18"/>
      <c r="D63" s="18"/>
      <c r="E63" s="19"/>
      <c r="F63" s="18"/>
      <c r="G63" s="19"/>
      <c r="H63" s="19"/>
      <c r="I63" s="61">
        <f t="shared" si="0"/>
        <v>0</v>
      </c>
      <c r="J63" s="18"/>
      <c r="K63" s="18"/>
      <c r="L63" s="18"/>
      <c r="M63" s="18"/>
      <c r="N63" s="18"/>
      <c r="O63" s="18"/>
      <c r="P63" s="24"/>
      <c r="Q63" s="18"/>
      <c r="R63" s="18"/>
      <c r="S63" s="18"/>
      <c r="T63" s="18"/>
    </row>
    <row r="64" spans="1:20">
      <c r="A64" s="4">
        <v>60</v>
      </c>
      <c r="B64" s="17"/>
      <c r="C64" s="18"/>
      <c r="D64" s="18"/>
      <c r="E64" s="19"/>
      <c r="F64" s="18"/>
      <c r="G64" s="19"/>
      <c r="H64" s="19"/>
      <c r="I64" s="61">
        <f t="shared" si="0"/>
        <v>0</v>
      </c>
      <c r="J64" s="18"/>
      <c r="K64" s="18"/>
      <c r="L64" s="18"/>
      <c r="M64" s="18"/>
      <c r="N64" s="18"/>
      <c r="O64" s="18"/>
      <c r="P64" s="24"/>
      <c r="Q64" s="18"/>
      <c r="R64" s="18"/>
      <c r="S64" s="18"/>
      <c r="T64" s="18"/>
    </row>
    <row r="65" spans="1:20">
      <c r="A65" s="4">
        <v>61</v>
      </c>
      <c r="B65" s="17"/>
      <c r="C65" s="18"/>
      <c r="D65" s="18"/>
      <c r="E65" s="19"/>
      <c r="F65" s="18"/>
      <c r="G65" s="19"/>
      <c r="H65" s="19"/>
      <c r="I65" s="61">
        <f t="shared" si="0"/>
        <v>0</v>
      </c>
      <c r="J65" s="18"/>
      <c r="K65" s="18"/>
      <c r="L65" s="18"/>
      <c r="M65" s="18"/>
      <c r="N65" s="18"/>
      <c r="O65" s="18"/>
      <c r="P65" s="24"/>
      <c r="Q65" s="18"/>
      <c r="R65" s="18"/>
      <c r="S65" s="18"/>
      <c r="T65" s="18"/>
    </row>
    <row r="66" spans="1:20">
      <c r="A66" s="4">
        <v>62</v>
      </c>
      <c r="B66" s="17"/>
      <c r="C66" s="18"/>
      <c r="D66" s="18"/>
      <c r="E66" s="19"/>
      <c r="F66" s="18"/>
      <c r="G66" s="19"/>
      <c r="H66" s="19"/>
      <c r="I66" s="61">
        <f t="shared" si="0"/>
        <v>0</v>
      </c>
      <c r="J66" s="18"/>
      <c r="K66" s="18"/>
      <c r="L66" s="18"/>
      <c r="M66" s="18"/>
      <c r="N66" s="18"/>
      <c r="O66" s="18"/>
      <c r="P66" s="24"/>
      <c r="Q66" s="18"/>
      <c r="R66" s="18"/>
      <c r="S66" s="18"/>
      <c r="T66" s="18"/>
    </row>
    <row r="67" spans="1:20">
      <c r="A67" s="4">
        <v>63</v>
      </c>
      <c r="B67" s="17"/>
      <c r="C67" s="18"/>
      <c r="D67" s="18"/>
      <c r="E67" s="19"/>
      <c r="F67" s="18"/>
      <c r="G67" s="19"/>
      <c r="H67" s="19"/>
      <c r="I67" s="61">
        <f t="shared" si="0"/>
        <v>0</v>
      </c>
      <c r="J67" s="18"/>
      <c r="K67" s="18"/>
      <c r="L67" s="18"/>
      <c r="M67" s="18"/>
      <c r="N67" s="18"/>
      <c r="O67" s="18"/>
      <c r="P67" s="24"/>
      <c r="Q67" s="18"/>
      <c r="R67" s="18"/>
      <c r="S67" s="18"/>
      <c r="T67" s="18"/>
    </row>
    <row r="68" spans="1:20">
      <c r="A68" s="4">
        <v>64</v>
      </c>
      <c r="B68" s="17"/>
      <c r="C68" s="18"/>
      <c r="D68" s="18"/>
      <c r="E68" s="19"/>
      <c r="F68" s="18"/>
      <c r="G68" s="19"/>
      <c r="H68" s="19"/>
      <c r="I68" s="61">
        <f t="shared" si="0"/>
        <v>0</v>
      </c>
      <c r="J68" s="18"/>
      <c r="K68" s="18"/>
      <c r="L68" s="18"/>
      <c r="M68" s="18"/>
      <c r="N68" s="18"/>
      <c r="O68" s="18"/>
      <c r="P68" s="24"/>
      <c r="Q68" s="18"/>
      <c r="R68" s="18"/>
      <c r="S68" s="18"/>
      <c r="T68" s="18"/>
    </row>
    <row r="69" spans="1:20">
      <c r="A69" s="4">
        <v>65</v>
      </c>
      <c r="B69" s="17"/>
      <c r="C69" s="18"/>
      <c r="D69" s="18"/>
      <c r="E69" s="19"/>
      <c r="F69" s="18"/>
      <c r="G69" s="19"/>
      <c r="H69" s="19"/>
      <c r="I69" s="61">
        <f t="shared" si="0"/>
        <v>0</v>
      </c>
      <c r="J69" s="18"/>
      <c r="K69" s="18"/>
      <c r="L69" s="18"/>
      <c r="M69" s="18"/>
      <c r="N69" s="18"/>
      <c r="O69" s="18"/>
      <c r="P69" s="24"/>
      <c r="Q69" s="18"/>
      <c r="R69" s="18"/>
      <c r="S69" s="18"/>
      <c r="T69" s="18"/>
    </row>
    <row r="70" spans="1:20">
      <c r="A70" s="4">
        <v>66</v>
      </c>
      <c r="B70" s="17"/>
      <c r="C70" s="18"/>
      <c r="D70" s="18"/>
      <c r="E70" s="19"/>
      <c r="F70" s="18"/>
      <c r="G70" s="19"/>
      <c r="H70" s="19"/>
      <c r="I70" s="61">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61">
        <f t="shared" si="1"/>
        <v>0</v>
      </c>
      <c r="J71" s="18"/>
      <c r="K71" s="18"/>
      <c r="L71" s="18"/>
      <c r="M71" s="18"/>
      <c r="N71" s="18"/>
      <c r="O71" s="18"/>
      <c r="P71" s="24"/>
      <c r="Q71" s="18"/>
      <c r="R71" s="18"/>
      <c r="S71" s="18"/>
      <c r="T71" s="18"/>
    </row>
    <row r="72" spans="1:20">
      <c r="A72" s="4">
        <v>68</v>
      </c>
      <c r="B72" s="17"/>
      <c r="C72" s="18"/>
      <c r="D72" s="18"/>
      <c r="E72" s="19"/>
      <c r="F72" s="18"/>
      <c r="G72" s="19"/>
      <c r="H72" s="19"/>
      <c r="I72" s="61">
        <f t="shared" si="1"/>
        <v>0</v>
      </c>
      <c r="J72" s="18"/>
      <c r="K72" s="18"/>
      <c r="L72" s="18"/>
      <c r="M72" s="18"/>
      <c r="N72" s="18"/>
      <c r="O72" s="18"/>
      <c r="P72" s="24"/>
      <c r="Q72" s="18"/>
      <c r="R72" s="18"/>
      <c r="S72" s="18"/>
      <c r="T72" s="18"/>
    </row>
    <row r="73" spans="1:20">
      <c r="A73" s="4">
        <v>69</v>
      </c>
      <c r="B73" s="17"/>
      <c r="C73" s="18"/>
      <c r="D73" s="18"/>
      <c r="E73" s="19"/>
      <c r="F73" s="18"/>
      <c r="G73" s="19"/>
      <c r="H73" s="19"/>
      <c r="I73" s="61">
        <f t="shared" si="1"/>
        <v>0</v>
      </c>
      <c r="J73" s="18"/>
      <c r="K73" s="18"/>
      <c r="L73" s="18"/>
      <c r="M73" s="18"/>
      <c r="N73" s="18"/>
      <c r="O73" s="18"/>
      <c r="P73" s="24"/>
      <c r="Q73" s="18"/>
      <c r="R73" s="18"/>
      <c r="S73" s="18"/>
      <c r="T73" s="18"/>
    </row>
    <row r="74" spans="1:20">
      <c r="A74" s="4">
        <v>70</v>
      </c>
      <c r="B74" s="17"/>
      <c r="C74" s="18"/>
      <c r="D74" s="18"/>
      <c r="E74" s="19"/>
      <c r="F74" s="18"/>
      <c r="G74" s="19"/>
      <c r="H74" s="19"/>
      <c r="I74" s="61">
        <f t="shared" si="1"/>
        <v>0</v>
      </c>
      <c r="J74" s="18"/>
      <c r="K74" s="18"/>
      <c r="L74" s="18"/>
      <c r="M74" s="18"/>
      <c r="N74" s="18"/>
      <c r="O74" s="18"/>
      <c r="P74" s="24"/>
      <c r="Q74" s="18"/>
      <c r="R74" s="18"/>
      <c r="S74" s="18"/>
      <c r="T74" s="18"/>
    </row>
    <row r="75" spans="1:20">
      <c r="A75" s="4">
        <v>71</v>
      </c>
      <c r="B75" s="17"/>
      <c r="C75" s="18"/>
      <c r="D75" s="18"/>
      <c r="E75" s="19"/>
      <c r="F75" s="18"/>
      <c r="G75" s="19"/>
      <c r="H75" s="19"/>
      <c r="I75" s="61">
        <f t="shared" si="1"/>
        <v>0</v>
      </c>
      <c r="J75" s="18"/>
      <c r="K75" s="18"/>
      <c r="L75" s="18"/>
      <c r="M75" s="18"/>
      <c r="N75" s="18"/>
      <c r="O75" s="18"/>
      <c r="P75" s="24"/>
      <c r="Q75" s="18"/>
      <c r="R75" s="18"/>
      <c r="S75" s="18"/>
      <c r="T75" s="18"/>
    </row>
    <row r="76" spans="1:20">
      <c r="A76" s="4">
        <v>72</v>
      </c>
      <c r="B76" s="17"/>
      <c r="C76" s="18"/>
      <c r="D76" s="18"/>
      <c r="E76" s="19"/>
      <c r="F76" s="18"/>
      <c r="G76" s="19"/>
      <c r="H76" s="19"/>
      <c r="I76" s="61">
        <f t="shared" si="1"/>
        <v>0</v>
      </c>
      <c r="J76" s="18"/>
      <c r="K76" s="18"/>
      <c r="L76" s="18"/>
      <c r="M76" s="18"/>
      <c r="N76" s="18"/>
      <c r="O76" s="18"/>
      <c r="P76" s="24"/>
      <c r="Q76" s="18"/>
      <c r="R76" s="18"/>
      <c r="S76" s="18"/>
      <c r="T76" s="18"/>
    </row>
    <row r="77" spans="1:20">
      <c r="A77" s="4">
        <v>73</v>
      </c>
      <c r="B77" s="17"/>
      <c r="C77" s="18"/>
      <c r="D77" s="18"/>
      <c r="E77" s="19"/>
      <c r="F77" s="18"/>
      <c r="G77" s="19"/>
      <c r="H77" s="19"/>
      <c r="I77" s="61">
        <f t="shared" si="1"/>
        <v>0</v>
      </c>
      <c r="J77" s="18"/>
      <c r="K77" s="18"/>
      <c r="L77" s="18"/>
      <c r="M77" s="18"/>
      <c r="N77" s="18"/>
      <c r="O77" s="18"/>
      <c r="P77" s="24"/>
      <c r="Q77" s="18"/>
      <c r="R77" s="18"/>
      <c r="S77" s="18"/>
      <c r="T77" s="18"/>
    </row>
    <row r="78" spans="1:20">
      <c r="A78" s="4">
        <v>74</v>
      </c>
      <c r="B78" s="17"/>
      <c r="C78" s="48"/>
      <c r="D78" s="48"/>
      <c r="E78" s="19"/>
      <c r="F78" s="48"/>
      <c r="G78" s="19"/>
      <c r="H78" s="19"/>
      <c r="I78" s="61">
        <f t="shared" si="1"/>
        <v>0</v>
      </c>
      <c r="J78" s="48"/>
      <c r="K78" s="48"/>
      <c r="L78" s="48"/>
      <c r="M78" s="48"/>
      <c r="N78" s="48"/>
      <c r="O78" s="48"/>
      <c r="P78" s="24"/>
      <c r="Q78" s="18"/>
      <c r="R78" s="18"/>
      <c r="S78" s="18"/>
      <c r="T78" s="18"/>
    </row>
    <row r="79" spans="1:20">
      <c r="A79" s="4">
        <v>75</v>
      </c>
      <c r="B79" s="17"/>
      <c r="C79" s="18"/>
      <c r="D79" s="18"/>
      <c r="E79" s="19"/>
      <c r="F79" s="18"/>
      <c r="G79" s="19"/>
      <c r="H79" s="19"/>
      <c r="I79" s="61">
        <f t="shared" si="1"/>
        <v>0</v>
      </c>
      <c r="J79" s="18"/>
      <c r="K79" s="18"/>
      <c r="L79" s="18"/>
      <c r="M79" s="18"/>
      <c r="N79" s="18"/>
      <c r="O79" s="18"/>
      <c r="P79" s="24"/>
      <c r="Q79" s="18"/>
      <c r="R79" s="18"/>
      <c r="S79" s="18"/>
      <c r="T79" s="18"/>
    </row>
    <row r="80" spans="1:20">
      <c r="A80" s="4">
        <v>76</v>
      </c>
      <c r="B80" s="17"/>
      <c r="C80" s="18"/>
      <c r="D80" s="18"/>
      <c r="E80" s="19"/>
      <c r="F80" s="18"/>
      <c r="G80" s="19"/>
      <c r="H80" s="19"/>
      <c r="I80" s="61">
        <f t="shared" si="1"/>
        <v>0</v>
      </c>
      <c r="J80" s="18"/>
      <c r="K80" s="18"/>
      <c r="L80" s="18"/>
      <c r="M80" s="18"/>
      <c r="N80" s="18"/>
      <c r="O80" s="18"/>
      <c r="P80" s="24"/>
      <c r="Q80" s="18"/>
      <c r="R80" s="18"/>
      <c r="S80" s="18"/>
      <c r="T80" s="18"/>
    </row>
    <row r="81" spans="1:20">
      <c r="A81" s="4">
        <v>77</v>
      </c>
      <c r="B81" s="17"/>
      <c r="C81" s="18"/>
      <c r="D81" s="18"/>
      <c r="E81" s="19"/>
      <c r="F81" s="18"/>
      <c r="G81" s="19"/>
      <c r="H81" s="19"/>
      <c r="I81" s="61">
        <f t="shared" si="1"/>
        <v>0</v>
      </c>
      <c r="J81" s="18"/>
      <c r="K81" s="18"/>
      <c r="L81" s="18"/>
      <c r="M81" s="18"/>
      <c r="N81" s="18"/>
      <c r="O81" s="18"/>
      <c r="P81" s="24"/>
      <c r="Q81" s="18"/>
      <c r="R81" s="18"/>
      <c r="S81" s="18"/>
      <c r="T81" s="18"/>
    </row>
    <row r="82" spans="1:20">
      <c r="A82" s="4">
        <v>78</v>
      </c>
      <c r="B82" s="17"/>
      <c r="C82" s="18"/>
      <c r="D82" s="18"/>
      <c r="E82" s="19"/>
      <c r="F82" s="18"/>
      <c r="G82" s="19"/>
      <c r="H82" s="19"/>
      <c r="I82" s="61">
        <f t="shared" si="1"/>
        <v>0</v>
      </c>
      <c r="J82" s="18"/>
      <c r="K82" s="18"/>
      <c r="L82" s="18"/>
      <c r="M82" s="18"/>
      <c r="N82" s="18"/>
      <c r="O82" s="18"/>
      <c r="P82" s="24"/>
      <c r="Q82" s="18"/>
      <c r="R82" s="18"/>
      <c r="S82" s="18"/>
      <c r="T82" s="18"/>
    </row>
    <row r="83" spans="1:20">
      <c r="A83" s="4">
        <v>79</v>
      </c>
      <c r="B83" s="17"/>
      <c r="C83" s="18"/>
      <c r="D83" s="18"/>
      <c r="E83" s="19"/>
      <c r="F83" s="18"/>
      <c r="G83" s="19"/>
      <c r="H83" s="19"/>
      <c r="I83" s="61">
        <f t="shared" si="1"/>
        <v>0</v>
      </c>
      <c r="J83" s="18"/>
      <c r="K83" s="18"/>
      <c r="L83" s="18"/>
      <c r="M83" s="18"/>
      <c r="N83" s="18"/>
      <c r="O83" s="18"/>
      <c r="P83" s="24"/>
      <c r="Q83" s="18"/>
      <c r="R83" s="18"/>
      <c r="S83" s="18"/>
      <c r="T83" s="18"/>
    </row>
    <row r="84" spans="1:20">
      <c r="A84" s="4">
        <v>80</v>
      </c>
      <c r="B84" s="17"/>
      <c r="C84" s="18"/>
      <c r="D84" s="18"/>
      <c r="E84" s="19"/>
      <c r="F84" s="18"/>
      <c r="G84" s="19"/>
      <c r="H84" s="19"/>
      <c r="I84" s="61">
        <f t="shared" si="1"/>
        <v>0</v>
      </c>
      <c r="J84" s="18"/>
      <c r="K84" s="18"/>
      <c r="L84" s="18"/>
      <c r="M84" s="18"/>
      <c r="N84" s="18"/>
      <c r="O84" s="18"/>
      <c r="P84" s="24"/>
      <c r="Q84" s="18"/>
      <c r="R84" s="18"/>
      <c r="S84" s="18"/>
      <c r="T84" s="18"/>
    </row>
    <row r="85" spans="1:20">
      <c r="A85" s="4">
        <v>81</v>
      </c>
      <c r="B85" s="17"/>
      <c r="C85" s="18"/>
      <c r="D85" s="18"/>
      <c r="E85" s="19"/>
      <c r="F85" s="18"/>
      <c r="G85" s="19"/>
      <c r="H85" s="19"/>
      <c r="I85" s="61">
        <f t="shared" si="1"/>
        <v>0</v>
      </c>
      <c r="J85" s="18"/>
      <c r="K85" s="18"/>
      <c r="L85" s="18"/>
      <c r="M85" s="18"/>
      <c r="N85" s="18"/>
      <c r="O85" s="18"/>
      <c r="P85" s="24"/>
      <c r="Q85" s="18"/>
      <c r="R85" s="18"/>
      <c r="S85" s="18"/>
      <c r="T85" s="18"/>
    </row>
    <row r="86" spans="1:20">
      <c r="A86" s="4">
        <v>82</v>
      </c>
      <c r="B86" s="17"/>
      <c r="C86" s="18"/>
      <c r="D86" s="18"/>
      <c r="E86" s="19"/>
      <c r="F86" s="18"/>
      <c r="G86" s="19"/>
      <c r="H86" s="19"/>
      <c r="I86" s="61">
        <f t="shared" si="1"/>
        <v>0</v>
      </c>
      <c r="J86" s="18"/>
      <c r="K86" s="18"/>
      <c r="L86" s="18"/>
      <c r="M86" s="18"/>
      <c r="N86" s="18"/>
      <c r="O86" s="18"/>
      <c r="P86" s="24"/>
      <c r="Q86" s="18"/>
      <c r="R86" s="18"/>
      <c r="S86" s="18"/>
      <c r="T86" s="18"/>
    </row>
    <row r="87" spans="1:20">
      <c r="A87" s="4">
        <v>83</v>
      </c>
      <c r="B87" s="17"/>
      <c r="C87" s="18"/>
      <c r="D87" s="18"/>
      <c r="E87" s="19"/>
      <c r="F87" s="18"/>
      <c r="G87" s="19"/>
      <c r="H87" s="19"/>
      <c r="I87" s="61">
        <f t="shared" si="1"/>
        <v>0</v>
      </c>
      <c r="J87" s="18"/>
      <c r="K87" s="18"/>
      <c r="L87" s="18"/>
      <c r="M87" s="18"/>
      <c r="N87" s="18"/>
      <c r="O87" s="18"/>
      <c r="P87" s="24"/>
      <c r="Q87" s="18"/>
      <c r="R87" s="18"/>
      <c r="S87" s="18"/>
      <c r="T87" s="18"/>
    </row>
    <row r="88" spans="1:20">
      <c r="A88" s="4">
        <v>84</v>
      </c>
      <c r="B88" s="17"/>
      <c r="C88" s="18"/>
      <c r="D88" s="18"/>
      <c r="E88" s="19"/>
      <c r="F88" s="18"/>
      <c r="G88" s="19"/>
      <c r="H88" s="19"/>
      <c r="I88" s="61">
        <f t="shared" si="1"/>
        <v>0</v>
      </c>
      <c r="J88" s="18"/>
      <c r="K88" s="18"/>
      <c r="L88" s="18"/>
      <c r="M88" s="18"/>
      <c r="N88" s="18"/>
      <c r="O88" s="18"/>
      <c r="P88" s="24"/>
      <c r="Q88" s="18"/>
      <c r="R88" s="18"/>
      <c r="S88" s="18"/>
      <c r="T88" s="18"/>
    </row>
    <row r="89" spans="1:20">
      <c r="A89" s="4">
        <v>85</v>
      </c>
      <c r="B89" s="17"/>
      <c r="C89" s="18"/>
      <c r="D89" s="18"/>
      <c r="E89" s="19"/>
      <c r="F89" s="18"/>
      <c r="G89" s="19"/>
      <c r="H89" s="19"/>
      <c r="I89" s="61">
        <f t="shared" si="1"/>
        <v>0</v>
      </c>
      <c r="J89" s="18"/>
      <c r="K89" s="18"/>
      <c r="L89" s="18"/>
      <c r="M89" s="18"/>
      <c r="N89" s="18"/>
      <c r="O89" s="18"/>
      <c r="P89" s="24"/>
      <c r="Q89" s="18"/>
      <c r="R89" s="18"/>
      <c r="S89" s="18"/>
      <c r="T89" s="18"/>
    </row>
    <row r="90" spans="1:20">
      <c r="A90" s="4">
        <v>86</v>
      </c>
      <c r="B90" s="17"/>
      <c r="C90" s="18"/>
      <c r="D90" s="18"/>
      <c r="E90" s="19"/>
      <c r="F90" s="18"/>
      <c r="G90" s="19"/>
      <c r="H90" s="19"/>
      <c r="I90" s="61">
        <f t="shared" si="1"/>
        <v>0</v>
      </c>
      <c r="J90" s="18"/>
      <c r="K90" s="18"/>
      <c r="L90" s="18"/>
      <c r="M90" s="18"/>
      <c r="N90" s="18"/>
      <c r="O90" s="18"/>
      <c r="P90" s="24"/>
      <c r="Q90" s="18"/>
      <c r="R90" s="18"/>
      <c r="S90" s="18"/>
      <c r="T90" s="18"/>
    </row>
    <row r="91" spans="1:20">
      <c r="A91" s="4">
        <v>87</v>
      </c>
      <c r="B91" s="17"/>
      <c r="C91" s="18"/>
      <c r="D91" s="18"/>
      <c r="E91" s="19"/>
      <c r="F91" s="18"/>
      <c r="G91" s="19"/>
      <c r="H91" s="19"/>
      <c r="I91" s="61">
        <f t="shared" si="1"/>
        <v>0</v>
      </c>
      <c r="J91" s="18"/>
      <c r="K91" s="18"/>
      <c r="L91" s="18"/>
      <c r="M91" s="18"/>
      <c r="N91" s="18"/>
      <c r="O91" s="18"/>
      <c r="P91" s="24"/>
      <c r="Q91" s="18"/>
      <c r="R91" s="18"/>
      <c r="S91" s="18"/>
      <c r="T91" s="18"/>
    </row>
    <row r="92" spans="1:20">
      <c r="A92" s="4">
        <v>88</v>
      </c>
      <c r="B92" s="17"/>
      <c r="C92" s="18"/>
      <c r="D92" s="18"/>
      <c r="E92" s="19"/>
      <c r="F92" s="18"/>
      <c r="G92" s="19"/>
      <c r="H92" s="19"/>
      <c r="I92" s="61">
        <f t="shared" si="1"/>
        <v>0</v>
      </c>
      <c r="J92" s="18"/>
      <c r="K92" s="18"/>
      <c r="L92" s="18"/>
      <c r="M92" s="18"/>
      <c r="N92" s="18"/>
      <c r="O92" s="18"/>
      <c r="P92" s="24"/>
      <c r="Q92" s="18"/>
      <c r="R92" s="18"/>
      <c r="S92" s="18"/>
      <c r="T92" s="18"/>
    </row>
    <row r="93" spans="1:20">
      <c r="A93" s="4">
        <v>89</v>
      </c>
      <c r="B93" s="17"/>
      <c r="C93" s="18"/>
      <c r="D93" s="18"/>
      <c r="E93" s="19"/>
      <c r="F93" s="18"/>
      <c r="G93" s="19"/>
      <c r="H93" s="19"/>
      <c r="I93" s="61">
        <f t="shared" si="1"/>
        <v>0</v>
      </c>
      <c r="J93" s="18"/>
      <c r="K93" s="18"/>
      <c r="L93" s="18"/>
      <c r="M93" s="18"/>
      <c r="N93" s="18"/>
      <c r="O93" s="18"/>
      <c r="P93" s="24"/>
      <c r="Q93" s="18"/>
      <c r="R93" s="18"/>
      <c r="S93" s="18"/>
      <c r="T93" s="18"/>
    </row>
    <row r="94" spans="1:20">
      <c r="A94" s="4">
        <v>90</v>
      </c>
      <c r="B94" s="17"/>
      <c r="C94" s="18"/>
      <c r="D94" s="18"/>
      <c r="E94" s="19"/>
      <c r="F94" s="18"/>
      <c r="G94" s="19"/>
      <c r="H94" s="19"/>
      <c r="I94" s="61">
        <f t="shared" si="1"/>
        <v>0</v>
      </c>
      <c r="J94" s="18"/>
      <c r="K94" s="18"/>
      <c r="L94" s="18"/>
      <c r="M94" s="18"/>
      <c r="N94" s="18"/>
      <c r="O94" s="18"/>
      <c r="P94" s="24"/>
      <c r="Q94" s="18"/>
      <c r="R94" s="18"/>
      <c r="S94" s="18"/>
      <c r="T94" s="18"/>
    </row>
    <row r="95" spans="1:20">
      <c r="A95" s="4">
        <v>91</v>
      </c>
      <c r="B95" s="17"/>
      <c r="C95" s="18"/>
      <c r="D95" s="18"/>
      <c r="E95" s="19"/>
      <c r="F95" s="18"/>
      <c r="G95" s="19"/>
      <c r="H95" s="19"/>
      <c r="I95" s="61">
        <f t="shared" si="1"/>
        <v>0</v>
      </c>
      <c r="J95" s="18"/>
      <c r="K95" s="18"/>
      <c r="L95" s="18"/>
      <c r="M95" s="18"/>
      <c r="N95" s="18"/>
      <c r="O95" s="18"/>
      <c r="P95" s="24"/>
      <c r="Q95" s="18"/>
      <c r="R95" s="18"/>
      <c r="S95" s="18"/>
      <c r="T95" s="18"/>
    </row>
    <row r="96" spans="1:20">
      <c r="A96" s="4">
        <v>92</v>
      </c>
      <c r="B96" s="17"/>
      <c r="C96" s="18"/>
      <c r="D96" s="18"/>
      <c r="E96" s="19"/>
      <c r="F96" s="18"/>
      <c r="G96" s="19"/>
      <c r="H96" s="19"/>
      <c r="I96" s="61">
        <f t="shared" si="1"/>
        <v>0</v>
      </c>
      <c r="J96" s="18"/>
      <c r="K96" s="18"/>
      <c r="L96" s="18"/>
      <c r="M96" s="18"/>
      <c r="N96" s="18"/>
      <c r="O96" s="18"/>
      <c r="P96" s="24"/>
      <c r="Q96" s="18"/>
      <c r="R96" s="18"/>
      <c r="S96" s="18"/>
      <c r="T96" s="18"/>
    </row>
    <row r="97" spans="1:20">
      <c r="A97" s="4">
        <v>93</v>
      </c>
      <c r="B97" s="17"/>
      <c r="C97" s="18"/>
      <c r="D97" s="18"/>
      <c r="E97" s="19"/>
      <c r="F97" s="18"/>
      <c r="G97" s="19"/>
      <c r="H97" s="19"/>
      <c r="I97" s="61">
        <f t="shared" si="1"/>
        <v>0</v>
      </c>
      <c r="J97" s="18"/>
      <c r="K97" s="18"/>
      <c r="L97" s="18"/>
      <c r="M97" s="18"/>
      <c r="N97" s="18"/>
      <c r="O97" s="18"/>
      <c r="P97" s="24"/>
      <c r="Q97" s="18"/>
      <c r="R97" s="18"/>
      <c r="S97" s="18"/>
      <c r="T97" s="18"/>
    </row>
    <row r="98" spans="1:20">
      <c r="A98" s="4">
        <v>94</v>
      </c>
      <c r="B98" s="17"/>
      <c r="C98" s="18"/>
      <c r="D98" s="18"/>
      <c r="E98" s="19"/>
      <c r="F98" s="18"/>
      <c r="G98" s="19"/>
      <c r="H98" s="19"/>
      <c r="I98" s="61">
        <f t="shared" si="1"/>
        <v>0</v>
      </c>
      <c r="J98" s="18"/>
      <c r="K98" s="18"/>
      <c r="L98" s="18"/>
      <c r="M98" s="18"/>
      <c r="N98" s="18"/>
      <c r="O98" s="18"/>
      <c r="P98" s="24"/>
      <c r="Q98" s="18"/>
      <c r="R98" s="18"/>
      <c r="S98" s="18"/>
      <c r="T98" s="18"/>
    </row>
    <row r="99" spans="1:20">
      <c r="A99" s="4">
        <v>95</v>
      </c>
      <c r="B99" s="17"/>
      <c r="C99" s="18"/>
      <c r="D99" s="18"/>
      <c r="E99" s="19"/>
      <c r="F99" s="18"/>
      <c r="G99" s="19"/>
      <c r="H99" s="19"/>
      <c r="I99" s="61">
        <f t="shared" si="1"/>
        <v>0</v>
      </c>
      <c r="J99" s="18"/>
      <c r="K99" s="18"/>
      <c r="L99" s="18"/>
      <c r="M99" s="18"/>
      <c r="N99" s="18"/>
      <c r="O99" s="18"/>
      <c r="P99" s="24"/>
      <c r="Q99" s="18"/>
      <c r="R99" s="18"/>
      <c r="S99" s="18"/>
      <c r="T99" s="18"/>
    </row>
    <row r="100" spans="1:20">
      <c r="A100" s="4">
        <v>96</v>
      </c>
      <c r="B100" s="17"/>
      <c r="C100" s="18"/>
      <c r="D100" s="18"/>
      <c r="E100" s="19"/>
      <c r="F100" s="18"/>
      <c r="G100" s="19"/>
      <c r="H100" s="19"/>
      <c r="I100" s="61">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1">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1">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1">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1">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1">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1">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1">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1">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1">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1">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1">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1">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1">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1">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1">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1">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1">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1">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1">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1">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1">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1">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1">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1">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1">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1">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1">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1">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1">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1">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1">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1">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1">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1">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1">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1">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1">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COUNTIFS(C5:C164,"*")</f>
        <v>52</v>
      </c>
      <c r="D165" s="21"/>
      <c r="E165" s="13"/>
      <c r="F165" s="21"/>
      <c r="G165" s="62">
        <f>SUM(G5:G164)</f>
        <v>4090</v>
      </c>
      <c r="H165" s="62">
        <f>SUM(H5:H164)</f>
        <v>4210</v>
      </c>
      <c r="I165" s="62">
        <f>SUM(I5:I164)</f>
        <v>8300</v>
      </c>
      <c r="J165" s="21"/>
      <c r="K165" s="21"/>
      <c r="L165" s="21"/>
      <c r="M165" s="21"/>
      <c r="N165" s="21"/>
      <c r="O165" s="21"/>
      <c r="P165" s="14"/>
      <c r="Q165" s="21"/>
      <c r="R165" s="21"/>
      <c r="S165" s="21"/>
      <c r="T165" s="12"/>
    </row>
    <row r="166" spans="1:20">
      <c r="A166" s="44" t="s">
        <v>62</v>
      </c>
      <c r="B166" s="10">
        <f>COUNTIF(B$5:B$164,"Team 1")</f>
        <v>26</v>
      </c>
      <c r="C166" s="44" t="s">
        <v>25</v>
      </c>
      <c r="D166" s="10">
        <f>COUNTIF(D5:D164,"Anganwadi")</f>
        <v>0</v>
      </c>
    </row>
    <row r="167" spans="1:20">
      <c r="A167" s="44" t="s">
        <v>63</v>
      </c>
      <c r="B167" s="10">
        <f>COUNTIF(B$6:B$164,"Team 2")</f>
        <v>26</v>
      </c>
      <c r="C167" s="44" t="s">
        <v>23</v>
      </c>
      <c r="D167" s="10">
        <f>COUNTIF(D5:D164,"School")</f>
        <v>52</v>
      </c>
    </row>
  </sheetData>
  <sheetProtection password="8527" sheet="1" objects="1" scenarios="1"/>
  <mergeCells count="20">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 ref="K3:K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tabSelected="1" workbookViewId="0">
      <pane xSplit="3" ySplit="4" topLeftCell="D70" activePane="bottomRight" state="frozen"/>
      <selection pane="topRight" activeCell="C1" sqref="C1"/>
      <selection pane="bottomLeft" activeCell="A5" sqref="A5"/>
      <selection pane="bottomRight" activeCell="B74" sqref="B74"/>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29" t="s">
        <v>70</v>
      </c>
      <c r="B1" s="129"/>
      <c r="C1" s="129"/>
      <c r="D1" s="57"/>
      <c r="E1" s="57"/>
      <c r="F1" s="57"/>
      <c r="G1" s="57"/>
      <c r="H1" s="57"/>
      <c r="I1" s="57"/>
      <c r="J1" s="57"/>
      <c r="K1" s="57"/>
      <c r="L1" s="57"/>
      <c r="M1" s="131"/>
      <c r="N1" s="131"/>
      <c r="O1" s="131"/>
      <c r="P1" s="131"/>
      <c r="Q1" s="131"/>
      <c r="R1" s="131"/>
      <c r="S1" s="131"/>
      <c r="T1" s="131"/>
    </row>
    <row r="2" spans="1:20">
      <c r="A2" s="123" t="s">
        <v>59</v>
      </c>
      <c r="B2" s="124"/>
      <c r="C2" s="124"/>
      <c r="D2" s="25">
        <v>43709</v>
      </c>
      <c r="E2" s="22"/>
      <c r="F2" s="22"/>
      <c r="G2" s="22"/>
      <c r="H2" s="22"/>
      <c r="I2" s="22"/>
      <c r="J2" s="22"/>
      <c r="K2" s="22"/>
      <c r="L2" s="22"/>
      <c r="M2" s="22"/>
      <c r="N2" s="22"/>
      <c r="O2" s="22"/>
      <c r="P2" s="22"/>
      <c r="Q2" s="22"/>
      <c r="R2" s="22"/>
      <c r="S2" s="22"/>
    </row>
    <row r="3" spans="1:20" ht="24" customHeight="1">
      <c r="A3" s="125" t="s">
        <v>14</v>
      </c>
      <c r="B3" s="121" t="s">
        <v>61</v>
      </c>
      <c r="C3" s="126" t="s">
        <v>7</v>
      </c>
      <c r="D3" s="126" t="s">
        <v>55</v>
      </c>
      <c r="E3" s="126" t="s">
        <v>16</v>
      </c>
      <c r="F3" s="127" t="s">
        <v>17</v>
      </c>
      <c r="G3" s="126" t="s">
        <v>8</v>
      </c>
      <c r="H3" s="126"/>
      <c r="I3" s="126"/>
      <c r="J3" s="126" t="s">
        <v>31</v>
      </c>
      <c r="K3" s="121" t="s">
        <v>33</v>
      </c>
      <c r="L3" s="121" t="s">
        <v>50</v>
      </c>
      <c r="M3" s="121" t="s">
        <v>51</v>
      </c>
      <c r="N3" s="121" t="s">
        <v>34</v>
      </c>
      <c r="O3" s="121" t="s">
        <v>35</v>
      </c>
      <c r="P3" s="125" t="s">
        <v>54</v>
      </c>
      <c r="Q3" s="126" t="s">
        <v>52</v>
      </c>
      <c r="R3" s="126" t="s">
        <v>32</v>
      </c>
      <c r="S3" s="126" t="s">
        <v>53</v>
      </c>
      <c r="T3" s="126" t="s">
        <v>13</v>
      </c>
    </row>
    <row r="4" spans="1:20" ht="25.5" customHeight="1">
      <c r="A4" s="125"/>
      <c r="B4" s="128"/>
      <c r="C4" s="126"/>
      <c r="D4" s="126"/>
      <c r="E4" s="126"/>
      <c r="F4" s="127"/>
      <c r="G4" s="23" t="s">
        <v>9</v>
      </c>
      <c r="H4" s="23" t="s">
        <v>10</v>
      </c>
      <c r="I4" s="23" t="s">
        <v>11</v>
      </c>
      <c r="J4" s="126"/>
      <c r="K4" s="122"/>
      <c r="L4" s="122"/>
      <c r="M4" s="122"/>
      <c r="N4" s="122"/>
      <c r="O4" s="122"/>
      <c r="P4" s="125"/>
      <c r="Q4" s="125"/>
      <c r="R4" s="126"/>
      <c r="S4" s="126"/>
      <c r="T4" s="126"/>
    </row>
    <row r="5" spans="1:20">
      <c r="A5" s="4">
        <v>1</v>
      </c>
      <c r="B5" s="17" t="s">
        <v>62</v>
      </c>
      <c r="C5" s="59" t="s">
        <v>653</v>
      </c>
      <c r="D5" s="48" t="s">
        <v>25</v>
      </c>
      <c r="E5" s="17">
        <v>4</v>
      </c>
      <c r="F5" s="59"/>
      <c r="G5" s="17">
        <v>24</v>
      </c>
      <c r="H5" s="17">
        <v>19</v>
      </c>
      <c r="I5" s="63">
        <f>SUM(G5:H5)</f>
        <v>43</v>
      </c>
      <c r="J5" s="59"/>
      <c r="K5" s="59" t="s">
        <v>659</v>
      </c>
      <c r="L5" s="59" t="s">
        <v>681</v>
      </c>
      <c r="M5" s="59">
        <v>9954313057</v>
      </c>
      <c r="N5" s="59" t="s">
        <v>682</v>
      </c>
      <c r="O5" s="59">
        <v>9508613665</v>
      </c>
      <c r="P5" s="49">
        <v>43710</v>
      </c>
      <c r="Q5" s="48" t="s">
        <v>94</v>
      </c>
      <c r="R5" s="48"/>
      <c r="S5" s="18"/>
      <c r="T5" s="18"/>
    </row>
    <row r="6" spans="1:20">
      <c r="A6" s="4">
        <v>2</v>
      </c>
      <c r="B6" s="17" t="s">
        <v>62</v>
      </c>
      <c r="C6" s="48" t="s">
        <v>653</v>
      </c>
      <c r="D6" s="48" t="s">
        <v>23</v>
      </c>
      <c r="E6" s="19">
        <v>18270400801</v>
      </c>
      <c r="F6" s="48" t="s">
        <v>309</v>
      </c>
      <c r="G6" s="19">
        <v>28</v>
      </c>
      <c r="H6" s="19">
        <v>24</v>
      </c>
      <c r="I6" s="63">
        <f t="shared" ref="I6:I69" si="0">SUM(G6:H6)</f>
        <v>52</v>
      </c>
      <c r="J6" s="48">
        <v>8822498100</v>
      </c>
      <c r="K6" s="48" t="s">
        <v>659</v>
      </c>
      <c r="L6" s="48" t="s">
        <v>681</v>
      </c>
      <c r="M6" s="48">
        <v>9954313057</v>
      </c>
      <c r="N6" s="48" t="s">
        <v>682</v>
      </c>
      <c r="O6" s="48">
        <v>9508613665</v>
      </c>
      <c r="P6" s="49">
        <v>43710</v>
      </c>
      <c r="Q6" s="48" t="s">
        <v>94</v>
      </c>
      <c r="R6" s="48"/>
      <c r="S6" s="18"/>
      <c r="T6" s="18"/>
    </row>
    <row r="7" spans="1:20">
      <c r="A7" s="4">
        <v>3</v>
      </c>
      <c r="B7" s="17" t="s">
        <v>62</v>
      </c>
      <c r="C7" s="48" t="s">
        <v>654</v>
      </c>
      <c r="D7" s="48" t="s">
        <v>25</v>
      </c>
      <c r="E7" s="19">
        <v>5</v>
      </c>
      <c r="F7" s="48"/>
      <c r="G7" s="19">
        <v>19</v>
      </c>
      <c r="H7" s="19">
        <v>11</v>
      </c>
      <c r="I7" s="63">
        <f t="shared" si="0"/>
        <v>30</v>
      </c>
      <c r="J7" s="48"/>
      <c r="K7" s="48" t="s">
        <v>659</v>
      </c>
      <c r="L7" s="48" t="s">
        <v>681</v>
      </c>
      <c r="M7" s="48">
        <v>9954313057</v>
      </c>
      <c r="N7" s="48" t="s">
        <v>682</v>
      </c>
      <c r="O7" s="48">
        <v>9508613665</v>
      </c>
      <c r="P7" s="49">
        <v>43711</v>
      </c>
      <c r="Q7" s="48" t="s">
        <v>95</v>
      </c>
      <c r="R7" s="48"/>
      <c r="S7" s="18"/>
      <c r="T7" s="18"/>
    </row>
    <row r="8" spans="1:20">
      <c r="A8" s="4">
        <v>4</v>
      </c>
      <c r="B8" s="17" t="s">
        <v>62</v>
      </c>
      <c r="C8" s="48" t="s">
        <v>654</v>
      </c>
      <c r="D8" s="48" t="s">
        <v>23</v>
      </c>
      <c r="E8" s="19">
        <v>18270414602</v>
      </c>
      <c r="F8" s="48" t="s">
        <v>309</v>
      </c>
      <c r="G8" s="19">
        <v>29</v>
      </c>
      <c r="H8" s="19">
        <v>34</v>
      </c>
      <c r="I8" s="63">
        <f t="shared" si="0"/>
        <v>63</v>
      </c>
      <c r="J8" s="17">
        <v>9954816782</v>
      </c>
      <c r="K8" s="48" t="s">
        <v>659</v>
      </c>
      <c r="L8" s="48" t="s">
        <v>681</v>
      </c>
      <c r="M8" s="48">
        <v>9954313057</v>
      </c>
      <c r="N8" s="48" t="s">
        <v>682</v>
      </c>
      <c r="O8" s="48">
        <v>9508613665</v>
      </c>
      <c r="P8" s="49">
        <v>43711</v>
      </c>
      <c r="Q8" s="48" t="s">
        <v>95</v>
      </c>
      <c r="R8" s="48"/>
      <c r="S8" s="18"/>
      <c r="T8" s="18"/>
    </row>
    <row r="9" spans="1:20">
      <c r="A9" s="4">
        <v>5</v>
      </c>
      <c r="B9" s="17" t="s">
        <v>62</v>
      </c>
      <c r="C9" s="48" t="s">
        <v>655</v>
      </c>
      <c r="D9" s="48" t="s">
        <v>25</v>
      </c>
      <c r="E9" s="19">
        <v>7</v>
      </c>
      <c r="F9" s="48"/>
      <c r="G9" s="19">
        <v>12</v>
      </c>
      <c r="H9" s="19">
        <v>19</v>
      </c>
      <c r="I9" s="63">
        <f t="shared" si="0"/>
        <v>31</v>
      </c>
      <c r="J9" s="48"/>
      <c r="K9" s="48" t="s">
        <v>659</v>
      </c>
      <c r="L9" s="48" t="s">
        <v>681</v>
      </c>
      <c r="M9" s="48">
        <v>9954313057</v>
      </c>
      <c r="N9" s="48" t="s">
        <v>682</v>
      </c>
      <c r="O9" s="48">
        <v>9508613665</v>
      </c>
      <c r="P9" s="49">
        <v>43712</v>
      </c>
      <c r="Q9" s="48" t="s">
        <v>97</v>
      </c>
      <c r="R9" s="48"/>
      <c r="S9" s="18"/>
      <c r="T9" s="18"/>
    </row>
    <row r="10" spans="1:20">
      <c r="A10" s="4">
        <v>6</v>
      </c>
      <c r="B10" s="17" t="s">
        <v>62</v>
      </c>
      <c r="C10" s="48" t="s">
        <v>656</v>
      </c>
      <c r="D10" s="48" t="s">
        <v>23</v>
      </c>
      <c r="E10" s="19">
        <v>18270400503</v>
      </c>
      <c r="F10" s="48" t="s">
        <v>309</v>
      </c>
      <c r="G10" s="19">
        <v>18</v>
      </c>
      <c r="H10" s="19">
        <v>21</v>
      </c>
      <c r="I10" s="63">
        <f t="shared" si="0"/>
        <v>39</v>
      </c>
      <c r="J10" s="48">
        <v>9706926707</v>
      </c>
      <c r="K10" s="48" t="s">
        <v>659</v>
      </c>
      <c r="L10" s="48" t="s">
        <v>681</v>
      </c>
      <c r="M10" s="48">
        <v>9954313057</v>
      </c>
      <c r="N10" s="48" t="s">
        <v>682</v>
      </c>
      <c r="O10" s="48">
        <v>9508613665</v>
      </c>
      <c r="P10" s="49">
        <v>43712</v>
      </c>
      <c r="Q10" s="48" t="s">
        <v>97</v>
      </c>
      <c r="R10" s="48"/>
      <c r="S10" s="18"/>
      <c r="T10" s="18"/>
    </row>
    <row r="11" spans="1:20">
      <c r="A11" s="4">
        <v>7</v>
      </c>
      <c r="B11" s="17" t="s">
        <v>62</v>
      </c>
      <c r="C11" s="48" t="s">
        <v>657</v>
      </c>
      <c r="D11" s="48" t="s">
        <v>25</v>
      </c>
      <c r="E11" s="19">
        <v>8</v>
      </c>
      <c r="F11" s="48"/>
      <c r="G11" s="19">
        <v>18</v>
      </c>
      <c r="H11" s="19">
        <v>11</v>
      </c>
      <c r="I11" s="63">
        <f t="shared" si="0"/>
        <v>29</v>
      </c>
      <c r="J11" s="48"/>
      <c r="K11" s="48" t="s">
        <v>659</v>
      </c>
      <c r="L11" s="48" t="s">
        <v>681</v>
      </c>
      <c r="M11" s="48">
        <v>9954313057</v>
      </c>
      <c r="N11" s="48" t="s">
        <v>682</v>
      </c>
      <c r="O11" s="48">
        <v>9508613665</v>
      </c>
      <c r="P11" s="49">
        <v>43713</v>
      </c>
      <c r="Q11" s="48" t="s">
        <v>100</v>
      </c>
      <c r="R11" s="48"/>
      <c r="S11" s="18"/>
      <c r="T11" s="18"/>
    </row>
    <row r="12" spans="1:20">
      <c r="A12" s="4">
        <v>8</v>
      </c>
      <c r="B12" s="17" t="s">
        <v>62</v>
      </c>
      <c r="C12" s="59" t="s">
        <v>658</v>
      </c>
      <c r="D12" s="59" t="s">
        <v>25</v>
      </c>
      <c r="E12" s="17">
        <v>6</v>
      </c>
      <c r="F12" s="59"/>
      <c r="G12" s="17">
        <v>18</v>
      </c>
      <c r="H12" s="17">
        <v>12</v>
      </c>
      <c r="I12" s="63">
        <f t="shared" si="0"/>
        <v>30</v>
      </c>
      <c r="J12" s="59"/>
      <c r="K12" s="59" t="s">
        <v>659</v>
      </c>
      <c r="L12" s="59" t="s">
        <v>681</v>
      </c>
      <c r="M12" s="59">
        <v>9954313057</v>
      </c>
      <c r="N12" s="59" t="s">
        <v>682</v>
      </c>
      <c r="O12" s="59">
        <v>9508613665</v>
      </c>
      <c r="P12" s="49">
        <v>43713</v>
      </c>
      <c r="Q12" s="48" t="s">
        <v>100</v>
      </c>
      <c r="R12" s="48"/>
      <c r="S12" s="18"/>
      <c r="T12" s="18"/>
    </row>
    <row r="13" spans="1:20">
      <c r="A13" s="4">
        <v>9</v>
      </c>
      <c r="B13" s="17" t="s">
        <v>62</v>
      </c>
      <c r="C13" s="48" t="s">
        <v>659</v>
      </c>
      <c r="D13" s="48" t="s">
        <v>25</v>
      </c>
      <c r="E13" s="19">
        <v>9</v>
      </c>
      <c r="F13" s="48"/>
      <c r="G13" s="19">
        <v>19</v>
      </c>
      <c r="H13" s="19">
        <v>21</v>
      </c>
      <c r="I13" s="63">
        <f t="shared" si="0"/>
        <v>40</v>
      </c>
      <c r="J13" s="48"/>
      <c r="K13" s="48" t="s">
        <v>659</v>
      </c>
      <c r="L13" s="48" t="s">
        <v>681</v>
      </c>
      <c r="M13" s="48">
        <v>9954313057</v>
      </c>
      <c r="N13" s="48" t="s">
        <v>682</v>
      </c>
      <c r="O13" s="48">
        <v>9508613665</v>
      </c>
      <c r="P13" s="49">
        <v>43714</v>
      </c>
      <c r="Q13" s="48" t="s">
        <v>108</v>
      </c>
      <c r="R13" s="48"/>
      <c r="S13" s="18"/>
      <c r="T13" s="18"/>
    </row>
    <row r="14" spans="1:20">
      <c r="A14" s="4">
        <v>10</v>
      </c>
      <c r="B14" s="17" t="s">
        <v>62</v>
      </c>
      <c r="C14" s="48" t="s">
        <v>659</v>
      </c>
      <c r="D14" s="48" t="s">
        <v>23</v>
      </c>
      <c r="E14" s="19">
        <v>18270400502</v>
      </c>
      <c r="F14" s="48" t="s">
        <v>309</v>
      </c>
      <c r="G14" s="19">
        <v>26</v>
      </c>
      <c r="H14" s="19">
        <v>29</v>
      </c>
      <c r="I14" s="63">
        <f t="shared" si="0"/>
        <v>55</v>
      </c>
      <c r="J14" s="48">
        <v>9613120267</v>
      </c>
      <c r="K14" s="48" t="s">
        <v>659</v>
      </c>
      <c r="L14" s="48" t="s">
        <v>681</v>
      </c>
      <c r="M14" s="48">
        <v>9954313057</v>
      </c>
      <c r="N14" s="48" t="s">
        <v>682</v>
      </c>
      <c r="O14" s="48">
        <v>9508613665</v>
      </c>
      <c r="P14" s="49">
        <v>43715</v>
      </c>
      <c r="Q14" s="48" t="s">
        <v>114</v>
      </c>
      <c r="R14" s="48"/>
      <c r="S14" s="18"/>
      <c r="T14" s="18"/>
    </row>
    <row r="15" spans="1:20">
      <c r="A15" s="4">
        <v>11</v>
      </c>
      <c r="B15" s="17" t="s">
        <v>62</v>
      </c>
      <c r="C15" s="48" t="s">
        <v>660</v>
      </c>
      <c r="D15" s="48" t="s">
        <v>25</v>
      </c>
      <c r="E15" s="19">
        <v>10</v>
      </c>
      <c r="F15" s="48"/>
      <c r="G15" s="19">
        <v>13</v>
      </c>
      <c r="H15" s="19">
        <v>11</v>
      </c>
      <c r="I15" s="63">
        <f t="shared" si="0"/>
        <v>24</v>
      </c>
      <c r="J15" s="48"/>
      <c r="K15" s="48" t="s">
        <v>659</v>
      </c>
      <c r="L15" s="48" t="s">
        <v>681</v>
      </c>
      <c r="M15" s="48">
        <v>9954313057</v>
      </c>
      <c r="N15" s="48" t="s">
        <v>682</v>
      </c>
      <c r="O15" s="48">
        <v>9508613665</v>
      </c>
      <c r="P15" s="49">
        <v>43717</v>
      </c>
      <c r="Q15" s="48" t="s">
        <v>94</v>
      </c>
      <c r="R15" s="48"/>
      <c r="S15" s="18"/>
      <c r="T15" s="18"/>
    </row>
    <row r="16" spans="1:20">
      <c r="A16" s="4">
        <v>12</v>
      </c>
      <c r="B16" s="17" t="s">
        <v>62</v>
      </c>
      <c r="C16" s="48" t="s">
        <v>659</v>
      </c>
      <c r="D16" s="48" t="s">
        <v>23</v>
      </c>
      <c r="E16" s="19">
        <v>18270400504</v>
      </c>
      <c r="F16" s="48" t="s">
        <v>169</v>
      </c>
      <c r="G16" s="19">
        <v>23</v>
      </c>
      <c r="H16" s="19">
        <v>18</v>
      </c>
      <c r="I16" s="63">
        <f t="shared" si="0"/>
        <v>41</v>
      </c>
      <c r="J16" s="48">
        <v>9678010826</v>
      </c>
      <c r="K16" s="48" t="s">
        <v>659</v>
      </c>
      <c r="L16" s="48" t="s">
        <v>681</v>
      </c>
      <c r="M16" s="48">
        <v>9954313057</v>
      </c>
      <c r="N16" s="48" t="s">
        <v>682</v>
      </c>
      <c r="O16" s="48">
        <v>9508613665</v>
      </c>
      <c r="P16" s="49">
        <v>43717</v>
      </c>
      <c r="Q16" s="48" t="s">
        <v>94</v>
      </c>
      <c r="R16" s="48"/>
      <c r="S16" s="18"/>
      <c r="T16" s="18"/>
    </row>
    <row r="17" spans="1:20">
      <c r="A17" s="4">
        <v>13</v>
      </c>
      <c r="B17" s="17" t="s">
        <v>62</v>
      </c>
      <c r="C17" s="48" t="s">
        <v>659</v>
      </c>
      <c r="D17" s="48" t="s">
        <v>23</v>
      </c>
      <c r="E17" s="19">
        <v>18270414601</v>
      </c>
      <c r="F17" s="48" t="s">
        <v>167</v>
      </c>
      <c r="G17" s="19">
        <v>45</v>
      </c>
      <c r="H17" s="19">
        <v>55</v>
      </c>
      <c r="I17" s="63">
        <f t="shared" si="0"/>
        <v>100</v>
      </c>
      <c r="J17" s="48">
        <v>9678010826</v>
      </c>
      <c r="K17" s="48" t="s">
        <v>659</v>
      </c>
      <c r="L17" s="48" t="s">
        <v>681</v>
      </c>
      <c r="M17" s="48">
        <v>9954313057</v>
      </c>
      <c r="N17" s="48" t="s">
        <v>682</v>
      </c>
      <c r="O17" s="48">
        <v>9508613665</v>
      </c>
      <c r="P17" s="49">
        <v>43718</v>
      </c>
      <c r="Q17" s="48" t="s">
        <v>95</v>
      </c>
      <c r="R17" s="48"/>
      <c r="S17" s="18"/>
      <c r="T17" s="18"/>
    </row>
    <row r="18" spans="1:20">
      <c r="A18" s="4">
        <v>14</v>
      </c>
      <c r="B18" s="17" t="s">
        <v>62</v>
      </c>
      <c r="C18" s="48" t="s">
        <v>661</v>
      </c>
      <c r="D18" s="48" t="s">
        <v>25</v>
      </c>
      <c r="E18" s="19">
        <v>11</v>
      </c>
      <c r="F18" s="48"/>
      <c r="G18" s="19">
        <v>25</v>
      </c>
      <c r="H18" s="19">
        <v>11</v>
      </c>
      <c r="I18" s="63">
        <f t="shared" si="0"/>
        <v>36</v>
      </c>
      <c r="J18" s="48"/>
      <c r="K18" s="48" t="s">
        <v>659</v>
      </c>
      <c r="L18" s="48" t="s">
        <v>681</v>
      </c>
      <c r="M18" s="48">
        <v>9954313057</v>
      </c>
      <c r="N18" s="48" t="s">
        <v>682</v>
      </c>
      <c r="O18" s="48">
        <v>9508613665</v>
      </c>
      <c r="P18" s="49">
        <v>43718</v>
      </c>
      <c r="Q18" s="48" t="s">
        <v>95</v>
      </c>
      <c r="R18" s="48"/>
      <c r="S18" s="18"/>
      <c r="T18" s="18"/>
    </row>
    <row r="19" spans="1:20">
      <c r="A19" s="4">
        <v>15</v>
      </c>
      <c r="B19" s="17" t="s">
        <v>62</v>
      </c>
      <c r="C19" s="48" t="s">
        <v>662</v>
      </c>
      <c r="D19" s="48" t="s">
        <v>23</v>
      </c>
      <c r="E19" s="19">
        <v>18270401002</v>
      </c>
      <c r="F19" s="48" t="s">
        <v>309</v>
      </c>
      <c r="G19" s="19">
        <v>14</v>
      </c>
      <c r="H19" s="19">
        <v>16</v>
      </c>
      <c r="I19" s="63">
        <f t="shared" si="0"/>
        <v>30</v>
      </c>
      <c r="J19" s="48">
        <v>886923600</v>
      </c>
      <c r="K19" s="48" t="s">
        <v>659</v>
      </c>
      <c r="L19" s="48" t="s">
        <v>681</v>
      </c>
      <c r="M19" s="48">
        <v>9954313057</v>
      </c>
      <c r="N19" s="48" t="s">
        <v>682</v>
      </c>
      <c r="O19" s="48">
        <v>9508613665</v>
      </c>
      <c r="P19" s="49">
        <v>43719</v>
      </c>
      <c r="Q19" s="48" t="s">
        <v>97</v>
      </c>
      <c r="R19" s="48"/>
      <c r="S19" s="18"/>
      <c r="T19" s="18"/>
    </row>
    <row r="20" spans="1:20">
      <c r="A20" s="4">
        <v>16</v>
      </c>
      <c r="B20" s="17" t="s">
        <v>62</v>
      </c>
      <c r="C20" s="48" t="s">
        <v>663</v>
      </c>
      <c r="D20" s="48" t="s">
        <v>25</v>
      </c>
      <c r="E20" s="19">
        <v>13</v>
      </c>
      <c r="F20" s="48"/>
      <c r="G20" s="19">
        <v>17</v>
      </c>
      <c r="H20" s="19">
        <v>11</v>
      </c>
      <c r="I20" s="63">
        <f t="shared" si="0"/>
        <v>28</v>
      </c>
      <c r="J20" s="48"/>
      <c r="K20" s="48" t="s">
        <v>659</v>
      </c>
      <c r="L20" s="48" t="s">
        <v>681</v>
      </c>
      <c r="M20" s="48">
        <v>9954313057</v>
      </c>
      <c r="N20" s="48" t="s">
        <v>682</v>
      </c>
      <c r="O20" s="48">
        <v>9508613665</v>
      </c>
      <c r="P20" s="49">
        <v>43720</v>
      </c>
      <c r="Q20" s="48" t="s">
        <v>100</v>
      </c>
      <c r="R20" s="48"/>
      <c r="S20" s="18"/>
      <c r="T20" s="18"/>
    </row>
    <row r="21" spans="1:20">
      <c r="A21" s="4">
        <v>17</v>
      </c>
      <c r="B21" s="17" t="s">
        <v>62</v>
      </c>
      <c r="C21" s="48" t="s">
        <v>663</v>
      </c>
      <c r="D21" s="48" t="s">
        <v>23</v>
      </c>
      <c r="E21" s="19">
        <v>18270401001</v>
      </c>
      <c r="F21" s="48" t="s">
        <v>309</v>
      </c>
      <c r="G21" s="19">
        <v>28</v>
      </c>
      <c r="H21" s="19">
        <v>25</v>
      </c>
      <c r="I21" s="63">
        <f t="shared" si="0"/>
        <v>53</v>
      </c>
      <c r="J21" s="48">
        <v>9954923258</v>
      </c>
      <c r="K21" s="48" t="s">
        <v>659</v>
      </c>
      <c r="L21" s="48" t="s">
        <v>681</v>
      </c>
      <c r="M21" s="48">
        <v>9954313057</v>
      </c>
      <c r="N21" s="48" t="s">
        <v>682</v>
      </c>
      <c r="O21" s="48">
        <v>9508613665</v>
      </c>
      <c r="P21" s="49">
        <v>43720</v>
      </c>
      <c r="Q21" s="48" t="s">
        <v>100</v>
      </c>
      <c r="R21" s="48"/>
      <c r="S21" s="18"/>
      <c r="T21" s="18"/>
    </row>
    <row r="22" spans="1:20">
      <c r="A22" s="4">
        <v>18</v>
      </c>
      <c r="B22" s="17" t="s">
        <v>62</v>
      </c>
      <c r="C22" s="48" t="s">
        <v>664</v>
      </c>
      <c r="D22" s="48" t="s">
        <v>25</v>
      </c>
      <c r="E22" s="19">
        <v>12</v>
      </c>
      <c r="F22" s="48"/>
      <c r="G22" s="19">
        <v>12</v>
      </c>
      <c r="H22" s="19">
        <v>11</v>
      </c>
      <c r="I22" s="63">
        <f t="shared" si="0"/>
        <v>23</v>
      </c>
      <c r="J22" s="48"/>
      <c r="K22" s="48" t="s">
        <v>659</v>
      </c>
      <c r="L22" s="48" t="s">
        <v>681</v>
      </c>
      <c r="M22" s="48">
        <v>9954313057</v>
      </c>
      <c r="N22" s="48" t="s">
        <v>682</v>
      </c>
      <c r="O22" s="48">
        <v>9508613665</v>
      </c>
      <c r="P22" s="49">
        <v>43721</v>
      </c>
      <c r="Q22" s="48" t="s">
        <v>108</v>
      </c>
      <c r="R22" s="48"/>
      <c r="S22" s="18"/>
      <c r="T22" s="18"/>
    </row>
    <row r="23" spans="1:20">
      <c r="A23" s="4">
        <v>19</v>
      </c>
      <c r="B23" s="17" t="s">
        <v>62</v>
      </c>
      <c r="C23" s="48" t="s">
        <v>665</v>
      </c>
      <c r="D23" s="48" t="s">
        <v>25</v>
      </c>
      <c r="E23" s="19">
        <v>14</v>
      </c>
      <c r="F23" s="48"/>
      <c r="G23" s="19">
        <v>18</v>
      </c>
      <c r="H23" s="19">
        <v>12</v>
      </c>
      <c r="I23" s="63">
        <f t="shared" si="0"/>
        <v>30</v>
      </c>
      <c r="J23" s="48"/>
      <c r="K23" s="48" t="s">
        <v>659</v>
      </c>
      <c r="L23" s="48" t="s">
        <v>681</v>
      </c>
      <c r="M23" s="48">
        <v>9954313057</v>
      </c>
      <c r="N23" s="48" t="s">
        <v>682</v>
      </c>
      <c r="O23" s="48">
        <v>9508613665</v>
      </c>
      <c r="P23" s="49">
        <v>43722</v>
      </c>
      <c r="Q23" s="48" t="s">
        <v>114</v>
      </c>
      <c r="R23" s="48"/>
      <c r="S23" s="18"/>
      <c r="T23" s="18"/>
    </row>
    <row r="24" spans="1:20">
      <c r="A24" s="4">
        <v>20</v>
      </c>
      <c r="B24" s="17" t="s">
        <v>62</v>
      </c>
      <c r="C24" s="48" t="s">
        <v>666</v>
      </c>
      <c r="D24" s="48" t="s">
        <v>23</v>
      </c>
      <c r="E24" s="19">
        <v>18270400901</v>
      </c>
      <c r="F24" s="48" t="s">
        <v>309</v>
      </c>
      <c r="G24" s="19">
        <v>23</v>
      </c>
      <c r="H24" s="19">
        <v>19</v>
      </c>
      <c r="I24" s="63">
        <f t="shared" si="0"/>
        <v>42</v>
      </c>
      <c r="J24" s="48">
        <v>9401085398</v>
      </c>
      <c r="K24" s="48" t="s">
        <v>659</v>
      </c>
      <c r="L24" s="48" t="s">
        <v>681</v>
      </c>
      <c r="M24" s="48">
        <v>9954313057</v>
      </c>
      <c r="N24" s="48" t="s">
        <v>682</v>
      </c>
      <c r="O24" s="48">
        <v>9508613665</v>
      </c>
      <c r="P24" s="49">
        <v>43724</v>
      </c>
      <c r="Q24" s="48" t="s">
        <v>94</v>
      </c>
      <c r="R24" s="48"/>
      <c r="S24" s="18"/>
      <c r="T24" s="18"/>
    </row>
    <row r="25" spans="1:20">
      <c r="A25" s="4">
        <v>21</v>
      </c>
      <c r="B25" s="17" t="s">
        <v>62</v>
      </c>
      <c r="C25" s="48" t="s">
        <v>667</v>
      </c>
      <c r="D25" s="48" t="s">
        <v>23</v>
      </c>
      <c r="E25" s="19">
        <v>18270400601</v>
      </c>
      <c r="F25" s="48" t="s">
        <v>309</v>
      </c>
      <c r="G25" s="19">
        <v>29</v>
      </c>
      <c r="H25" s="19">
        <v>30</v>
      </c>
      <c r="I25" s="63">
        <f t="shared" si="0"/>
        <v>59</v>
      </c>
      <c r="J25" s="48">
        <v>9954392512</v>
      </c>
      <c r="K25" s="48" t="s">
        <v>659</v>
      </c>
      <c r="L25" s="48" t="s">
        <v>681</v>
      </c>
      <c r="M25" s="48">
        <v>9954313057</v>
      </c>
      <c r="N25" s="48" t="s">
        <v>682</v>
      </c>
      <c r="O25" s="48">
        <v>9508613665</v>
      </c>
      <c r="P25" s="49">
        <v>43724</v>
      </c>
      <c r="Q25" s="48" t="s">
        <v>94</v>
      </c>
      <c r="R25" s="48"/>
      <c r="S25" s="18"/>
      <c r="T25" s="18"/>
    </row>
    <row r="26" spans="1:20">
      <c r="A26" s="4">
        <v>22</v>
      </c>
      <c r="B26" s="17" t="s">
        <v>62</v>
      </c>
      <c r="C26" s="59" t="s">
        <v>667</v>
      </c>
      <c r="D26" s="59" t="s">
        <v>25</v>
      </c>
      <c r="E26" s="17">
        <v>17</v>
      </c>
      <c r="F26" s="59"/>
      <c r="G26" s="17">
        <v>18</v>
      </c>
      <c r="H26" s="17">
        <v>18</v>
      </c>
      <c r="I26" s="63">
        <f t="shared" si="0"/>
        <v>36</v>
      </c>
      <c r="J26" s="59"/>
      <c r="K26" s="59" t="s">
        <v>659</v>
      </c>
      <c r="L26" s="59" t="s">
        <v>681</v>
      </c>
      <c r="M26" s="59">
        <v>9954313057</v>
      </c>
      <c r="N26" s="59" t="s">
        <v>682</v>
      </c>
      <c r="O26" s="59">
        <v>9508613665</v>
      </c>
      <c r="P26" s="49">
        <v>43725</v>
      </c>
      <c r="Q26" s="48" t="s">
        <v>95</v>
      </c>
      <c r="R26" s="48"/>
      <c r="S26" s="18"/>
      <c r="T26" s="18"/>
    </row>
    <row r="27" spans="1:20">
      <c r="A27" s="4">
        <v>23</v>
      </c>
      <c r="B27" s="17" t="s">
        <v>62</v>
      </c>
      <c r="C27" s="48" t="s">
        <v>668</v>
      </c>
      <c r="D27" s="48" t="s">
        <v>25</v>
      </c>
      <c r="E27" s="19">
        <v>15</v>
      </c>
      <c r="F27" s="48"/>
      <c r="G27" s="19">
        <v>17</v>
      </c>
      <c r="H27" s="19">
        <v>18</v>
      </c>
      <c r="I27" s="63">
        <f t="shared" si="0"/>
        <v>35</v>
      </c>
      <c r="J27" s="48"/>
      <c r="K27" s="48" t="s">
        <v>659</v>
      </c>
      <c r="L27" s="48" t="s">
        <v>681</v>
      </c>
      <c r="M27" s="48">
        <v>9954313057</v>
      </c>
      <c r="N27" s="48" t="s">
        <v>682</v>
      </c>
      <c r="O27" s="48">
        <v>9508613665</v>
      </c>
      <c r="P27" s="49">
        <v>43725</v>
      </c>
      <c r="Q27" s="48" t="s">
        <v>95</v>
      </c>
      <c r="R27" s="48"/>
      <c r="S27" s="18"/>
      <c r="T27" s="18"/>
    </row>
    <row r="28" spans="1:20">
      <c r="A28" s="4">
        <v>24</v>
      </c>
      <c r="B28" s="17" t="s">
        <v>62</v>
      </c>
      <c r="C28" s="48" t="s">
        <v>669</v>
      </c>
      <c r="D28" s="48" t="s">
        <v>25</v>
      </c>
      <c r="E28" s="19">
        <v>16</v>
      </c>
      <c r="F28" s="48"/>
      <c r="G28" s="19">
        <v>17</v>
      </c>
      <c r="H28" s="19">
        <v>11</v>
      </c>
      <c r="I28" s="63">
        <f t="shared" si="0"/>
        <v>28</v>
      </c>
      <c r="J28" s="48"/>
      <c r="K28" s="48" t="s">
        <v>659</v>
      </c>
      <c r="L28" s="48" t="s">
        <v>681</v>
      </c>
      <c r="M28" s="48">
        <v>9954313057</v>
      </c>
      <c r="N28" s="48" t="s">
        <v>682</v>
      </c>
      <c r="O28" s="48">
        <v>9508613665</v>
      </c>
      <c r="P28" s="49">
        <v>43726</v>
      </c>
      <c r="Q28" s="48" t="s">
        <v>97</v>
      </c>
      <c r="R28" s="48"/>
      <c r="S28" s="18"/>
      <c r="T28" s="18"/>
    </row>
    <row r="29" spans="1:20">
      <c r="A29" s="4">
        <v>25</v>
      </c>
      <c r="B29" s="17" t="s">
        <v>62</v>
      </c>
      <c r="C29" s="48" t="s">
        <v>670</v>
      </c>
      <c r="D29" s="48" t="s">
        <v>25</v>
      </c>
      <c r="E29" s="19">
        <v>19</v>
      </c>
      <c r="F29" s="48"/>
      <c r="G29" s="19">
        <v>16</v>
      </c>
      <c r="H29" s="19">
        <v>14</v>
      </c>
      <c r="I29" s="63">
        <f t="shared" si="0"/>
        <v>30</v>
      </c>
      <c r="J29" s="48"/>
      <c r="K29" s="48" t="s">
        <v>659</v>
      </c>
      <c r="L29" s="48" t="s">
        <v>681</v>
      </c>
      <c r="M29" s="48">
        <v>9954313057</v>
      </c>
      <c r="N29" s="48" t="s">
        <v>682</v>
      </c>
      <c r="O29" s="48">
        <v>9508613665</v>
      </c>
      <c r="P29" s="49">
        <v>43727</v>
      </c>
      <c r="Q29" s="48" t="s">
        <v>100</v>
      </c>
      <c r="R29" s="48"/>
      <c r="S29" s="18"/>
      <c r="T29" s="18"/>
    </row>
    <row r="30" spans="1:20">
      <c r="A30" s="4">
        <v>26</v>
      </c>
      <c r="B30" s="17" t="s">
        <v>62</v>
      </c>
      <c r="C30" s="48" t="s">
        <v>670</v>
      </c>
      <c r="D30" s="48" t="s">
        <v>23</v>
      </c>
      <c r="E30" s="19">
        <v>18270418202</v>
      </c>
      <c r="F30" s="48" t="s">
        <v>309</v>
      </c>
      <c r="G30" s="19">
        <v>18</v>
      </c>
      <c r="H30" s="19">
        <v>21</v>
      </c>
      <c r="I30" s="63">
        <f t="shared" si="0"/>
        <v>39</v>
      </c>
      <c r="J30" s="48">
        <v>9864275399</v>
      </c>
      <c r="K30" s="48" t="s">
        <v>659</v>
      </c>
      <c r="L30" s="48" t="s">
        <v>681</v>
      </c>
      <c r="M30" s="48">
        <v>9954313057</v>
      </c>
      <c r="N30" s="48" t="s">
        <v>682</v>
      </c>
      <c r="O30" s="48">
        <v>9508613665</v>
      </c>
      <c r="P30" s="49">
        <v>43727</v>
      </c>
      <c r="Q30" s="48" t="s">
        <v>100</v>
      </c>
      <c r="R30" s="48"/>
      <c r="S30" s="18"/>
      <c r="T30" s="18"/>
    </row>
    <row r="31" spans="1:20" ht="33">
      <c r="A31" s="4">
        <v>27</v>
      </c>
      <c r="B31" s="17" t="s">
        <v>62</v>
      </c>
      <c r="C31" s="48" t="s">
        <v>671</v>
      </c>
      <c r="D31" s="48" t="s">
        <v>23</v>
      </c>
      <c r="E31" s="19">
        <v>18270418201</v>
      </c>
      <c r="F31" s="48" t="s">
        <v>309</v>
      </c>
      <c r="G31" s="19">
        <v>62</v>
      </c>
      <c r="H31" s="19">
        <v>63</v>
      </c>
      <c r="I31" s="63">
        <f t="shared" si="0"/>
        <v>125</v>
      </c>
      <c r="J31" s="48">
        <v>9954713314</v>
      </c>
      <c r="K31" s="48" t="s">
        <v>659</v>
      </c>
      <c r="L31" s="48" t="s">
        <v>681</v>
      </c>
      <c r="M31" s="48">
        <v>9954313057</v>
      </c>
      <c r="N31" s="48" t="s">
        <v>682</v>
      </c>
      <c r="O31" s="48">
        <v>9508613665</v>
      </c>
      <c r="P31" s="49">
        <v>43728</v>
      </c>
      <c r="Q31" s="48" t="s">
        <v>108</v>
      </c>
      <c r="R31" s="48"/>
      <c r="S31" s="18"/>
      <c r="T31" s="18"/>
    </row>
    <row r="32" spans="1:20">
      <c r="A32" s="4">
        <v>28</v>
      </c>
      <c r="B32" s="17" t="s">
        <v>62</v>
      </c>
      <c r="C32" s="48" t="s">
        <v>672</v>
      </c>
      <c r="D32" s="48" t="s">
        <v>25</v>
      </c>
      <c r="E32" s="19">
        <v>9</v>
      </c>
      <c r="F32" s="48"/>
      <c r="G32" s="19">
        <v>17</v>
      </c>
      <c r="H32" s="19">
        <v>17</v>
      </c>
      <c r="I32" s="63">
        <f t="shared" si="0"/>
        <v>34</v>
      </c>
      <c r="J32" s="48"/>
      <c r="K32" s="48" t="s">
        <v>659</v>
      </c>
      <c r="L32" s="48" t="s">
        <v>681</v>
      </c>
      <c r="M32" s="48">
        <v>9954313057</v>
      </c>
      <c r="N32" s="48" t="s">
        <v>682</v>
      </c>
      <c r="O32" s="48">
        <v>9508613665</v>
      </c>
      <c r="P32" s="49">
        <v>43728</v>
      </c>
      <c r="Q32" s="48" t="s">
        <v>108</v>
      </c>
      <c r="R32" s="48"/>
      <c r="S32" s="18"/>
      <c r="T32" s="18"/>
    </row>
    <row r="33" spans="1:20">
      <c r="A33" s="4">
        <v>29</v>
      </c>
      <c r="B33" s="17" t="s">
        <v>62</v>
      </c>
      <c r="C33" s="59" t="s">
        <v>673</v>
      </c>
      <c r="D33" s="59" t="s">
        <v>25</v>
      </c>
      <c r="E33" s="17">
        <v>8</v>
      </c>
      <c r="F33" s="59"/>
      <c r="G33" s="17">
        <v>16</v>
      </c>
      <c r="H33" s="17">
        <v>16</v>
      </c>
      <c r="I33" s="63">
        <f t="shared" si="0"/>
        <v>32</v>
      </c>
      <c r="J33" s="59"/>
      <c r="K33" s="59" t="s">
        <v>659</v>
      </c>
      <c r="L33" s="59" t="s">
        <v>681</v>
      </c>
      <c r="M33" s="59">
        <v>9954313057</v>
      </c>
      <c r="N33" s="59" t="s">
        <v>682</v>
      </c>
      <c r="O33" s="59">
        <v>9508613665</v>
      </c>
      <c r="P33" s="49">
        <v>43729</v>
      </c>
      <c r="Q33" s="48" t="s">
        <v>114</v>
      </c>
      <c r="R33" s="48"/>
      <c r="S33" s="18"/>
      <c r="T33" s="18"/>
    </row>
    <row r="34" spans="1:20" ht="33">
      <c r="A34" s="4">
        <v>30</v>
      </c>
      <c r="B34" s="17" t="s">
        <v>62</v>
      </c>
      <c r="C34" s="48" t="s">
        <v>671</v>
      </c>
      <c r="D34" s="48" t="s">
        <v>23</v>
      </c>
      <c r="E34" s="19">
        <v>18270418201</v>
      </c>
      <c r="F34" s="48" t="s">
        <v>309</v>
      </c>
      <c r="G34" s="19">
        <v>62</v>
      </c>
      <c r="H34" s="19">
        <v>63</v>
      </c>
      <c r="I34" s="63">
        <f t="shared" si="0"/>
        <v>125</v>
      </c>
      <c r="J34" s="48">
        <v>9954713314</v>
      </c>
      <c r="K34" s="48" t="s">
        <v>659</v>
      </c>
      <c r="L34" s="48" t="s">
        <v>681</v>
      </c>
      <c r="M34" s="48">
        <v>9954313057</v>
      </c>
      <c r="N34" s="48" t="s">
        <v>682</v>
      </c>
      <c r="O34" s="48">
        <v>9508613665</v>
      </c>
      <c r="P34" s="49">
        <v>43731</v>
      </c>
      <c r="Q34" s="48" t="s">
        <v>94</v>
      </c>
      <c r="R34" s="48"/>
      <c r="S34" s="18"/>
      <c r="T34" s="18"/>
    </row>
    <row r="35" spans="1:20">
      <c r="A35" s="4">
        <v>31</v>
      </c>
      <c r="B35" s="17" t="s">
        <v>62</v>
      </c>
      <c r="C35" s="48" t="s">
        <v>674</v>
      </c>
      <c r="D35" s="48" t="s">
        <v>25</v>
      </c>
      <c r="E35" s="19">
        <v>10</v>
      </c>
      <c r="F35" s="48"/>
      <c r="G35" s="19">
        <v>15</v>
      </c>
      <c r="H35" s="19">
        <v>17</v>
      </c>
      <c r="I35" s="63">
        <f t="shared" si="0"/>
        <v>32</v>
      </c>
      <c r="J35" s="48"/>
      <c r="K35" s="48" t="s">
        <v>659</v>
      </c>
      <c r="L35" s="48" t="s">
        <v>681</v>
      </c>
      <c r="M35" s="48">
        <v>9954313057</v>
      </c>
      <c r="N35" s="48" t="s">
        <v>682</v>
      </c>
      <c r="O35" s="48">
        <v>9508613665</v>
      </c>
      <c r="P35" s="49">
        <v>43731</v>
      </c>
      <c r="Q35" s="48" t="s">
        <v>94</v>
      </c>
      <c r="R35" s="48"/>
      <c r="S35" s="18"/>
      <c r="T35" s="18"/>
    </row>
    <row r="36" spans="1:20">
      <c r="A36" s="4">
        <v>32</v>
      </c>
      <c r="B36" s="17" t="s">
        <v>62</v>
      </c>
      <c r="C36" s="48" t="s">
        <v>675</v>
      </c>
      <c r="D36" s="48" t="s">
        <v>25</v>
      </c>
      <c r="E36" s="19">
        <v>11</v>
      </c>
      <c r="F36" s="48"/>
      <c r="G36" s="19">
        <v>15</v>
      </c>
      <c r="H36" s="19">
        <v>18</v>
      </c>
      <c r="I36" s="63">
        <f t="shared" si="0"/>
        <v>33</v>
      </c>
      <c r="J36" s="48"/>
      <c r="K36" s="48" t="s">
        <v>659</v>
      </c>
      <c r="L36" s="48" t="s">
        <v>681</v>
      </c>
      <c r="M36" s="48">
        <v>9954313057</v>
      </c>
      <c r="N36" s="48" t="s">
        <v>682</v>
      </c>
      <c r="O36" s="48">
        <v>9508613665</v>
      </c>
      <c r="P36" s="49">
        <v>43732</v>
      </c>
      <c r="Q36" s="48" t="s">
        <v>95</v>
      </c>
      <c r="R36" s="48"/>
      <c r="S36" s="18"/>
      <c r="T36" s="18"/>
    </row>
    <row r="37" spans="1:20">
      <c r="A37" s="4">
        <v>33</v>
      </c>
      <c r="B37" s="17" t="s">
        <v>62</v>
      </c>
      <c r="C37" s="48" t="s">
        <v>676</v>
      </c>
      <c r="D37" s="48" t="s">
        <v>23</v>
      </c>
      <c r="E37" s="19">
        <v>18270418206</v>
      </c>
      <c r="F37" s="48" t="s">
        <v>309</v>
      </c>
      <c r="G37" s="19">
        <v>25</v>
      </c>
      <c r="H37" s="19">
        <v>31</v>
      </c>
      <c r="I37" s="63">
        <f t="shared" si="0"/>
        <v>56</v>
      </c>
      <c r="J37" s="48">
        <v>9954808657</v>
      </c>
      <c r="K37" s="48" t="s">
        <v>423</v>
      </c>
      <c r="L37" s="48" t="s">
        <v>683</v>
      </c>
      <c r="M37" s="48">
        <v>8721967739</v>
      </c>
      <c r="N37" s="48" t="s">
        <v>684</v>
      </c>
      <c r="O37" s="48">
        <v>9954142568</v>
      </c>
      <c r="P37" s="49">
        <v>43732</v>
      </c>
      <c r="Q37" s="48" t="s">
        <v>95</v>
      </c>
      <c r="R37" s="48"/>
      <c r="S37" s="18"/>
      <c r="T37" s="18"/>
    </row>
    <row r="38" spans="1:20">
      <c r="A38" s="4">
        <v>34</v>
      </c>
      <c r="B38" s="17" t="s">
        <v>62</v>
      </c>
      <c r="C38" s="48" t="s">
        <v>677</v>
      </c>
      <c r="D38" s="48" t="s">
        <v>25</v>
      </c>
      <c r="E38" s="19">
        <v>1</v>
      </c>
      <c r="F38" s="48"/>
      <c r="G38" s="19">
        <v>17</v>
      </c>
      <c r="H38" s="19">
        <v>20</v>
      </c>
      <c r="I38" s="63">
        <f t="shared" si="0"/>
        <v>37</v>
      </c>
      <c r="J38" s="48"/>
      <c r="K38" s="48" t="s">
        <v>423</v>
      </c>
      <c r="L38" s="48" t="s">
        <v>683</v>
      </c>
      <c r="M38" s="48">
        <v>8721967739</v>
      </c>
      <c r="N38" s="48" t="s">
        <v>684</v>
      </c>
      <c r="O38" s="48">
        <v>9954142568</v>
      </c>
      <c r="P38" s="49">
        <v>43733</v>
      </c>
      <c r="Q38" s="48" t="s">
        <v>97</v>
      </c>
      <c r="R38" s="48"/>
      <c r="S38" s="18"/>
      <c r="T38" s="18"/>
    </row>
    <row r="39" spans="1:20">
      <c r="A39" s="4">
        <v>35</v>
      </c>
      <c r="B39" s="17" t="s">
        <v>62</v>
      </c>
      <c r="C39" s="48" t="s">
        <v>678</v>
      </c>
      <c r="D39" s="48" t="s">
        <v>23</v>
      </c>
      <c r="E39" s="19">
        <v>18270418203</v>
      </c>
      <c r="F39" s="48" t="s">
        <v>309</v>
      </c>
      <c r="G39" s="19">
        <v>56</v>
      </c>
      <c r="H39" s="19">
        <v>47</v>
      </c>
      <c r="I39" s="63">
        <f t="shared" si="0"/>
        <v>103</v>
      </c>
      <c r="J39" s="48">
        <v>9954958700</v>
      </c>
      <c r="K39" s="48" t="s">
        <v>423</v>
      </c>
      <c r="L39" s="48" t="s">
        <v>683</v>
      </c>
      <c r="M39" s="48">
        <v>8721967739</v>
      </c>
      <c r="N39" s="48" t="s">
        <v>684</v>
      </c>
      <c r="O39" s="48">
        <v>9954142568</v>
      </c>
      <c r="P39" s="49">
        <v>43733</v>
      </c>
      <c r="Q39" s="48" t="s">
        <v>97</v>
      </c>
      <c r="R39" s="48"/>
      <c r="S39" s="18"/>
      <c r="T39" s="18"/>
    </row>
    <row r="40" spans="1:20">
      <c r="A40" s="4">
        <v>36</v>
      </c>
      <c r="B40" s="17" t="s">
        <v>62</v>
      </c>
      <c r="C40" s="48" t="s">
        <v>678</v>
      </c>
      <c r="D40" s="48" t="s">
        <v>25</v>
      </c>
      <c r="E40" s="19">
        <v>2</v>
      </c>
      <c r="F40" s="48"/>
      <c r="G40" s="19">
        <v>15</v>
      </c>
      <c r="H40" s="19">
        <v>11</v>
      </c>
      <c r="I40" s="63">
        <f t="shared" si="0"/>
        <v>26</v>
      </c>
      <c r="J40" s="48"/>
      <c r="K40" s="48" t="s">
        <v>423</v>
      </c>
      <c r="L40" s="48" t="s">
        <v>683</v>
      </c>
      <c r="M40" s="48">
        <v>8721967739</v>
      </c>
      <c r="N40" s="48" t="s">
        <v>684</v>
      </c>
      <c r="O40" s="48">
        <v>9954142568</v>
      </c>
      <c r="P40" s="49">
        <v>43734</v>
      </c>
      <c r="Q40" s="48" t="s">
        <v>100</v>
      </c>
      <c r="R40" s="48"/>
      <c r="S40" s="18"/>
      <c r="T40" s="18"/>
    </row>
    <row r="41" spans="1:20">
      <c r="A41" s="4">
        <v>37</v>
      </c>
      <c r="B41" s="17" t="s">
        <v>62</v>
      </c>
      <c r="C41" s="48" t="s">
        <v>679</v>
      </c>
      <c r="D41" s="48" t="s">
        <v>25</v>
      </c>
      <c r="E41" s="19">
        <v>3</v>
      </c>
      <c r="F41" s="48"/>
      <c r="G41" s="19">
        <v>18</v>
      </c>
      <c r="H41" s="19">
        <v>20</v>
      </c>
      <c r="I41" s="63">
        <f t="shared" si="0"/>
        <v>38</v>
      </c>
      <c r="J41" s="48"/>
      <c r="K41" s="48" t="s">
        <v>423</v>
      </c>
      <c r="L41" s="48" t="s">
        <v>683</v>
      </c>
      <c r="M41" s="48">
        <v>8721967739</v>
      </c>
      <c r="N41" s="48" t="s">
        <v>684</v>
      </c>
      <c r="O41" s="48">
        <v>9954142568</v>
      </c>
      <c r="P41" s="49">
        <v>43735</v>
      </c>
      <c r="Q41" s="48" t="s">
        <v>108</v>
      </c>
      <c r="R41" s="48"/>
      <c r="S41" s="18"/>
      <c r="T41" s="18"/>
    </row>
    <row r="42" spans="1:20">
      <c r="A42" s="4">
        <v>38</v>
      </c>
      <c r="B42" s="17" t="s">
        <v>62</v>
      </c>
      <c r="C42" s="59" t="s">
        <v>680</v>
      </c>
      <c r="D42" s="59" t="s">
        <v>25</v>
      </c>
      <c r="E42" s="17">
        <v>1</v>
      </c>
      <c r="F42" s="59"/>
      <c r="G42" s="17">
        <v>17</v>
      </c>
      <c r="H42" s="17">
        <v>18</v>
      </c>
      <c r="I42" s="63">
        <f t="shared" si="0"/>
        <v>35</v>
      </c>
      <c r="J42" s="59"/>
      <c r="K42" s="59" t="s">
        <v>423</v>
      </c>
      <c r="L42" s="59" t="s">
        <v>683</v>
      </c>
      <c r="M42" s="59">
        <v>8721967739</v>
      </c>
      <c r="N42" s="59" t="s">
        <v>684</v>
      </c>
      <c r="O42" s="59">
        <v>9954142568</v>
      </c>
      <c r="P42" s="49">
        <v>43736</v>
      </c>
      <c r="Q42" s="48" t="s">
        <v>114</v>
      </c>
      <c r="R42" s="48"/>
      <c r="S42" s="18"/>
      <c r="T42" s="18"/>
    </row>
    <row r="43" spans="1:20">
      <c r="A43" s="4">
        <v>39</v>
      </c>
      <c r="B43" s="17" t="s">
        <v>62</v>
      </c>
      <c r="C43" s="48" t="s">
        <v>410</v>
      </c>
      <c r="D43" s="48" t="s">
        <v>23</v>
      </c>
      <c r="E43" s="19">
        <v>18270400701</v>
      </c>
      <c r="F43" s="48" t="s">
        <v>309</v>
      </c>
      <c r="G43" s="19">
        <v>35</v>
      </c>
      <c r="H43" s="19">
        <v>50</v>
      </c>
      <c r="I43" s="63">
        <f t="shared" si="0"/>
        <v>85</v>
      </c>
      <c r="J43" s="48"/>
      <c r="K43" s="48" t="s">
        <v>423</v>
      </c>
      <c r="L43" s="48" t="s">
        <v>683</v>
      </c>
      <c r="M43" s="48">
        <v>8721967739</v>
      </c>
      <c r="N43" s="48" t="s">
        <v>684</v>
      </c>
      <c r="O43" s="48">
        <v>9954142568</v>
      </c>
      <c r="P43" s="49">
        <v>43738</v>
      </c>
      <c r="Q43" s="48" t="s">
        <v>94</v>
      </c>
      <c r="R43" s="48"/>
      <c r="S43" s="18"/>
      <c r="T43" s="18"/>
    </row>
    <row r="44" spans="1:20">
      <c r="A44" s="4">
        <v>40</v>
      </c>
      <c r="B44" s="17"/>
      <c r="C44" s="48"/>
      <c r="D44" s="48"/>
      <c r="E44" s="19"/>
      <c r="F44" s="48"/>
      <c r="G44" s="19"/>
      <c r="H44" s="19"/>
      <c r="I44" s="63">
        <f t="shared" si="0"/>
        <v>0</v>
      </c>
      <c r="J44" s="48"/>
      <c r="K44" s="48"/>
      <c r="L44" s="48"/>
      <c r="M44" s="48"/>
      <c r="N44" s="48"/>
      <c r="O44" s="48"/>
      <c r="P44" s="49"/>
      <c r="Q44" s="48"/>
      <c r="R44" s="48"/>
      <c r="S44" s="18"/>
      <c r="T44" s="18"/>
    </row>
    <row r="45" spans="1:20">
      <c r="A45" s="4">
        <v>41</v>
      </c>
      <c r="B45" s="17" t="s">
        <v>63</v>
      </c>
      <c r="C45" s="48" t="s">
        <v>685</v>
      </c>
      <c r="D45" s="48" t="s">
        <v>25</v>
      </c>
      <c r="E45" s="19">
        <v>1</v>
      </c>
      <c r="F45" s="48"/>
      <c r="G45" s="19">
        <v>18</v>
      </c>
      <c r="H45" s="19">
        <v>19</v>
      </c>
      <c r="I45" s="63">
        <f t="shared" si="0"/>
        <v>37</v>
      </c>
      <c r="J45" s="48"/>
      <c r="K45" s="48" t="s">
        <v>707</v>
      </c>
      <c r="L45" s="48" t="s">
        <v>708</v>
      </c>
      <c r="M45" s="48">
        <v>9613451598</v>
      </c>
      <c r="N45" s="48" t="s">
        <v>709</v>
      </c>
      <c r="O45" s="48" t="s">
        <v>606</v>
      </c>
      <c r="P45" s="49">
        <v>43710</v>
      </c>
      <c r="Q45" s="48" t="s">
        <v>94</v>
      </c>
      <c r="R45" s="48"/>
      <c r="S45" s="18"/>
      <c r="T45" s="18"/>
    </row>
    <row r="46" spans="1:20">
      <c r="A46" s="4">
        <v>42</v>
      </c>
      <c r="B46" s="17" t="s">
        <v>63</v>
      </c>
      <c r="C46" s="48" t="s">
        <v>685</v>
      </c>
      <c r="D46" s="48" t="s">
        <v>23</v>
      </c>
      <c r="E46" s="19">
        <v>18270403601</v>
      </c>
      <c r="F46" s="48" t="s">
        <v>309</v>
      </c>
      <c r="G46" s="19">
        <v>22</v>
      </c>
      <c r="H46" s="19">
        <v>28</v>
      </c>
      <c r="I46" s="63">
        <f t="shared" si="0"/>
        <v>50</v>
      </c>
      <c r="J46" s="48">
        <v>9613994847</v>
      </c>
      <c r="K46" s="48" t="s">
        <v>707</v>
      </c>
      <c r="L46" s="48" t="s">
        <v>708</v>
      </c>
      <c r="M46" s="48">
        <v>9613451598</v>
      </c>
      <c r="N46" s="48" t="s">
        <v>709</v>
      </c>
      <c r="O46" s="48" t="s">
        <v>606</v>
      </c>
      <c r="P46" s="49">
        <v>43710</v>
      </c>
      <c r="Q46" s="48" t="s">
        <v>94</v>
      </c>
      <c r="R46" s="48"/>
      <c r="S46" s="18"/>
      <c r="T46" s="18"/>
    </row>
    <row r="47" spans="1:20" ht="33">
      <c r="A47" s="4">
        <v>43</v>
      </c>
      <c r="B47" s="17" t="s">
        <v>63</v>
      </c>
      <c r="C47" s="48" t="s">
        <v>686</v>
      </c>
      <c r="D47" s="48" t="s">
        <v>25</v>
      </c>
      <c r="E47" s="19">
        <v>2</v>
      </c>
      <c r="F47" s="48"/>
      <c r="G47" s="19">
        <v>18</v>
      </c>
      <c r="H47" s="19">
        <v>11</v>
      </c>
      <c r="I47" s="63">
        <f t="shared" si="0"/>
        <v>29</v>
      </c>
      <c r="J47" s="48"/>
      <c r="K47" s="48" t="s">
        <v>707</v>
      </c>
      <c r="L47" s="48" t="s">
        <v>708</v>
      </c>
      <c r="M47" s="48">
        <v>9613451598</v>
      </c>
      <c r="N47" s="48" t="s">
        <v>709</v>
      </c>
      <c r="O47" s="48" t="s">
        <v>606</v>
      </c>
      <c r="P47" s="49">
        <v>43711</v>
      </c>
      <c r="Q47" s="48" t="s">
        <v>95</v>
      </c>
      <c r="R47" s="48"/>
      <c r="S47" s="18"/>
      <c r="T47" s="18"/>
    </row>
    <row r="48" spans="1:20">
      <c r="A48" s="4">
        <v>44</v>
      </c>
      <c r="B48" s="17" t="s">
        <v>63</v>
      </c>
      <c r="C48" s="48" t="s">
        <v>687</v>
      </c>
      <c r="D48" s="48" t="s">
        <v>23</v>
      </c>
      <c r="E48" s="19">
        <v>182704003301</v>
      </c>
      <c r="F48" s="48" t="s">
        <v>309</v>
      </c>
      <c r="G48" s="19">
        <v>35</v>
      </c>
      <c r="H48" s="19">
        <v>23</v>
      </c>
      <c r="I48" s="63">
        <f t="shared" si="0"/>
        <v>58</v>
      </c>
      <c r="J48" s="48">
        <v>7896848674</v>
      </c>
      <c r="K48" s="48" t="s">
        <v>707</v>
      </c>
      <c r="L48" s="48" t="s">
        <v>708</v>
      </c>
      <c r="M48" s="48">
        <v>9613451598</v>
      </c>
      <c r="N48" s="48" t="s">
        <v>709</v>
      </c>
      <c r="O48" s="48" t="s">
        <v>606</v>
      </c>
      <c r="P48" s="49">
        <v>43711</v>
      </c>
      <c r="Q48" s="48" t="s">
        <v>95</v>
      </c>
      <c r="R48" s="48"/>
      <c r="S48" s="18"/>
      <c r="T48" s="18"/>
    </row>
    <row r="49" spans="1:20">
      <c r="A49" s="4">
        <v>45</v>
      </c>
      <c r="B49" s="17" t="s">
        <v>63</v>
      </c>
      <c r="C49" s="48" t="s">
        <v>688</v>
      </c>
      <c r="D49" s="48" t="s">
        <v>25</v>
      </c>
      <c r="E49" s="19">
        <v>3</v>
      </c>
      <c r="F49" s="48"/>
      <c r="G49" s="19">
        <v>14</v>
      </c>
      <c r="H49" s="19">
        <v>11</v>
      </c>
      <c r="I49" s="63">
        <f t="shared" si="0"/>
        <v>25</v>
      </c>
      <c r="J49" s="48"/>
      <c r="K49" s="48" t="s">
        <v>707</v>
      </c>
      <c r="L49" s="48" t="s">
        <v>708</v>
      </c>
      <c r="M49" s="48">
        <v>9613451598</v>
      </c>
      <c r="N49" s="48" t="s">
        <v>709</v>
      </c>
      <c r="O49" s="48" t="s">
        <v>606</v>
      </c>
      <c r="P49" s="49">
        <v>43712</v>
      </c>
      <c r="Q49" s="48" t="s">
        <v>97</v>
      </c>
      <c r="R49" s="48"/>
      <c r="S49" s="18"/>
      <c r="T49" s="18"/>
    </row>
    <row r="50" spans="1:20">
      <c r="A50" s="4">
        <v>46</v>
      </c>
      <c r="B50" s="17" t="s">
        <v>63</v>
      </c>
      <c r="C50" s="48" t="s">
        <v>689</v>
      </c>
      <c r="D50" s="48" t="s">
        <v>25</v>
      </c>
      <c r="E50" s="19">
        <v>4</v>
      </c>
      <c r="F50" s="48"/>
      <c r="G50" s="19">
        <v>18</v>
      </c>
      <c r="H50" s="19">
        <v>12</v>
      </c>
      <c r="I50" s="63">
        <f t="shared" si="0"/>
        <v>30</v>
      </c>
      <c r="J50" s="48"/>
      <c r="K50" s="48" t="s">
        <v>707</v>
      </c>
      <c r="L50" s="48" t="s">
        <v>708</v>
      </c>
      <c r="M50" s="48">
        <v>9613451598</v>
      </c>
      <c r="N50" s="48" t="s">
        <v>709</v>
      </c>
      <c r="O50" s="48" t="s">
        <v>606</v>
      </c>
      <c r="P50" s="49">
        <v>43713</v>
      </c>
      <c r="Q50" s="48" t="s">
        <v>100</v>
      </c>
      <c r="R50" s="48"/>
      <c r="S50" s="18"/>
      <c r="T50" s="18"/>
    </row>
    <row r="51" spans="1:20">
      <c r="A51" s="4">
        <v>47</v>
      </c>
      <c r="B51" s="17" t="s">
        <v>63</v>
      </c>
      <c r="C51" s="48" t="s">
        <v>685</v>
      </c>
      <c r="D51" s="48" t="s">
        <v>23</v>
      </c>
      <c r="E51" s="19">
        <v>182704003302</v>
      </c>
      <c r="F51" s="48" t="s">
        <v>169</v>
      </c>
      <c r="G51" s="19">
        <v>37</v>
      </c>
      <c r="H51" s="19">
        <v>68</v>
      </c>
      <c r="I51" s="63">
        <f t="shared" si="0"/>
        <v>105</v>
      </c>
      <c r="J51" s="48">
        <v>9613928279</v>
      </c>
      <c r="K51" s="48" t="s">
        <v>707</v>
      </c>
      <c r="L51" s="48" t="s">
        <v>708</v>
      </c>
      <c r="M51" s="48">
        <v>9613451598</v>
      </c>
      <c r="N51" s="48" t="s">
        <v>709</v>
      </c>
      <c r="O51" s="48" t="s">
        <v>606</v>
      </c>
      <c r="P51" s="49">
        <v>43713</v>
      </c>
      <c r="Q51" s="48" t="s">
        <v>100</v>
      </c>
      <c r="R51" s="48"/>
      <c r="S51" s="18"/>
      <c r="T51" s="18"/>
    </row>
    <row r="52" spans="1:20">
      <c r="A52" s="4">
        <v>48</v>
      </c>
      <c r="B52" s="17" t="s">
        <v>63</v>
      </c>
      <c r="C52" s="48" t="s">
        <v>685</v>
      </c>
      <c r="D52" s="48" t="s">
        <v>23</v>
      </c>
      <c r="E52" s="19">
        <v>182704003103</v>
      </c>
      <c r="F52" s="48" t="s">
        <v>167</v>
      </c>
      <c r="G52" s="19">
        <v>135</v>
      </c>
      <c r="H52" s="19">
        <v>128</v>
      </c>
      <c r="I52" s="63">
        <f t="shared" si="0"/>
        <v>263</v>
      </c>
      <c r="J52" s="48">
        <v>9678359583</v>
      </c>
      <c r="K52" s="48" t="s">
        <v>707</v>
      </c>
      <c r="L52" s="48" t="s">
        <v>708</v>
      </c>
      <c r="M52" s="48">
        <v>9613451598</v>
      </c>
      <c r="N52" s="48" t="s">
        <v>709</v>
      </c>
      <c r="O52" s="48" t="s">
        <v>606</v>
      </c>
      <c r="P52" s="49">
        <v>43714</v>
      </c>
      <c r="Q52" s="48" t="s">
        <v>108</v>
      </c>
      <c r="R52" s="48"/>
      <c r="S52" s="18"/>
      <c r="T52" s="18"/>
    </row>
    <row r="53" spans="1:20">
      <c r="A53" s="4">
        <v>49</v>
      </c>
      <c r="B53" s="17" t="s">
        <v>63</v>
      </c>
      <c r="C53" s="48" t="s">
        <v>685</v>
      </c>
      <c r="D53" s="48" t="s">
        <v>23</v>
      </c>
      <c r="E53" s="19">
        <v>182704003103</v>
      </c>
      <c r="F53" s="48" t="s">
        <v>167</v>
      </c>
      <c r="G53" s="19">
        <v>135</v>
      </c>
      <c r="H53" s="19">
        <v>128</v>
      </c>
      <c r="I53" s="63">
        <f t="shared" si="0"/>
        <v>263</v>
      </c>
      <c r="J53" s="48">
        <v>9678359583</v>
      </c>
      <c r="K53" s="48" t="s">
        <v>707</v>
      </c>
      <c r="L53" s="48" t="s">
        <v>708</v>
      </c>
      <c r="M53" s="48">
        <v>9613451598</v>
      </c>
      <c r="N53" s="48" t="s">
        <v>709</v>
      </c>
      <c r="O53" s="48" t="s">
        <v>606</v>
      </c>
      <c r="P53" s="49">
        <v>43715</v>
      </c>
      <c r="Q53" s="48" t="s">
        <v>114</v>
      </c>
      <c r="R53" s="48"/>
      <c r="S53" s="18"/>
      <c r="T53" s="18"/>
    </row>
    <row r="54" spans="1:20">
      <c r="A54" s="4">
        <v>50</v>
      </c>
      <c r="B54" s="17" t="s">
        <v>63</v>
      </c>
      <c r="C54" s="48" t="s">
        <v>690</v>
      </c>
      <c r="D54" s="48" t="s">
        <v>25</v>
      </c>
      <c r="E54" s="19">
        <v>19</v>
      </c>
      <c r="F54" s="48"/>
      <c r="G54" s="19">
        <v>18</v>
      </c>
      <c r="H54" s="19">
        <v>11</v>
      </c>
      <c r="I54" s="63">
        <f t="shared" si="0"/>
        <v>29</v>
      </c>
      <c r="J54" s="48"/>
      <c r="K54" s="48" t="s">
        <v>690</v>
      </c>
      <c r="L54" s="48" t="s">
        <v>710</v>
      </c>
      <c r="M54" s="48">
        <v>9864796623</v>
      </c>
      <c r="N54" s="48" t="s">
        <v>711</v>
      </c>
      <c r="O54" s="48">
        <v>9613120190</v>
      </c>
      <c r="P54" s="49">
        <v>43717</v>
      </c>
      <c r="Q54" s="48" t="s">
        <v>94</v>
      </c>
      <c r="R54" s="48"/>
      <c r="S54" s="18"/>
      <c r="T54" s="18"/>
    </row>
    <row r="55" spans="1:20">
      <c r="A55" s="4">
        <v>51</v>
      </c>
      <c r="B55" s="17" t="s">
        <v>63</v>
      </c>
      <c r="C55" s="48" t="s">
        <v>690</v>
      </c>
      <c r="D55" s="48" t="s">
        <v>23</v>
      </c>
      <c r="E55" s="19">
        <v>182704003501</v>
      </c>
      <c r="F55" s="48" t="s">
        <v>309</v>
      </c>
      <c r="G55" s="19">
        <v>31</v>
      </c>
      <c r="H55" s="19">
        <v>43</v>
      </c>
      <c r="I55" s="63">
        <f t="shared" si="0"/>
        <v>74</v>
      </c>
      <c r="J55" s="48">
        <v>8752943326</v>
      </c>
      <c r="K55" s="48" t="s">
        <v>690</v>
      </c>
      <c r="L55" s="48" t="s">
        <v>710</v>
      </c>
      <c r="M55" s="48">
        <v>9864796623</v>
      </c>
      <c r="N55" s="48" t="s">
        <v>711</v>
      </c>
      <c r="O55" s="48">
        <v>9613120190</v>
      </c>
      <c r="P55" s="49">
        <v>43717</v>
      </c>
      <c r="Q55" s="48" t="s">
        <v>94</v>
      </c>
      <c r="R55" s="48"/>
      <c r="S55" s="18"/>
      <c r="T55" s="18"/>
    </row>
    <row r="56" spans="1:20">
      <c r="A56" s="4">
        <v>52</v>
      </c>
      <c r="B56" s="17" t="s">
        <v>63</v>
      </c>
      <c r="C56" s="59" t="s">
        <v>690</v>
      </c>
      <c r="D56" s="59" t="s">
        <v>23</v>
      </c>
      <c r="E56" s="17">
        <v>182704003102</v>
      </c>
      <c r="F56" s="59" t="s">
        <v>167</v>
      </c>
      <c r="G56" s="17">
        <v>142</v>
      </c>
      <c r="H56" s="17">
        <v>191</v>
      </c>
      <c r="I56" s="63">
        <f t="shared" si="0"/>
        <v>333</v>
      </c>
      <c r="J56" s="59">
        <v>9954975067</v>
      </c>
      <c r="K56" s="59" t="s">
        <v>690</v>
      </c>
      <c r="L56" s="59" t="s">
        <v>710</v>
      </c>
      <c r="M56" s="59">
        <v>9864796623</v>
      </c>
      <c r="N56" s="59" t="s">
        <v>711</v>
      </c>
      <c r="O56" s="59">
        <v>9613120190</v>
      </c>
      <c r="P56" s="49">
        <v>43718</v>
      </c>
      <c r="Q56" s="48" t="s">
        <v>95</v>
      </c>
      <c r="R56" s="48"/>
      <c r="S56" s="18"/>
      <c r="T56" s="18"/>
    </row>
    <row r="57" spans="1:20">
      <c r="A57" s="4">
        <v>53</v>
      </c>
      <c r="B57" s="17" t="s">
        <v>63</v>
      </c>
      <c r="C57" s="48" t="s">
        <v>690</v>
      </c>
      <c r="D57" s="48" t="s">
        <v>23</v>
      </c>
      <c r="E57" s="19">
        <v>182704003102</v>
      </c>
      <c r="F57" s="48" t="s">
        <v>167</v>
      </c>
      <c r="G57" s="19">
        <v>142</v>
      </c>
      <c r="H57" s="19">
        <v>191</v>
      </c>
      <c r="I57" s="63">
        <f t="shared" si="0"/>
        <v>333</v>
      </c>
      <c r="J57" s="48">
        <v>9954975067</v>
      </c>
      <c r="K57" s="48" t="s">
        <v>690</v>
      </c>
      <c r="L57" s="48" t="s">
        <v>710</v>
      </c>
      <c r="M57" s="48">
        <v>9864796623</v>
      </c>
      <c r="N57" s="48" t="s">
        <v>711</v>
      </c>
      <c r="O57" s="48">
        <v>9613120190</v>
      </c>
      <c r="P57" s="49">
        <v>43719</v>
      </c>
      <c r="Q57" s="48" t="s">
        <v>97</v>
      </c>
      <c r="R57" s="48"/>
      <c r="S57" s="18"/>
      <c r="T57" s="18"/>
    </row>
    <row r="58" spans="1:20">
      <c r="A58" s="4">
        <v>54</v>
      </c>
      <c r="B58" s="17" t="s">
        <v>63</v>
      </c>
      <c r="C58" s="48" t="s">
        <v>690</v>
      </c>
      <c r="D58" s="48" t="s">
        <v>23</v>
      </c>
      <c r="E58" s="19">
        <v>182704003502</v>
      </c>
      <c r="F58" s="48" t="s">
        <v>169</v>
      </c>
      <c r="G58" s="19">
        <v>34</v>
      </c>
      <c r="H58" s="19">
        <v>39</v>
      </c>
      <c r="I58" s="63">
        <f t="shared" si="0"/>
        <v>73</v>
      </c>
      <c r="J58" s="48">
        <v>9957806612</v>
      </c>
      <c r="K58" s="48" t="s">
        <v>690</v>
      </c>
      <c r="L58" s="48" t="s">
        <v>710</v>
      </c>
      <c r="M58" s="48">
        <v>9864796623</v>
      </c>
      <c r="N58" s="48" t="s">
        <v>711</v>
      </c>
      <c r="O58" s="48">
        <v>9613120190</v>
      </c>
      <c r="P58" s="49">
        <v>43720</v>
      </c>
      <c r="Q58" s="48" t="s">
        <v>100</v>
      </c>
      <c r="R58" s="48"/>
      <c r="S58" s="18"/>
      <c r="T58" s="18"/>
    </row>
    <row r="59" spans="1:20">
      <c r="A59" s="4">
        <v>55</v>
      </c>
      <c r="B59" s="17" t="s">
        <v>63</v>
      </c>
      <c r="C59" s="48" t="s">
        <v>691</v>
      </c>
      <c r="D59" s="48" t="s">
        <v>23</v>
      </c>
      <c r="E59" s="19">
        <v>182704003505</v>
      </c>
      <c r="F59" s="48" t="s">
        <v>309</v>
      </c>
      <c r="G59" s="19">
        <v>49</v>
      </c>
      <c r="H59" s="19">
        <v>38</v>
      </c>
      <c r="I59" s="63">
        <f t="shared" si="0"/>
        <v>87</v>
      </c>
      <c r="J59" s="48">
        <v>9954031627</v>
      </c>
      <c r="K59" s="48" t="s">
        <v>690</v>
      </c>
      <c r="L59" s="48" t="s">
        <v>710</v>
      </c>
      <c r="M59" s="48">
        <v>9864796623</v>
      </c>
      <c r="N59" s="48" t="s">
        <v>711</v>
      </c>
      <c r="O59" s="48">
        <v>9613120190</v>
      </c>
      <c r="P59" s="49">
        <v>43720</v>
      </c>
      <c r="Q59" s="48" t="s">
        <v>100</v>
      </c>
      <c r="R59" s="48"/>
      <c r="S59" s="18"/>
      <c r="T59" s="18"/>
    </row>
    <row r="60" spans="1:20">
      <c r="A60" s="4">
        <v>56</v>
      </c>
      <c r="B60" s="17" t="s">
        <v>63</v>
      </c>
      <c r="C60" s="48" t="s">
        <v>692</v>
      </c>
      <c r="D60" s="48" t="s">
        <v>25</v>
      </c>
      <c r="E60" s="19">
        <v>18</v>
      </c>
      <c r="F60" s="48"/>
      <c r="G60" s="19">
        <v>12</v>
      </c>
      <c r="H60" s="19">
        <v>14</v>
      </c>
      <c r="I60" s="63">
        <f t="shared" si="0"/>
        <v>26</v>
      </c>
      <c r="J60" s="48"/>
      <c r="K60" s="48" t="s">
        <v>690</v>
      </c>
      <c r="L60" s="48" t="s">
        <v>710</v>
      </c>
      <c r="M60" s="48">
        <v>9864796623</v>
      </c>
      <c r="N60" s="48" t="s">
        <v>711</v>
      </c>
      <c r="O60" s="48">
        <v>9613120190</v>
      </c>
      <c r="P60" s="49">
        <v>43721</v>
      </c>
      <c r="Q60" s="48" t="s">
        <v>108</v>
      </c>
      <c r="R60" s="48"/>
      <c r="S60" s="18"/>
      <c r="T60" s="18"/>
    </row>
    <row r="61" spans="1:20">
      <c r="A61" s="4">
        <v>57</v>
      </c>
      <c r="B61" s="17" t="s">
        <v>63</v>
      </c>
      <c r="C61" s="48" t="s">
        <v>693</v>
      </c>
      <c r="D61" s="48" t="s">
        <v>23</v>
      </c>
      <c r="E61" s="19">
        <v>182704003701</v>
      </c>
      <c r="F61" s="48" t="s">
        <v>309</v>
      </c>
      <c r="G61" s="19">
        <v>40</v>
      </c>
      <c r="H61" s="19">
        <v>34</v>
      </c>
      <c r="I61" s="63">
        <f t="shared" si="0"/>
        <v>74</v>
      </c>
      <c r="J61" s="48">
        <v>9678130512</v>
      </c>
      <c r="K61" s="48" t="s">
        <v>690</v>
      </c>
      <c r="L61" s="48" t="s">
        <v>710</v>
      </c>
      <c r="M61" s="48">
        <v>9864796623</v>
      </c>
      <c r="N61" s="48" t="s">
        <v>711</v>
      </c>
      <c r="O61" s="48">
        <v>9613120190</v>
      </c>
      <c r="P61" s="49">
        <v>43722</v>
      </c>
      <c r="Q61" s="48" t="s">
        <v>114</v>
      </c>
      <c r="R61" s="48"/>
      <c r="S61" s="18"/>
      <c r="T61" s="18"/>
    </row>
    <row r="62" spans="1:20">
      <c r="A62" s="4">
        <v>58</v>
      </c>
      <c r="B62" s="17" t="s">
        <v>63</v>
      </c>
      <c r="C62" s="48" t="s">
        <v>694</v>
      </c>
      <c r="D62" s="48" t="s">
        <v>25</v>
      </c>
      <c r="E62" s="19">
        <v>16</v>
      </c>
      <c r="F62" s="48"/>
      <c r="G62" s="19">
        <v>12</v>
      </c>
      <c r="H62" s="19">
        <v>17</v>
      </c>
      <c r="I62" s="63">
        <f t="shared" si="0"/>
        <v>29</v>
      </c>
      <c r="J62" s="48"/>
      <c r="K62" s="48" t="s">
        <v>690</v>
      </c>
      <c r="L62" s="48" t="s">
        <v>710</v>
      </c>
      <c r="M62" s="48">
        <v>9864796623</v>
      </c>
      <c r="N62" s="48" t="s">
        <v>711</v>
      </c>
      <c r="O62" s="48">
        <v>9613120190</v>
      </c>
      <c r="P62" s="49">
        <v>43724</v>
      </c>
      <c r="Q62" s="48" t="s">
        <v>94</v>
      </c>
      <c r="R62" s="48"/>
      <c r="S62" s="18"/>
      <c r="T62" s="18"/>
    </row>
    <row r="63" spans="1:20">
      <c r="A63" s="4">
        <v>59</v>
      </c>
      <c r="B63" s="17" t="s">
        <v>63</v>
      </c>
      <c r="C63" s="59" t="s">
        <v>695</v>
      </c>
      <c r="D63" s="59" t="s">
        <v>25</v>
      </c>
      <c r="E63" s="17">
        <v>17</v>
      </c>
      <c r="F63" s="59"/>
      <c r="G63" s="17">
        <v>13</v>
      </c>
      <c r="H63" s="17">
        <v>17</v>
      </c>
      <c r="I63" s="63">
        <f t="shared" si="0"/>
        <v>30</v>
      </c>
      <c r="J63" s="59"/>
      <c r="K63" s="59" t="s">
        <v>690</v>
      </c>
      <c r="L63" s="59" t="s">
        <v>710</v>
      </c>
      <c r="M63" s="59">
        <v>9864796623</v>
      </c>
      <c r="N63" s="59" t="s">
        <v>711</v>
      </c>
      <c r="O63" s="59">
        <v>9613120190</v>
      </c>
      <c r="P63" s="49">
        <v>43725</v>
      </c>
      <c r="Q63" s="48" t="s">
        <v>95</v>
      </c>
      <c r="R63" s="48"/>
      <c r="S63" s="18"/>
      <c r="T63" s="18"/>
    </row>
    <row r="64" spans="1:20">
      <c r="A64" s="4">
        <v>60</v>
      </c>
      <c r="B64" s="17" t="s">
        <v>63</v>
      </c>
      <c r="C64" s="48" t="s">
        <v>696</v>
      </c>
      <c r="D64" s="48" t="s">
        <v>25</v>
      </c>
      <c r="E64" s="19">
        <v>13</v>
      </c>
      <c r="F64" s="48"/>
      <c r="G64" s="19">
        <v>14</v>
      </c>
      <c r="H64" s="19">
        <v>21</v>
      </c>
      <c r="I64" s="63">
        <f t="shared" si="0"/>
        <v>35</v>
      </c>
      <c r="J64" s="48"/>
      <c r="K64" s="48" t="s">
        <v>690</v>
      </c>
      <c r="L64" s="48" t="s">
        <v>710</v>
      </c>
      <c r="M64" s="48">
        <v>9864796623</v>
      </c>
      <c r="N64" s="48" t="s">
        <v>711</v>
      </c>
      <c r="O64" s="48">
        <v>9613120190</v>
      </c>
      <c r="P64" s="49">
        <v>43726</v>
      </c>
      <c r="Q64" s="48" t="s">
        <v>97</v>
      </c>
      <c r="R64" s="48"/>
      <c r="S64" s="18"/>
      <c r="T64" s="18"/>
    </row>
    <row r="65" spans="1:20">
      <c r="A65" s="4">
        <v>61</v>
      </c>
      <c r="B65" s="17" t="s">
        <v>63</v>
      </c>
      <c r="C65" s="48" t="s">
        <v>697</v>
      </c>
      <c r="D65" s="48" t="s">
        <v>23</v>
      </c>
      <c r="E65" s="19">
        <v>182704003003</v>
      </c>
      <c r="F65" s="48" t="s">
        <v>309</v>
      </c>
      <c r="G65" s="19">
        <v>29</v>
      </c>
      <c r="H65" s="19">
        <v>40</v>
      </c>
      <c r="I65" s="63">
        <f t="shared" si="0"/>
        <v>69</v>
      </c>
      <c r="J65" s="48">
        <v>9954123125</v>
      </c>
      <c r="K65" s="48" t="s">
        <v>690</v>
      </c>
      <c r="L65" s="48" t="s">
        <v>710</v>
      </c>
      <c r="M65" s="48">
        <v>9864796623</v>
      </c>
      <c r="N65" s="48" t="s">
        <v>711</v>
      </c>
      <c r="O65" s="48">
        <v>9613120190</v>
      </c>
      <c r="P65" s="49">
        <v>43727</v>
      </c>
      <c r="Q65" s="48" t="s">
        <v>100</v>
      </c>
      <c r="R65" s="48"/>
      <c r="S65" s="18"/>
      <c r="T65" s="18"/>
    </row>
    <row r="66" spans="1:20">
      <c r="A66" s="4">
        <v>62</v>
      </c>
      <c r="B66" s="17" t="s">
        <v>63</v>
      </c>
      <c r="C66" s="48" t="s">
        <v>698</v>
      </c>
      <c r="D66" s="48" t="s">
        <v>25</v>
      </c>
      <c r="E66" s="19">
        <v>15</v>
      </c>
      <c r="F66" s="48"/>
      <c r="G66" s="19">
        <v>15</v>
      </c>
      <c r="H66" s="19">
        <v>20</v>
      </c>
      <c r="I66" s="63">
        <f t="shared" si="0"/>
        <v>35</v>
      </c>
      <c r="J66" s="48"/>
      <c r="K66" s="48" t="s">
        <v>690</v>
      </c>
      <c r="L66" s="48" t="s">
        <v>710</v>
      </c>
      <c r="M66" s="48">
        <v>9864796623</v>
      </c>
      <c r="N66" s="48" t="s">
        <v>711</v>
      </c>
      <c r="O66" s="48">
        <v>9613120190</v>
      </c>
      <c r="P66" s="49">
        <v>43727</v>
      </c>
      <c r="Q66" s="48" t="s">
        <v>100</v>
      </c>
      <c r="R66" s="48"/>
      <c r="S66" s="18"/>
      <c r="T66" s="18"/>
    </row>
    <row r="67" spans="1:20">
      <c r="A67" s="4">
        <v>63</v>
      </c>
      <c r="B67" s="17" t="s">
        <v>63</v>
      </c>
      <c r="C67" s="48" t="s">
        <v>698</v>
      </c>
      <c r="D67" s="48" t="s">
        <v>23</v>
      </c>
      <c r="E67" s="19">
        <v>182704003004</v>
      </c>
      <c r="F67" s="48" t="s">
        <v>309</v>
      </c>
      <c r="G67" s="19">
        <v>25</v>
      </c>
      <c r="H67" s="19">
        <v>21</v>
      </c>
      <c r="I67" s="63">
        <f t="shared" si="0"/>
        <v>46</v>
      </c>
      <c r="J67" s="48"/>
      <c r="K67" s="48" t="s">
        <v>690</v>
      </c>
      <c r="L67" s="48" t="s">
        <v>710</v>
      </c>
      <c r="M67" s="48">
        <v>9864796623</v>
      </c>
      <c r="N67" s="48" t="s">
        <v>711</v>
      </c>
      <c r="O67" s="48">
        <v>9613120190</v>
      </c>
      <c r="P67" s="49">
        <v>43728</v>
      </c>
      <c r="Q67" s="48" t="s">
        <v>108</v>
      </c>
      <c r="R67" s="48"/>
      <c r="S67" s="18"/>
      <c r="T67" s="18"/>
    </row>
    <row r="68" spans="1:20">
      <c r="A68" s="4">
        <v>64</v>
      </c>
      <c r="B68" s="17" t="s">
        <v>63</v>
      </c>
      <c r="C68" s="48" t="s">
        <v>699</v>
      </c>
      <c r="D68" s="48" t="s">
        <v>25</v>
      </c>
      <c r="E68" s="19">
        <v>11</v>
      </c>
      <c r="F68" s="48"/>
      <c r="G68" s="19">
        <v>21</v>
      </c>
      <c r="H68" s="19">
        <v>17</v>
      </c>
      <c r="I68" s="63">
        <f t="shared" si="0"/>
        <v>38</v>
      </c>
      <c r="J68" s="48"/>
      <c r="K68" s="48" t="s">
        <v>690</v>
      </c>
      <c r="L68" s="48" t="s">
        <v>710</v>
      </c>
      <c r="M68" s="48">
        <v>9864796623</v>
      </c>
      <c r="N68" s="48" t="s">
        <v>711</v>
      </c>
      <c r="O68" s="48">
        <v>9613120190</v>
      </c>
      <c r="P68" s="24">
        <v>43729</v>
      </c>
      <c r="Q68" s="18" t="s">
        <v>114</v>
      </c>
      <c r="R68" s="48"/>
      <c r="S68" s="18"/>
      <c r="T68" s="18"/>
    </row>
    <row r="69" spans="1:20">
      <c r="A69" s="4">
        <v>65</v>
      </c>
      <c r="B69" s="17" t="s">
        <v>63</v>
      </c>
      <c r="C69" s="48" t="s">
        <v>699</v>
      </c>
      <c r="D69" s="48" t="s">
        <v>23</v>
      </c>
      <c r="E69" s="19">
        <v>182704003001</v>
      </c>
      <c r="F69" s="48" t="s">
        <v>309</v>
      </c>
      <c r="G69" s="19">
        <v>19</v>
      </c>
      <c r="H69" s="19">
        <v>20</v>
      </c>
      <c r="I69" s="63">
        <f t="shared" si="0"/>
        <v>39</v>
      </c>
      <c r="J69" s="48">
        <v>9678365088</v>
      </c>
      <c r="K69" s="48" t="s">
        <v>690</v>
      </c>
      <c r="L69" s="48" t="s">
        <v>710</v>
      </c>
      <c r="M69" s="48">
        <v>9864796623</v>
      </c>
      <c r="N69" s="48" t="s">
        <v>711</v>
      </c>
      <c r="O69" s="48">
        <v>9613120190</v>
      </c>
      <c r="P69" s="24">
        <v>43731</v>
      </c>
      <c r="Q69" s="18" t="s">
        <v>94</v>
      </c>
      <c r="R69" s="48"/>
      <c r="S69" s="18"/>
      <c r="T69" s="18"/>
    </row>
    <row r="70" spans="1:20">
      <c r="A70" s="4">
        <v>66</v>
      </c>
      <c r="B70" s="17" t="s">
        <v>63</v>
      </c>
      <c r="C70" s="48" t="s">
        <v>697</v>
      </c>
      <c r="D70" s="48" t="s">
        <v>23</v>
      </c>
      <c r="E70" s="19">
        <v>182704003005</v>
      </c>
      <c r="F70" s="48" t="s">
        <v>169</v>
      </c>
      <c r="G70" s="19">
        <v>49</v>
      </c>
      <c r="H70" s="19">
        <v>52</v>
      </c>
      <c r="I70" s="63">
        <f t="shared" ref="I70:I133" si="1">SUM(G70:H70)</f>
        <v>101</v>
      </c>
      <c r="J70" s="48">
        <v>9954083720</v>
      </c>
      <c r="K70" s="48" t="s">
        <v>690</v>
      </c>
      <c r="L70" s="48" t="s">
        <v>710</v>
      </c>
      <c r="M70" s="48">
        <v>9864796623</v>
      </c>
      <c r="N70" s="48" t="s">
        <v>711</v>
      </c>
      <c r="O70" s="48">
        <v>9613120190</v>
      </c>
      <c r="P70" s="24">
        <v>43731</v>
      </c>
      <c r="Q70" s="18" t="s">
        <v>94</v>
      </c>
      <c r="R70" s="48"/>
      <c r="S70" s="18"/>
      <c r="T70" s="18"/>
    </row>
    <row r="71" spans="1:20">
      <c r="A71" s="4">
        <v>67</v>
      </c>
      <c r="B71" s="17" t="s">
        <v>63</v>
      </c>
      <c r="C71" s="48" t="s">
        <v>700</v>
      </c>
      <c r="D71" s="48" t="s">
        <v>25</v>
      </c>
      <c r="E71" s="19">
        <v>8</v>
      </c>
      <c r="F71" s="48"/>
      <c r="G71" s="19">
        <v>16</v>
      </c>
      <c r="H71" s="19">
        <v>18</v>
      </c>
      <c r="I71" s="63">
        <f t="shared" si="1"/>
        <v>34</v>
      </c>
      <c r="J71" s="48"/>
      <c r="K71" s="48" t="s">
        <v>690</v>
      </c>
      <c r="L71" s="48" t="s">
        <v>710</v>
      </c>
      <c r="M71" s="48">
        <v>9864796623</v>
      </c>
      <c r="N71" s="48" t="s">
        <v>711</v>
      </c>
      <c r="O71" s="48">
        <v>9613120190</v>
      </c>
      <c r="P71" s="24">
        <v>43732</v>
      </c>
      <c r="Q71" s="18" t="s">
        <v>95</v>
      </c>
      <c r="R71" s="48"/>
      <c r="S71" s="18"/>
      <c r="T71" s="18"/>
    </row>
    <row r="72" spans="1:20">
      <c r="A72" s="4">
        <v>68</v>
      </c>
      <c r="B72" s="17" t="s">
        <v>63</v>
      </c>
      <c r="C72" s="48" t="s">
        <v>701</v>
      </c>
      <c r="D72" s="48" t="s">
        <v>23</v>
      </c>
      <c r="E72" s="19">
        <v>182704003601</v>
      </c>
      <c r="F72" s="48" t="s">
        <v>309</v>
      </c>
      <c r="G72" s="19">
        <v>61</v>
      </c>
      <c r="H72" s="19">
        <v>50</v>
      </c>
      <c r="I72" s="63">
        <f t="shared" si="1"/>
        <v>111</v>
      </c>
      <c r="J72" s="48">
        <v>9954378756</v>
      </c>
      <c r="K72" s="48" t="s">
        <v>690</v>
      </c>
      <c r="L72" s="48" t="s">
        <v>710</v>
      </c>
      <c r="M72" s="48">
        <v>9864796623</v>
      </c>
      <c r="N72" s="48" t="s">
        <v>711</v>
      </c>
      <c r="O72" s="48">
        <v>9613120190</v>
      </c>
      <c r="P72" s="24">
        <v>43732</v>
      </c>
      <c r="Q72" s="18" t="s">
        <v>95</v>
      </c>
      <c r="R72" s="48"/>
      <c r="S72" s="18"/>
      <c r="T72" s="18"/>
    </row>
    <row r="73" spans="1:20">
      <c r="A73" s="4">
        <v>69</v>
      </c>
      <c r="B73" s="17" t="s">
        <v>63</v>
      </c>
      <c r="C73" s="18" t="s">
        <v>701</v>
      </c>
      <c r="D73" s="18" t="s">
        <v>23</v>
      </c>
      <c r="E73" s="19">
        <v>182704003601</v>
      </c>
      <c r="F73" s="18" t="s">
        <v>309</v>
      </c>
      <c r="G73" s="19">
        <v>61</v>
      </c>
      <c r="H73" s="19">
        <v>50</v>
      </c>
      <c r="I73" s="63">
        <f t="shared" si="1"/>
        <v>111</v>
      </c>
      <c r="J73" s="18">
        <v>9954378756</v>
      </c>
      <c r="K73" s="18" t="s">
        <v>690</v>
      </c>
      <c r="L73" s="18" t="s">
        <v>710</v>
      </c>
      <c r="M73" s="18">
        <v>9864796623</v>
      </c>
      <c r="N73" s="18" t="s">
        <v>711</v>
      </c>
      <c r="O73" s="18">
        <v>9613120190</v>
      </c>
      <c r="P73" s="24">
        <v>43733</v>
      </c>
      <c r="Q73" s="18" t="s">
        <v>97</v>
      </c>
      <c r="R73" s="18"/>
      <c r="S73" s="18"/>
      <c r="T73" s="18"/>
    </row>
    <row r="74" spans="1:20">
      <c r="A74" s="4">
        <v>70</v>
      </c>
      <c r="B74" s="17" t="s">
        <v>63</v>
      </c>
      <c r="C74" s="18" t="s">
        <v>702</v>
      </c>
      <c r="D74" s="18" t="s">
        <v>25</v>
      </c>
      <c r="E74" s="19">
        <v>7</v>
      </c>
      <c r="F74" s="18"/>
      <c r="G74" s="19">
        <v>28</v>
      </c>
      <c r="H74" s="19">
        <v>12</v>
      </c>
      <c r="I74" s="63">
        <f t="shared" si="1"/>
        <v>40</v>
      </c>
      <c r="J74" s="18"/>
      <c r="K74" s="18" t="s">
        <v>690</v>
      </c>
      <c r="L74" s="18" t="s">
        <v>710</v>
      </c>
      <c r="M74" s="18">
        <v>9864796623</v>
      </c>
      <c r="N74" s="18" t="s">
        <v>711</v>
      </c>
      <c r="O74" s="18">
        <v>9613120190</v>
      </c>
      <c r="P74" s="24">
        <v>43733</v>
      </c>
      <c r="Q74" s="18" t="s">
        <v>97</v>
      </c>
      <c r="R74" s="18"/>
      <c r="S74" s="18"/>
      <c r="T74" s="18"/>
    </row>
    <row r="75" spans="1:20">
      <c r="A75" s="4">
        <v>71</v>
      </c>
      <c r="B75" s="17" t="s">
        <v>63</v>
      </c>
      <c r="C75" s="18" t="s">
        <v>703</v>
      </c>
      <c r="D75" s="18" t="s">
        <v>25</v>
      </c>
      <c r="E75" s="19">
        <v>10</v>
      </c>
      <c r="F75" s="18"/>
      <c r="G75" s="19">
        <v>18</v>
      </c>
      <c r="H75" s="19">
        <v>28</v>
      </c>
      <c r="I75" s="63">
        <f t="shared" si="1"/>
        <v>46</v>
      </c>
      <c r="J75" s="18"/>
      <c r="K75" s="18" t="s">
        <v>690</v>
      </c>
      <c r="L75" s="18" t="s">
        <v>710</v>
      </c>
      <c r="M75" s="18">
        <v>9864796623</v>
      </c>
      <c r="N75" s="18" t="s">
        <v>711</v>
      </c>
      <c r="O75" s="18">
        <v>9613120190</v>
      </c>
      <c r="P75" s="24">
        <v>43734</v>
      </c>
      <c r="Q75" s="18" t="s">
        <v>100</v>
      </c>
      <c r="R75" s="18"/>
      <c r="S75" s="18"/>
      <c r="T75" s="18"/>
    </row>
    <row r="76" spans="1:20">
      <c r="A76" s="4">
        <v>72</v>
      </c>
      <c r="B76" s="17" t="s">
        <v>63</v>
      </c>
      <c r="C76" s="18" t="s">
        <v>704</v>
      </c>
      <c r="D76" s="18" t="s">
        <v>25</v>
      </c>
      <c r="E76" s="19">
        <v>11</v>
      </c>
      <c r="F76" s="18"/>
      <c r="G76" s="19">
        <v>28</v>
      </c>
      <c r="H76" s="19">
        <v>17</v>
      </c>
      <c r="I76" s="63">
        <f t="shared" si="1"/>
        <v>45</v>
      </c>
      <c r="J76" s="18"/>
      <c r="K76" s="18" t="s">
        <v>690</v>
      </c>
      <c r="L76" s="18" t="s">
        <v>710</v>
      </c>
      <c r="M76" s="18">
        <v>9864796623</v>
      </c>
      <c r="N76" s="18" t="s">
        <v>711</v>
      </c>
      <c r="O76" s="18">
        <v>9613120190</v>
      </c>
      <c r="P76" s="24">
        <v>43735</v>
      </c>
      <c r="Q76" s="18" t="s">
        <v>108</v>
      </c>
      <c r="R76" s="18"/>
      <c r="S76" s="18"/>
      <c r="T76" s="18"/>
    </row>
    <row r="77" spans="1:20">
      <c r="A77" s="4">
        <v>73</v>
      </c>
      <c r="B77" s="17" t="s">
        <v>63</v>
      </c>
      <c r="C77" s="18" t="s">
        <v>705</v>
      </c>
      <c r="D77" s="18" t="s">
        <v>25</v>
      </c>
      <c r="E77" s="19">
        <v>12</v>
      </c>
      <c r="F77" s="18"/>
      <c r="G77" s="19">
        <v>17</v>
      </c>
      <c r="H77" s="19">
        <v>19</v>
      </c>
      <c r="I77" s="63">
        <f t="shared" si="1"/>
        <v>36</v>
      </c>
      <c r="J77" s="18"/>
      <c r="K77" s="18" t="s">
        <v>690</v>
      </c>
      <c r="L77" s="18" t="s">
        <v>710</v>
      </c>
      <c r="M77" s="18">
        <v>9864796623</v>
      </c>
      <c r="N77" s="18" t="s">
        <v>711</v>
      </c>
      <c r="O77" s="18">
        <v>9613120190</v>
      </c>
      <c r="P77" s="24">
        <v>43736</v>
      </c>
      <c r="Q77" s="18" t="s">
        <v>114</v>
      </c>
      <c r="R77" s="18"/>
      <c r="S77" s="18"/>
      <c r="T77" s="18"/>
    </row>
    <row r="78" spans="1:20">
      <c r="A78" s="4">
        <v>74</v>
      </c>
      <c r="B78" s="17" t="s">
        <v>63</v>
      </c>
      <c r="C78" s="18" t="s">
        <v>706</v>
      </c>
      <c r="D78" s="18" t="s">
        <v>25</v>
      </c>
      <c r="E78" s="19">
        <v>13</v>
      </c>
      <c r="F78" s="18"/>
      <c r="G78" s="19">
        <v>29</v>
      </c>
      <c r="H78" s="19">
        <v>23</v>
      </c>
      <c r="I78" s="63">
        <f t="shared" si="1"/>
        <v>52</v>
      </c>
      <c r="J78" s="18"/>
      <c r="K78" s="18" t="s">
        <v>690</v>
      </c>
      <c r="L78" s="18" t="s">
        <v>710</v>
      </c>
      <c r="M78" s="18">
        <v>9864796623</v>
      </c>
      <c r="N78" s="18" t="s">
        <v>711</v>
      </c>
      <c r="O78" s="18">
        <v>9613120190</v>
      </c>
      <c r="P78" s="24">
        <v>43738</v>
      </c>
      <c r="Q78" s="18" t="s">
        <v>94</v>
      </c>
      <c r="R78" s="18"/>
      <c r="S78" s="18"/>
      <c r="T78" s="18"/>
    </row>
    <row r="79" spans="1:20">
      <c r="A79" s="4">
        <v>75</v>
      </c>
      <c r="B79" s="17"/>
      <c r="C79" s="18"/>
      <c r="D79" s="18"/>
      <c r="E79" s="19"/>
      <c r="F79" s="18"/>
      <c r="G79" s="19"/>
      <c r="H79" s="19"/>
      <c r="I79" s="63">
        <f t="shared" si="1"/>
        <v>0</v>
      </c>
      <c r="J79" s="18"/>
      <c r="K79" s="18"/>
      <c r="L79" s="18"/>
      <c r="M79" s="18"/>
      <c r="N79" s="18"/>
      <c r="O79" s="18"/>
      <c r="P79" s="24"/>
      <c r="Q79" s="18"/>
      <c r="R79" s="18"/>
      <c r="S79" s="18"/>
      <c r="T79" s="18"/>
    </row>
    <row r="80" spans="1:20">
      <c r="A80" s="4">
        <v>76</v>
      </c>
      <c r="B80" s="17"/>
      <c r="C80" s="18"/>
      <c r="D80" s="18"/>
      <c r="E80" s="19"/>
      <c r="F80" s="18"/>
      <c r="G80" s="19"/>
      <c r="H80" s="19"/>
      <c r="I80" s="63">
        <f t="shared" si="1"/>
        <v>0</v>
      </c>
      <c r="J80" s="18"/>
      <c r="K80" s="18"/>
      <c r="L80" s="18"/>
      <c r="M80" s="18"/>
      <c r="N80" s="18"/>
      <c r="O80" s="18"/>
      <c r="P80" s="24"/>
      <c r="Q80" s="18"/>
      <c r="R80" s="18"/>
      <c r="S80" s="18"/>
      <c r="T80" s="18"/>
    </row>
    <row r="81" spans="1:20">
      <c r="A81" s="4">
        <v>77</v>
      </c>
      <c r="B81" s="17"/>
      <c r="C81" s="18"/>
      <c r="D81" s="18"/>
      <c r="E81" s="19"/>
      <c r="F81" s="18"/>
      <c r="G81" s="19"/>
      <c r="H81" s="19"/>
      <c r="I81" s="63">
        <f t="shared" si="1"/>
        <v>0</v>
      </c>
      <c r="J81" s="18"/>
      <c r="K81" s="18"/>
      <c r="L81" s="18"/>
      <c r="M81" s="18"/>
      <c r="N81" s="18"/>
      <c r="O81" s="18"/>
      <c r="P81" s="24"/>
      <c r="Q81" s="18"/>
      <c r="R81" s="18"/>
      <c r="S81" s="18"/>
      <c r="T81" s="18"/>
    </row>
    <row r="82" spans="1:20">
      <c r="A82" s="4">
        <v>78</v>
      </c>
      <c r="B82" s="17"/>
      <c r="C82" s="18"/>
      <c r="D82" s="18"/>
      <c r="E82" s="19"/>
      <c r="F82" s="18"/>
      <c r="G82" s="19"/>
      <c r="H82" s="19"/>
      <c r="I82" s="63">
        <f t="shared" si="1"/>
        <v>0</v>
      </c>
      <c r="J82" s="18"/>
      <c r="K82" s="18"/>
      <c r="L82" s="18"/>
      <c r="M82" s="18"/>
      <c r="N82" s="18"/>
      <c r="O82" s="18"/>
      <c r="P82" s="24"/>
      <c r="Q82" s="18"/>
      <c r="R82" s="18"/>
      <c r="S82" s="18"/>
      <c r="T82" s="18"/>
    </row>
    <row r="83" spans="1:20">
      <c r="A83" s="4">
        <v>79</v>
      </c>
      <c r="B83" s="17"/>
      <c r="C83" s="18"/>
      <c r="D83" s="18"/>
      <c r="E83" s="19"/>
      <c r="F83" s="18"/>
      <c r="G83" s="19"/>
      <c r="H83" s="19"/>
      <c r="I83" s="63">
        <f t="shared" si="1"/>
        <v>0</v>
      </c>
      <c r="J83" s="18"/>
      <c r="K83" s="18"/>
      <c r="L83" s="18"/>
      <c r="M83" s="18"/>
      <c r="N83" s="18"/>
      <c r="O83" s="18"/>
      <c r="P83" s="24"/>
      <c r="Q83" s="18"/>
      <c r="R83" s="18"/>
      <c r="S83" s="18"/>
      <c r="T83" s="18"/>
    </row>
    <row r="84" spans="1:20">
      <c r="A84" s="4">
        <v>80</v>
      </c>
      <c r="B84" s="17"/>
      <c r="C84" s="18"/>
      <c r="D84" s="18"/>
      <c r="E84" s="19"/>
      <c r="F84" s="18"/>
      <c r="G84" s="19"/>
      <c r="H84" s="19"/>
      <c r="I84" s="63">
        <f t="shared" si="1"/>
        <v>0</v>
      </c>
      <c r="J84" s="18"/>
      <c r="K84" s="18"/>
      <c r="L84" s="18"/>
      <c r="M84" s="18"/>
      <c r="N84" s="18"/>
      <c r="O84" s="18"/>
      <c r="P84" s="24"/>
      <c r="Q84" s="18"/>
      <c r="R84" s="18"/>
      <c r="S84" s="18"/>
      <c r="T84" s="18"/>
    </row>
    <row r="85" spans="1:20">
      <c r="A85" s="4">
        <v>81</v>
      </c>
      <c r="B85" s="17"/>
      <c r="C85" s="18"/>
      <c r="D85" s="18"/>
      <c r="E85" s="19"/>
      <c r="F85" s="18"/>
      <c r="G85" s="19"/>
      <c r="H85" s="19"/>
      <c r="I85" s="63">
        <f t="shared" si="1"/>
        <v>0</v>
      </c>
      <c r="J85" s="18"/>
      <c r="K85" s="18"/>
      <c r="L85" s="18"/>
      <c r="M85" s="18"/>
      <c r="N85" s="18"/>
      <c r="O85" s="18"/>
      <c r="P85" s="24"/>
      <c r="Q85" s="18"/>
      <c r="R85" s="18"/>
      <c r="S85" s="18"/>
      <c r="T85" s="18"/>
    </row>
    <row r="86" spans="1:20">
      <c r="A86" s="4">
        <v>82</v>
      </c>
      <c r="B86" s="17"/>
      <c r="C86" s="18"/>
      <c r="D86" s="18"/>
      <c r="E86" s="19"/>
      <c r="F86" s="18"/>
      <c r="G86" s="19"/>
      <c r="H86" s="19"/>
      <c r="I86" s="63">
        <f t="shared" si="1"/>
        <v>0</v>
      </c>
      <c r="J86" s="18"/>
      <c r="K86" s="18"/>
      <c r="L86" s="18"/>
      <c r="M86" s="18"/>
      <c r="N86" s="18"/>
      <c r="O86" s="18"/>
      <c r="P86" s="24"/>
      <c r="Q86" s="18"/>
      <c r="R86" s="18"/>
      <c r="S86" s="18"/>
      <c r="T86" s="18"/>
    </row>
    <row r="87" spans="1:20">
      <c r="A87" s="4">
        <v>83</v>
      </c>
      <c r="B87" s="17"/>
      <c r="C87" s="18"/>
      <c r="D87" s="18"/>
      <c r="E87" s="19"/>
      <c r="F87" s="18"/>
      <c r="G87" s="19"/>
      <c r="H87" s="19"/>
      <c r="I87" s="63">
        <f t="shared" si="1"/>
        <v>0</v>
      </c>
      <c r="J87" s="18"/>
      <c r="K87" s="18"/>
      <c r="L87" s="18"/>
      <c r="M87" s="18"/>
      <c r="N87" s="18"/>
      <c r="O87" s="18"/>
      <c r="P87" s="24"/>
      <c r="Q87" s="18"/>
      <c r="R87" s="18"/>
      <c r="S87" s="18"/>
      <c r="T87" s="18"/>
    </row>
    <row r="88" spans="1:20">
      <c r="A88" s="4">
        <v>84</v>
      </c>
      <c r="B88" s="17"/>
      <c r="C88" s="18"/>
      <c r="D88" s="18"/>
      <c r="E88" s="19"/>
      <c r="F88" s="18"/>
      <c r="G88" s="19"/>
      <c r="H88" s="19"/>
      <c r="I88" s="63">
        <f t="shared" si="1"/>
        <v>0</v>
      </c>
      <c r="J88" s="18"/>
      <c r="K88" s="18"/>
      <c r="L88" s="18"/>
      <c r="M88" s="18"/>
      <c r="N88" s="18"/>
      <c r="O88" s="18"/>
      <c r="P88" s="24"/>
      <c r="Q88" s="18"/>
      <c r="R88" s="18"/>
      <c r="S88" s="18"/>
      <c r="T88" s="18"/>
    </row>
    <row r="89" spans="1:20">
      <c r="A89" s="4">
        <v>85</v>
      </c>
      <c r="B89" s="17"/>
      <c r="C89" s="18"/>
      <c r="D89" s="18"/>
      <c r="E89" s="19"/>
      <c r="F89" s="18"/>
      <c r="G89" s="19"/>
      <c r="H89" s="19"/>
      <c r="I89" s="63">
        <f t="shared" si="1"/>
        <v>0</v>
      </c>
      <c r="J89" s="18"/>
      <c r="K89" s="18"/>
      <c r="L89" s="18"/>
      <c r="M89" s="18"/>
      <c r="N89" s="18"/>
      <c r="O89" s="18"/>
      <c r="P89" s="24"/>
      <c r="Q89" s="18"/>
      <c r="R89" s="18"/>
      <c r="S89" s="18"/>
      <c r="T89" s="18"/>
    </row>
    <row r="90" spans="1:20">
      <c r="A90" s="4">
        <v>86</v>
      </c>
      <c r="B90" s="17"/>
      <c r="C90" s="18"/>
      <c r="D90" s="18"/>
      <c r="E90" s="19"/>
      <c r="F90" s="18"/>
      <c r="G90" s="19"/>
      <c r="H90" s="19"/>
      <c r="I90" s="63">
        <f t="shared" si="1"/>
        <v>0</v>
      </c>
      <c r="J90" s="18"/>
      <c r="K90" s="18"/>
      <c r="L90" s="18"/>
      <c r="M90" s="18"/>
      <c r="N90" s="18"/>
      <c r="O90" s="18"/>
      <c r="P90" s="24"/>
      <c r="Q90" s="18"/>
      <c r="R90" s="18"/>
      <c r="S90" s="18"/>
      <c r="T90" s="18"/>
    </row>
    <row r="91" spans="1:20">
      <c r="A91" s="4">
        <v>87</v>
      </c>
      <c r="B91" s="17"/>
      <c r="C91" s="18"/>
      <c r="D91" s="18"/>
      <c r="E91" s="19"/>
      <c r="F91" s="18"/>
      <c r="G91" s="19"/>
      <c r="H91" s="19"/>
      <c r="I91" s="63">
        <f t="shared" si="1"/>
        <v>0</v>
      </c>
      <c r="J91" s="18"/>
      <c r="K91" s="18"/>
      <c r="L91" s="18"/>
      <c r="M91" s="18"/>
      <c r="N91" s="18"/>
      <c r="O91" s="18"/>
      <c r="P91" s="24"/>
      <c r="Q91" s="18"/>
      <c r="R91" s="18"/>
      <c r="S91" s="18"/>
      <c r="T91" s="18"/>
    </row>
    <row r="92" spans="1:20">
      <c r="A92" s="4">
        <v>88</v>
      </c>
      <c r="B92" s="17"/>
      <c r="C92" s="18"/>
      <c r="D92" s="18"/>
      <c r="E92" s="19"/>
      <c r="F92" s="18"/>
      <c r="G92" s="19"/>
      <c r="H92" s="19"/>
      <c r="I92" s="63">
        <f t="shared" si="1"/>
        <v>0</v>
      </c>
      <c r="J92" s="18"/>
      <c r="K92" s="18"/>
      <c r="L92" s="18"/>
      <c r="M92" s="18"/>
      <c r="N92" s="18"/>
      <c r="O92" s="18"/>
      <c r="P92" s="24"/>
      <c r="Q92" s="18"/>
      <c r="R92" s="18"/>
      <c r="S92" s="18"/>
      <c r="T92" s="18"/>
    </row>
    <row r="93" spans="1:20">
      <c r="A93" s="4">
        <v>89</v>
      </c>
      <c r="B93" s="17"/>
      <c r="C93" s="18"/>
      <c r="D93" s="18"/>
      <c r="E93" s="19"/>
      <c r="F93" s="18"/>
      <c r="G93" s="19"/>
      <c r="H93" s="19"/>
      <c r="I93" s="63">
        <f t="shared" si="1"/>
        <v>0</v>
      </c>
      <c r="J93" s="18"/>
      <c r="K93" s="18"/>
      <c r="L93" s="18"/>
      <c r="M93" s="18"/>
      <c r="N93" s="18"/>
      <c r="O93" s="18"/>
      <c r="P93" s="24"/>
      <c r="Q93" s="18"/>
      <c r="R93" s="18"/>
      <c r="S93" s="18"/>
      <c r="T93" s="18"/>
    </row>
    <row r="94" spans="1:20">
      <c r="A94" s="4">
        <v>90</v>
      </c>
      <c r="B94" s="17"/>
      <c r="C94" s="18"/>
      <c r="D94" s="18"/>
      <c r="E94" s="19"/>
      <c r="F94" s="18"/>
      <c r="G94" s="19"/>
      <c r="H94" s="19"/>
      <c r="I94" s="63">
        <f t="shared" si="1"/>
        <v>0</v>
      </c>
      <c r="J94" s="18"/>
      <c r="K94" s="18"/>
      <c r="L94" s="18"/>
      <c r="M94" s="18"/>
      <c r="N94" s="18"/>
      <c r="O94" s="18"/>
      <c r="P94" s="24"/>
      <c r="Q94" s="18"/>
      <c r="R94" s="18"/>
      <c r="S94" s="18"/>
      <c r="T94" s="18"/>
    </row>
    <row r="95" spans="1:20">
      <c r="A95" s="4">
        <v>91</v>
      </c>
      <c r="B95" s="17"/>
      <c r="C95" s="18"/>
      <c r="D95" s="18"/>
      <c r="E95" s="19"/>
      <c r="F95" s="18"/>
      <c r="G95" s="19"/>
      <c r="H95" s="19"/>
      <c r="I95" s="63">
        <f t="shared" si="1"/>
        <v>0</v>
      </c>
      <c r="J95" s="18"/>
      <c r="K95" s="18"/>
      <c r="L95" s="18"/>
      <c r="M95" s="18"/>
      <c r="N95" s="18"/>
      <c r="O95" s="18"/>
      <c r="P95" s="24"/>
      <c r="Q95" s="18"/>
      <c r="R95" s="18"/>
      <c r="S95" s="18"/>
      <c r="T95" s="18"/>
    </row>
    <row r="96" spans="1:20">
      <c r="A96" s="4">
        <v>92</v>
      </c>
      <c r="B96" s="17"/>
      <c r="C96" s="18"/>
      <c r="D96" s="18"/>
      <c r="E96" s="19"/>
      <c r="F96" s="18"/>
      <c r="G96" s="19"/>
      <c r="H96" s="19"/>
      <c r="I96" s="63">
        <f t="shared" si="1"/>
        <v>0</v>
      </c>
      <c r="J96" s="18"/>
      <c r="K96" s="18"/>
      <c r="L96" s="18"/>
      <c r="M96" s="18"/>
      <c r="N96" s="18"/>
      <c r="O96" s="18"/>
      <c r="P96" s="24"/>
      <c r="Q96" s="18"/>
      <c r="R96" s="18"/>
      <c r="S96" s="18"/>
      <c r="T96" s="18"/>
    </row>
    <row r="97" spans="1:20">
      <c r="A97" s="4">
        <v>93</v>
      </c>
      <c r="B97" s="17"/>
      <c r="C97" s="18"/>
      <c r="D97" s="18"/>
      <c r="E97" s="19"/>
      <c r="F97" s="18"/>
      <c r="G97" s="19"/>
      <c r="H97" s="19"/>
      <c r="I97" s="63">
        <f t="shared" si="1"/>
        <v>0</v>
      </c>
      <c r="J97" s="18"/>
      <c r="K97" s="18"/>
      <c r="L97" s="18"/>
      <c r="M97" s="18"/>
      <c r="N97" s="18"/>
      <c r="O97" s="18"/>
      <c r="P97" s="24"/>
      <c r="Q97" s="18"/>
      <c r="R97" s="18"/>
      <c r="S97" s="18"/>
      <c r="T97" s="18"/>
    </row>
    <row r="98" spans="1:20">
      <c r="A98" s="4">
        <v>94</v>
      </c>
      <c r="B98" s="17"/>
      <c r="C98" s="48"/>
      <c r="D98" s="48"/>
      <c r="E98" s="19"/>
      <c r="F98" s="48"/>
      <c r="G98" s="19"/>
      <c r="H98" s="19"/>
      <c r="I98" s="63">
        <f t="shared" si="1"/>
        <v>0</v>
      </c>
      <c r="J98" s="48"/>
      <c r="K98" s="48"/>
      <c r="L98" s="48"/>
      <c r="M98" s="48"/>
      <c r="N98" s="48"/>
      <c r="O98" s="48"/>
      <c r="P98" s="24"/>
      <c r="Q98" s="18"/>
      <c r="R98" s="18"/>
      <c r="S98" s="18"/>
      <c r="T98" s="18"/>
    </row>
    <row r="99" spans="1:20">
      <c r="A99" s="4">
        <v>95</v>
      </c>
      <c r="B99" s="17"/>
      <c r="C99" s="18"/>
      <c r="D99" s="18"/>
      <c r="E99" s="19"/>
      <c r="F99" s="18"/>
      <c r="G99" s="19"/>
      <c r="H99" s="19"/>
      <c r="I99" s="63">
        <f t="shared" si="1"/>
        <v>0</v>
      </c>
      <c r="J99" s="18"/>
      <c r="K99" s="18"/>
      <c r="L99" s="18"/>
      <c r="M99" s="18"/>
      <c r="N99" s="18"/>
      <c r="O99" s="18"/>
      <c r="P99" s="24"/>
      <c r="Q99" s="18"/>
      <c r="R99" s="18"/>
      <c r="S99" s="18"/>
      <c r="T99" s="18"/>
    </row>
    <row r="100" spans="1:20">
      <c r="A100" s="4">
        <v>96</v>
      </c>
      <c r="B100" s="17"/>
      <c r="C100" s="18"/>
      <c r="D100" s="18"/>
      <c r="E100" s="19"/>
      <c r="F100" s="18"/>
      <c r="G100" s="19"/>
      <c r="H100" s="19"/>
      <c r="I100" s="63">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3">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3">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3">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3">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3">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3">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3">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3">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3">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3">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3">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3">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3">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3">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3">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3">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3">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3">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3">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3">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3">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3">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3">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3">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3">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3">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3">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3">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3">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3">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3">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3">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3">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3">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3">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3">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3">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3">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3">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3">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3">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3">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3">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3">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3">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3">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3">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3">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3">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3">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3">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3">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3">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3">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3">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3">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3">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3">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3">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3">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3">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3">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3">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3">
        <f t="shared" si="2"/>
        <v>0</v>
      </c>
      <c r="J164" s="18"/>
      <c r="K164" s="18"/>
      <c r="L164" s="18"/>
      <c r="M164" s="18"/>
      <c r="N164" s="18"/>
      <c r="O164" s="18"/>
      <c r="P164" s="24"/>
      <c r="Q164" s="18"/>
      <c r="R164" s="18"/>
      <c r="S164" s="18"/>
      <c r="T164" s="18"/>
    </row>
    <row r="165" spans="1:20">
      <c r="A165" s="21" t="s">
        <v>11</v>
      </c>
      <c r="B165" s="39"/>
      <c r="C165" s="21">
        <f>COUNTIFS(C6:C164,"*")</f>
        <v>72</v>
      </c>
      <c r="D165" s="21"/>
      <c r="E165" s="13"/>
      <c r="F165" s="21"/>
      <c r="G165" s="62">
        <f>SUM(G6:G164)</f>
        <v>2245</v>
      </c>
      <c r="H165" s="62">
        <f>SUM(H6:H164)</f>
        <v>2305</v>
      </c>
      <c r="I165" s="62">
        <f>SUM(I6:I164)</f>
        <v>4550</v>
      </c>
      <c r="J165" s="21"/>
      <c r="K165" s="21"/>
      <c r="L165" s="21"/>
      <c r="M165" s="21"/>
      <c r="N165" s="21"/>
      <c r="O165" s="21"/>
      <c r="P165" s="14"/>
      <c r="Q165" s="21"/>
      <c r="R165" s="21"/>
      <c r="S165" s="21"/>
      <c r="T165" s="12"/>
    </row>
    <row r="166" spans="1:20">
      <c r="A166" s="44" t="s">
        <v>62</v>
      </c>
      <c r="B166" s="10">
        <f>COUNTIF(B$5:B$164,"Team 1")</f>
        <v>39</v>
      </c>
      <c r="C166" s="44" t="s">
        <v>25</v>
      </c>
      <c r="D166" s="10">
        <f>COUNTIF(D6:D164,"Anganwadi")</f>
        <v>39</v>
      </c>
    </row>
    <row r="167" spans="1:20">
      <c r="A167" s="44" t="s">
        <v>63</v>
      </c>
      <c r="B167" s="10">
        <f>COUNTIF(B$6:B$164,"Team 2")</f>
        <v>34</v>
      </c>
      <c r="C167" s="44" t="s">
        <v>23</v>
      </c>
      <c r="D167" s="10">
        <f>COUNTIF(D6:D164,"School")</f>
        <v>33</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C21" sqref="C21"/>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41" t="s">
        <v>71</v>
      </c>
      <c r="B1" s="141"/>
      <c r="C1" s="141"/>
      <c r="D1" s="141"/>
      <c r="E1" s="141"/>
      <c r="F1" s="142"/>
      <c r="G1" s="142"/>
      <c r="H1" s="142"/>
      <c r="I1" s="142"/>
      <c r="J1" s="142"/>
    </row>
    <row r="2" spans="1:11" ht="25.5">
      <c r="A2" s="143" t="s">
        <v>0</v>
      </c>
      <c r="B2" s="144"/>
      <c r="C2" s="145" t="str">
        <f>'Block at a Glance'!C2:D2</f>
        <v>ASSAM</v>
      </c>
      <c r="D2" s="146"/>
      <c r="E2" s="27" t="s">
        <v>1</v>
      </c>
      <c r="F2" s="147"/>
      <c r="G2" s="148"/>
      <c r="H2" s="28" t="s">
        <v>24</v>
      </c>
      <c r="I2" s="147"/>
      <c r="J2" s="148"/>
    </row>
    <row r="3" spans="1:11" ht="28.5" customHeight="1">
      <c r="A3" s="152" t="s">
        <v>66</v>
      </c>
      <c r="B3" s="152"/>
      <c r="C3" s="152"/>
      <c r="D3" s="152"/>
      <c r="E3" s="152"/>
      <c r="F3" s="152"/>
      <c r="G3" s="152"/>
      <c r="H3" s="152"/>
      <c r="I3" s="152"/>
      <c r="J3" s="152"/>
    </row>
    <row r="4" spans="1:11">
      <c r="A4" s="151" t="s">
        <v>27</v>
      </c>
      <c r="B4" s="150" t="s">
        <v>28</v>
      </c>
      <c r="C4" s="149" t="s">
        <v>29</v>
      </c>
      <c r="D4" s="149" t="s">
        <v>36</v>
      </c>
      <c r="E4" s="149"/>
      <c r="F4" s="149"/>
      <c r="G4" s="149" t="s">
        <v>30</v>
      </c>
      <c r="H4" s="149" t="s">
        <v>37</v>
      </c>
      <c r="I4" s="149"/>
      <c r="J4" s="149"/>
    </row>
    <row r="5" spans="1:11" ht="22.5" customHeight="1">
      <c r="A5" s="151"/>
      <c r="B5" s="150"/>
      <c r="C5" s="149"/>
      <c r="D5" s="29" t="s">
        <v>9</v>
      </c>
      <c r="E5" s="29" t="s">
        <v>10</v>
      </c>
      <c r="F5" s="29" t="s">
        <v>11</v>
      </c>
      <c r="G5" s="149"/>
      <c r="H5" s="29" t="s">
        <v>9</v>
      </c>
      <c r="I5" s="29" t="s">
        <v>10</v>
      </c>
      <c r="J5" s="29" t="s">
        <v>11</v>
      </c>
    </row>
    <row r="6" spans="1:11" ht="22.5" customHeight="1">
      <c r="A6" s="45">
        <v>1</v>
      </c>
      <c r="B6" s="64">
        <v>43556</v>
      </c>
      <c r="C6" s="31">
        <f>COUNTIFS('April-19'!D$5:D$164,"Anganwadi")</f>
        <v>38</v>
      </c>
      <c r="D6" s="32">
        <f>SUMIF('April-19'!$D$5:$D$164,"Anganwadi",'April-19'!$G$5:$G$164)</f>
        <v>677</v>
      </c>
      <c r="E6" s="32">
        <f>SUMIF('April-19'!$D$5:$D$164,"Anganwadi",'April-19'!$H$5:$H$164)</f>
        <v>714</v>
      </c>
      <c r="F6" s="32">
        <f>+D6+E6</f>
        <v>1391</v>
      </c>
      <c r="G6" s="31">
        <f>COUNTIF('April-19'!D5:D164,"School")</f>
        <v>36</v>
      </c>
      <c r="H6" s="32">
        <f>SUMIF('April-19'!$D$5:$D$164,"School",'April-19'!$G$5:$G$164)</f>
        <v>3457</v>
      </c>
      <c r="I6" s="32">
        <f>SUMIF('April-19'!$D$5:$D$164,"School",'April-19'!$H$5:$H$164)</f>
        <v>3140</v>
      </c>
      <c r="J6" s="32">
        <f>+H6+I6</f>
        <v>6597</v>
      </c>
      <c r="K6" s="33"/>
    </row>
    <row r="7" spans="1:11" ht="22.5" customHeight="1">
      <c r="A7" s="30">
        <v>2</v>
      </c>
      <c r="B7" s="65">
        <v>43601</v>
      </c>
      <c r="C7" s="31">
        <f>COUNTIF('May-19'!D5:D164,"Anganwadi")</f>
        <v>41</v>
      </c>
      <c r="D7" s="32">
        <f>SUMIF('May-19'!$D$5:$D$164,"Anganwadi",'May-19'!$G$5:$G$164)</f>
        <v>657</v>
      </c>
      <c r="E7" s="32">
        <f>SUMIF('May-19'!$D$5:$D$164,"Anganwadi",'May-19'!$H$5:$H$164)</f>
        <v>660</v>
      </c>
      <c r="F7" s="32">
        <f t="shared" ref="F7:F11" si="0">+D7+E7</f>
        <v>1317</v>
      </c>
      <c r="G7" s="31">
        <f>COUNTIF('May-19'!D5:D164,"School")</f>
        <v>54</v>
      </c>
      <c r="H7" s="32">
        <f>SUMIF('May-19'!$D$5:$D$164,"School",'May-19'!$G$5:$G$164)</f>
        <v>2308</v>
      </c>
      <c r="I7" s="32">
        <f>SUMIF('May-19'!$D$5:$D$164,"School",'May-19'!$H$5:$H$164)</f>
        <v>2637</v>
      </c>
      <c r="J7" s="32">
        <f t="shared" ref="J7:J11" si="1">+H7+I7</f>
        <v>4945</v>
      </c>
    </row>
    <row r="8" spans="1:11" ht="22.5" customHeight="1">
      <c r="A8" s="30">
        <v>3</v>
      </c>
      <c r="B8" s="65">
        <v>43632</v>
      </c>
      <c r="C8" s="31">
        <f>COUNTIF('Jun-19'!D5:D164,"Anganwadi")</f>
        <v>73</v>
      </c>
      <c r="D8" s="32">
        <f>SUMIF('Jun-19'!$D$5:$D$164,"Anganwadi",'Jun-19'!$G$5:$G$164)</f>
        <v>1259</v>
      </c>
      <c r="E8" s="32">
        <f>SUMIF('Jun-19'!$D$5:$D$164,"Anganwadi",'Jun-19'!$H$5:$H$164)</f>
        <v>1226</v>
      </c>
      <c r="F8" s="32">
        <f t="shared" si="0"/>
        <v>2485</v>
      </c>
      <c r="G8" s="31">
        <f>COUNTIF('Jun-19'!D5:D164,"School")</f>
        <v>17</v>
      </c>
      <c r="H8" s="32">
        <f>SUMIF('Jun-19'!$D$5:$D$164,"School",'Jun-19'!$G$5:$G$164)</f>
        <v>583</v>
      </c>
      <c r="I8" s="32">
        <f>SUMIF('Jun-19'!$D$5:$D$164,"School",'Jun-19'!$H$5:$H$164)</f>
        <v>843</v>
      </c>
      <c r="J8" s="32">
        <f t="shared" si="1"/>
        <v>1426</v>
      </c>
    </row>
    <row r="9" spans="1:11" ht="22.5" customHeight="1">
      <c r="A9" s="30">
        <v>4</v>
      </c>
      <c r="B9" s="65">
        <v>43662</v>
      </c>
      <c r="C9" s="31">
        <f>COUNTIF('Jul-19'!D5:D164,"Anganwadi")</f>
        <v>102</v>
      </c>
      <c r="D9" s="32">
        <f>SUMIF('Jul-19'!$D$5:$D$164,"Anganwadi",'Jul-19'!$G$5:$G$164)</f>
        <v>2012</v>
      </c>
      <c r="E9" s="32">
        <f>SUMIF('Jul-19'!$D$5:$D$164,"Anganwadi",'Jul-19'!$H$5:$H$164)</f>
        <v>2039</v>
      </c>
      <c r="F9" s="32">
        <f t="shared" si="0"/>
        <v>4051</v>
      </c>
      <c r="G9" s="31">
        <f>COUNTIF('Jul-19'!D5:D164,"School")</f>
        <v>0</v>
      </c>
      <c r="H9" s="32">
        <f>SUMIF('Jul-19'!$D$5:$D$164,"School",'Jul-19'!$G$5:$G$164)</f>
        <v>0</v>
      </c>
      <c r="I9" s="32">
        <f>SUMIF('Jul-19'!$D$5:$D$164,"School",'Jul-19'!$H$5:$H$164)</f>
        <v>0</v>
      </c>
      <c r="J9" s="32">
        <f t="shared" si="1"/>
        <v>0</v>
      </c>
    </row>
    <row r="10" spans="1:11" ht="22.5" customHeight="1">
      <c r="A10" s="30">
        <v>5</v>
      </c>
      <c r="B10" s="65">
        <v>43693</v>
      </c>
      <c r="C10" s="31">
        <f>COUNTIF('Aug-19'!D5:D164,"Anganwadi")</f>
        <v>0</v>
      </c>
      <c r="D10" s="32">
        <f>SUMIF('Aug-19'!$D$5:$D$164,"Anganwadi",'Aug-19'!$G$5:$G$164)</f>
        <v>0</v>
      </c>
      <c r="E10" s="32">
        <f>SUMIF('Aug-19'!$D$5:$D$164,"Anganwadi",'Aug-19'!$H$5:$H$164)</f>
        <v>0</v>
      </c>
      <c r="F10" s="32">
        <f t="shared" si="0"/>
        <v>0</v>
      </c>
      <c r="G10" s="31">
        <f>COUNTIF('Aug-19'!D5:D164,"School")</f>
        <v>52</v>
      </c>
      <c r="H10" s="32">
        <f>SUMIF('Aug-19'!$D$5:$D$164,"School",'Aug-19'!$G$5:$G$164)</f>
        <v>4090</v>
      </c>
      <c r="I10" s="32">
        <f>SUMIF('Aug-19'!$D$5:$D$164,"School",'Aug-19'!$H$5:$H$164)</f>
        <v>4210</v>
      </c>
      <c r="J10" s="32">
        <f t="shared" si="1"/>
        <v>8300</v>
      </c>
    </row>
    <row r="11" spans="1:11" ht="22.5" customHeight="1">
      <c r="A11" s="30">
        <v>6</v>
      </c>
      <c r="B11" s="65">
        <v>43724</v>
      </c>
      <c r="C11" s="31">
        <f>COUNTIF('Sep-19'!D6:D164,"Anganwadi")</f>
        <v>39</v>
      </c>
      <c r="D11" s="32">
        <f>SUMIF('Sep-19'!$D$6:$D$164,"Anganwadi",'Sep-19'!$G$6:$G$164)</f>
        <v>678</v>
      </c>
      <c r="E11" s="32">
        <f>SUMIF('Sep-19'!$D$6:$D$164,"Anganwadi",'Sep-19'!$H$6:$H$164)</f>
        <v>615</v>
      </c>
      <c r="F11" s="32">
        <f t="shared" si="0"/>
        <v>1293</v>
      </c>
      <c r="G11" s="31">
        <f>COUNTIF('Sep-19'!D6:D164,"School")</f>
        <v>33</v>
      </c>
      <c r="H11" s="32">
        <f>SUMIF('Sep-19'!$D$6:$D$164,"School",'Sep-19'!$G$6:$G$164)</f>
        <v>1567</v>
      </c>
      <c r="I11" s="32">
        <f>SUMIF('Sep-19'!$D$6:$D$164,"School",'Sep-19'!$H$6:$H$164)</f>
        <v>1690</v>
      </c>
      <c r="J11" s="32">
        <f t="shared" si="1"/>
        <v>3257</v>
      </c>
    </row>
    <row r="12" spans="1:11" ht="19.5" customHeight="1">
      <c r="A12" s="140" t="s">
        <v>38</v>
      </c>
      <c r="B12" s="140"/>
      <c r="C12" s="34">
        <f>SUM(C6:C11)</f>
        <v>293</v>
      </c>
      <c r="D12" s="34">
        <f t="shared" ref="D12:J12" si="2">SUM(D6:D11)</f>
        <v>5283</v>
      </c>
      <c r="E12" s="34">
        <f t="shared" si="2"/>
        <v>5254</v>
      </c>
      <c r="F12" s="34">
        <f t="shared" si="2"/>
        <v>10537</v>
      </c>
      <c r="G12" s="34">
        <f t="shared" si="2"/>
        <v>192</v>
      </c>
      <c r="H12" s="34">
        <f t="shared" si="2"/>
        <v>12005</v>
      </c>
      <c r="I12" s="34">
        <f t="shared" si="2"/>
        <v>12520</v>
      </c>
      <c r="J12" s="34">
        <f t="shared" si="2"/>
        <v>24525</v>
      </c>
    </row>
    <row r="14" spans="1:11">
      <c r="A14" s="135" t="s">
        <v>67</v>
      </c>
      <c r="B14" s="135"/>
      <c r="C14" s="135"/>
      <c r="D14" s="135"/>
      <c r="E14" s="135"/>
      <c r="F14" s="135"/>
    </row>
    <row r="15" spans="1:11" ht="82.5">
      <c r="A15" s="43" t="s">
        <v>27</v>
      </c>
      <c r="B15" s="42" t="s">
        <v>28</v>
      </c>
      <c r="C15" s="46" t="s">
        <v>64</v>
      </c>
      <c r="D15" s="41" t="s">
        <v>29</v>
      </c>
      <c r="E15" s="41" t="s">
        <v>30</v>
      </c>
      <c r="F15" s="41" t="s">
        <v>65</v>
      </c>
    </row>
    <row r="16" spans="1:11">
      <c r="A16" s="138">
        <v>1</v>
      </c>
      <c r="B16" s="136">
        <v>43571</v>
      </c>
      <c r="C16" s="47" t="s">
        <v>62</v>
      </c>
      <c r="D16" s="31">
        <f>COUNTIFS('April-19'!B$5:B$164,"Team 1",'April-19'!D$5:D$164,"Anganwadi")</f>
        <v>15</v>
      </c>
      <c r="E16" s="31">
        <f>COUNTIFS('April-19'!B$5:B$164,"Team 1",'April-19'!D$5:D$164,"School")</f>
        <v>20</v>
      </c>
      <c r="F16" s="32">
        <f>SUMIF('April-19'!$B$5:$B$164,"Team 1",'April-19'!$I$5:$I$164)</f>
        <v>5017</v>
      </c>
    </row>
    <row r="17" spans="1:6">
      <c r="A17" s="139"/>
      <c r="B17" s="137"/>
      <c r="C17" s="47" t="s">
        <v>63</v>
      </c>
      <c r="D17" s="31">
        <f>COUNTIFS('April-19'!B$5:B$164,"Team 2",'April-19'!D$5:D$164,"Anganwadi")</f>
        <v>23</v>
      </c>
      <c r="E17" s="31">
        <f>COUNTIFS('April-19'!B$5:B$164,"Team 2",'April-19'!D$5:D$164,"School")</f>
        <v>16</v>
      </c>
      <c r="F17" s="32">
        <f>SUMIF('April-19'!$B$5:$B$164,"Team 2",'April-19'!$I$5:$I$164)</f>
        <v>2971</v>
      </c>
    </row>
    <row r="18" spans="1:6">
      <c r="A18" s="138">
        <v>2</v>
      </c>
      <c r="B18" s="136">
        <v>43601</v>
      </c>
      <c r="C18" s="47" t="s">
        <v>62</v>
      </c>
      <c r="D18" s="31">
        <f>COUNTIFS('May-19'!B$5:B$164,"Team 1",'May-19'!D$5:D$164,"Anganwadi")</f>
        <v>17</v>
      </c>
      <c r="E18" s="31">
        <f>COUNTIFS('May-19'!B$5:B$164,"Team 1",'May-19'!D$5:D$164,"School")</f>
        <v>31</v>
      </c>
      <c r="F18" s="32">
        <f>SUMIF('May-19'!$B$5:$B$164,"Team 1",'May-19'!$I$5:$I$164)</f>
        <v>3147</v>
      </c>
    </row>
    <row r="19" spans="1:6">
      <c r="A19" s="139"/>
      <c r="B19" s="137"/>
      <c r="C19" s="47" t="s">
        <v>63</v>
      </c>
      <c r="D19" s="31">
        <f>COUNTIFS('May-19'!B$5:B$164,"Team 2",'May-19'!D$5:D$164,"Anganwadi")</f>
        <v>24</v>
      </c>
      <c r="E19" s="31">
        <f>COUNTIFS('May-19'!B$5:B$164,"Team 2",'May-19'!D$5:D$164,"School")</f>
        <v>23</v>
      </c>
      <c r="F19" s="32">
        <f>SUMIF('May-19'!$B$5:$B$164,"Team 2",'May-19'!$I$5:$I$164)</f>
        <v>3115</v>
      </c>
    </row>
    <row r="20" spans="1:6">
      <c r="A20" s="138">
        <v>3</v>
      </c>
      <c r="B20" s="136">
        <v>43632</v>
      </c>
      <c r="C20" s="47" t="s">
        <v>62</v>
      </c>
      <c r="D20" s="31">
        <f>COUNTIFS('Jun-19'!B$5:B$164,"Team 1",'Jun-19'!D$5:D$164,"Anganwadi")</f>
        <v>38</v>
      </c>
      <c r="E20" s="31">
        <f>COUNTIFS('Jun-19'!B$5:B$164,"Team 1",'Jun-19'!D$5:D$164,"School")</f>
        <v>8</v>
      </c>
      <c r="F20" s="32">
        <f>SUMIF('Jun-19'!$B$5:$B$164,"Team 1",'Jun-19'!$I$5:$I$164)</f>
        <v>1738</v>
      </c>
    </row>
    <row r="21" spans="1:6">
      <c r="A21" s="139"/>
      <c r="B21" s="137"/>
      <c r="C21" s="47" t="s">
        <v>63</v>
      </c>
      <c r="D21" s="31">
        <f>COUNTIFS('Jun-19'!B$5:B$164,"Team 2",'Jun-19'!D$5:D$164,"Anganwadi")</f>
        <v>35</v>
      </c>
      <c r="E21" s="31">
        <f>COUNTIFS('Jun-19'!B$5:B$164,"Team 2",'Jun-19'!D$5:D$164,"School")</f>
        <v>9</v>
      </c>
      <c r="F21" s="32">
        <f>SUMIF('Jun-19'!$B$5:$B$164,"Team 2",'Jun-19'!$I$5:$I$164)</f>
        <v>2173</v>
      </c>
    </row>
    <row r="22" spans="1:6">
      <c r="A22" s="138">
        <v>4</v>
      </c>
      <c r="B22" s="136">
        <v>43662</v>
      </c>
      <c r="C22" s="47" t="s">
        <v>62</v>
      </c>
      <c r="D22" s="31">
        <f>COUNTIFS('Jul-19'!B$5:B$164,"Team 1",'Jul-19'!D$5:D$164,"Anganwadi")</f>
        <v>102</v>
      </c>
      <c r="E22" s="31">
        <f>COUNTIFS('Jul-19'!B$5:B$164,"Team 1",'Jul-19'!D$5:D$164,"School")</f>
        <v>0</v>
      </c>
      <c r="F22" s="32">
        <f>SUMIF('Jul-19'!$B$5:$B$164,"Team 1",'Jul-19'!$I$5:$I$164)</f>
        <v>4051</v>
      </c>
    </row>
    <row r="23" spans="1:6">
      <c r="A23" s="139"/>
      <c r="B23" s="137"/>
      <c r="C23" s="47" t="s">
        <v>63</v>
      </c>
      <c r="D23" s="31">
        <f>COUNTIFS('Jul-19'!B$5:B$164,"Team 2",'Jul-19'!D$5:D$164,"Anganwadi")</f>
        <v>0</v>
      </c>
      <c r="E23" s="31">
        <f>COUNTIFS('Jul-19'!B$5:B$164,"Team 2",'Jul-19'!D$5:D$164,"School")</f>
        <v>0</v>
      </c>
      <c r="F23" s="32">
        <f>SUMIF('Jul-19'!$B$5:$B$164,"Team 2",'Jul-19'!$I$5:$I$164)</f>
        <v>0</v>
      </c>
    </row>
    <row r="24" spans="1:6">
      <c r="A24" s="138">
        <v>5</v>
      </c>
      <c r="B24" s="136">
        <v>43693</v>
      </c>
      <c r="C24" s="47" t="s">
        <v>62</v>
      </c>
      <c r="D24" s="31">
        <f>COUNTIFS('Aug-19'!B$5:B$164,"Team 1",'Aug-19'!D$5:D$164,"Anganwadi")</f>
        <v>0</v>
      </c>
      <c r="E24" s="31">
        <f>COUNTIFS('Aug-19'!B$5:B$164,"Team 1",'Aug-19'!D$5:D$164,"School")</f>
        <v>26</v>
      </c>
      <c r="F24" s="32">
        <f>SUMIF('Aug-19'!$B$5:$B$164,"Team 1",'Aug-19'!$I$5:$I$164)</f>
        <v>3971</v>
      </c>
    </row>
    <row r="25" spans="1:6">
      <c r="A25" s="139"/>
      <c r="B25" s="137"/>
      <c r="C25" s="47" t="s">
        <v>63</v>
      </c>
      <c r="D25" s="31">
        <f>COUNTIFS('Aug-19'!B$5:B$164,"Team 2",'Aug-19'!D$5:D$164,"Anganwadi")</f>
        <v>0</v>
      </c>
      <c r="E25" s="31">
        <f>COUNTIFS('Aug-19'!B$5:B$164,"Team 2",'Aug-19'!D$5:D$164,"School")</f>
        <v>26</v>
      </c>
      <c r="F25" s="32">
        <f>SUMIF('Aug-19'!$B$5:$B$164,"Team 2",'Aug-19'!$I$5:$I$164)</f>
        <v>4329</v>
      </c>
    </row>
    <row r="26" spans="1:6">
      <c r="A26" s="138">
        <v>6</v>
      </c>
      <c r="B26" s="136">
        <v>43724</v>
      </c>
      <c r="C26" s="47" t="s">
        <v>62</v>
      </c>
      <c r="D26" s="31">
        <f>COUNTIFS('Sep-19'!B$5:B$164,"Team 1",'Sep-19'!D$5:D$164,"Anganwadi")</f>
        <v>23</v>
      </c>
      <c r="E26" s="31">
        <f>COUNTIFS('Sep-19'!B$5:B$164,"Team 1",'Sep-19'!D$5:D$164,"School")</f>
        <v>16</v>
      </c>
      <c r="F26" s="32">
        <f>SUMIF('Sep-19'!$B$5:$B$164,"Team 1",'Sep-19'!$I$5:$I$164)</f>
        <v>1807</v>
      </c>
    </row>
    <row r="27" spans="1:6">
      <c r="A27" s="139"/>
      <c r="B27" s="137"/>
      <c r="C27" s="47" t="s">
        <v>63</v>
      </c>
      <c r="D27" s="31">
        <f>COUNTIFS('Sep-19'!B$5:B$164,"Team 2",'Sep-19'!D$5:D$164,"Anganwadi")</f>
        <v>17</v>
      </c>
      <c r="E27" s="31">
        <f>COUNTIFS('Sep-19'!B$5:B$164,"Team 2",'Sep-19'!D$5:D$164,"School")</f>
        <v>17</v>
      </c>
      <c r="F27" s="32">
        <f>SUMIF('Sep-19'!$B$5:$B$164,"Team 2",'Sep-19'!$I$5:$I$164)</f>
        <v>2786</v>
      </c>
    </row>
    <row r="28" spans="1:6">
      <c r="A28" s="132" t="s">
        <v>38</v>
      </c>
      <c r="B28" s="133"/>
      <c r="C28" s="134"/>
      <c r="D28" s="40">
        <f>SUM(D16:D27)</f>
        <v>294</v>
      </c>
      <c r="E28" s="40">
        <f>SUM(E16:E27)</f>
        <v>192</v>
      </c>
      <c r="F28" s="40">
        <f>SUM(F16:F27)</f>
        <v>35105</v>
      </c>
    </row>
  </sheetData>
  <sheetProtection password="8527" sheet="1" objects="1" scenarios="1"/>
  <mergeCells count="27">
    <mergeCell ref="A12:B12"/>
    <mergeCell ref="A1:J1"/>
    <mergeCell ref="A2:B2"/>
    <mergeCell ref="C2:D2"/>
    <mergeCell ref="F2:G2"/>
    <mergeCell ref="I2:J2"/>
    <mergeCell ref="D4:F4"/>
    <mergeCell ref="B4:B5"/>
    <mergeCell ref="C4:C5"/>
    <mergeCell ref="A4:A5"/>
    <mergeCell ref="H4:J4"/>
    <mergeCell ref="G4:G5"/>
    <mergeCell ref="A3:J3"/>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2019-04-17T11:01:38Z</dcterms:modified>
</cp:coreProperties>
</file>