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2"/>
  </bookViews>
  <sheets>
    <sheet name="Block at a Glance" sheetId="1" r:id="rId1"/>
    <sheet name="April-19" sheetId="5" r:id="rId2"/>
    <sheet name="MAY-19" sheetId="18" r:id="rId3"/>
    <sheet name="June'19" sheetId="19" r:id="rId4"/>
    <sheet name="Aug-19" sheetId="20" r:id="rId5"/>
    <sheet name="Sep-19" sheetId="21" r:id="rId6"/>
    <sheet name="Summary Sheet" sheetId="11" r:id="rId7"/>
  </sheets>
  <definedNames>
    <definedName name="_xlnm._FilterDatabase" localSheetId="0" hidden="1">'Block at a Glance'!$A$4:$M$14</definedName>
    <definedName name="_xlnm.Print_Titles" localSheetId="1">'April-19'!$3:$4</definedName>
    <definedName name="_xlnm.Print_Titles" localSheetId="4">'Aug-19'!$3:$4</definedName>
    <definedName name="_xlnm.Print_Titles" localSheetId="3">'June''19'!$3:$4</definedName>
    <definedName name="_xlnm.Print_Titles" localSheetId="2">'MAY-19'!$3:$4</definedName>
    <definedName name="_xlnm.Print_Titles" localSheetId="5">'Sep-19'!$3:$4</definedName>
  </definedNames>
  <calcPr calcId="124519"/>
</workbook>
</file>

<file path=xl/calcChain.xml><?xml version="1.0" encoding="utf-8"?>
<calcChain xmlns="http://schemas.openxmlformats.org/spreadsheetml/2006/main">
  <c r="I44" i="19"/>
  <c r="I62" i="5"/>
  <c r="E27" i="11"/>
  <c r="D27"/>
  <c r="E26"/>
  <c r="D26"/>
  <c r="I6" i="21"/>
  <c r="F26" i="11" s="1"/>
  <c r="I7" i="21"/>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73" i="5"/>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D28" l="1"/>
  <c r="E28"/>
  <c r="B167" i="21" l="1"/>
  <c r="B166"/>
  <c r="B167" i="20"/>
  <c r="B166"/>
  <c r="B167" i="19"/>
  <c r="B166"/>
  <c r="B167" i="18"/>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F18"/>
  <c r="F19"/>
  <c r="F17"/>
  <c r="C2"/>
  <c r="F25" l="1"/>
  <c r="F24"/>
  <c r="I165" i="20"/>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<sst xmlns="http://schemas.openxmlformats.org/spreadsheetml/2006/main" count="2293" uniqueCount="380">
  <si>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</si>
  <si>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</si>
  <si>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</si>
  <si>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</si>
  <si>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</si>
  <si>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</si>
  <si>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</si>
  <si>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</si>
  <si>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</si>
  <si>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</si>
  <si>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</si>
  <si>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</si>
  <si>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</si>
  <si>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</si>
  <si>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</si>
  <si>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</si>
  <si>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</si>
  <si>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</si>
  <si>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</si>
  <si>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</si>
  <si>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</si>
  <si>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</si>
  <si>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</si>
  <si>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</si>
  <si>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</si>
  <si>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</si>
  <si>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</si>
  <si>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</si>
  <si>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</si>
  <si>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</si>
  <si>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</si>
  <si>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</si>
  <si>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</si>
  <si>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</si>
  <si>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</si>
  <si>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</si>
  <si>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</si>
  <si>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</si>
  <si>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</si>
  <si>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</si>
  <si>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</si>
  <si>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</si>
  <si>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</si>
  <si>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</si>
  <si>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</si>
  <si>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</si>
  <si>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</si>
  <si>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</si>
  <si>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</si>
  <si>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</si>
  <si>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</si>
  <si>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</si>
  <si>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</si>
  <si>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</si>
  <si>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</si>
  <si>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</si>
  <si>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</si>
  <si>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</si>
  <si>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</si>
  <si>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</si>
  <si>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</si>
  <si>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</si>
  <si>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</si>
  <si>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</si>
  <si>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</si>
  <si>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</si>
  <si>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</si>
  <si>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</si>
  <si>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</si>
  <si>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</si>
  <si>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</si>
  <si>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</si>
  <si>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SUALKUCHI BOYS MV SCHOOL</t>
  </si>
  <si>
    <t>DAMPUR MANDALPARA AWC</t>
  </si>
  <si>
    <t>1 NO DAMPUR</t>
  </si>
  <si>
    <t>2 NO DAMPUR</t>
  </si>
  <si>
    <t>KISMAT BONGSHAR UTTAR PUB AWC</t>
  </si>
  <si>
    <t>NIZ BONGSHAR PUB AWC</t>
  </si>
  <si>
    <t>BATHAN SARU SRIHATI AWC</t>
  </si>
  <si>
    <t>BATHAN SRIHATI</t>
  </si>
  <si>
    <t>RAKSACHINI CHAR AWC</t>
  </si>
  <si>
    <t>RAKSACHINI CHAR BALIKA LP SCHOOL</t>
  </si>
  <si>
    <t xml:space="preserve">BAIKUNTHAPUR GHAGERI CHOWK </t>
  </si>
  <si>
    <t>ADABOI KUMARPARA AWC</t>
  </si>
  <si>
    <t>AKBAR ALI  L.P.SCHOOL</t>
  </si>
  <si>
    <t>SUALKUCHI ADARSHA L.P.SCHOOL</t>
  </si>
  <si>
    <t>GANESH DAS HIGH SCHOOL</t>
  </si>
  <si>
    <t>1 NO HALOGAON AWC</t>
  </si>
  <si>
    <t>HALOGAON MV SCHOOL</t>
  </si>
  <si>
    <t>KHETRIHARDIA HSS</t>
  </si>
  <si>
    <t>BAMUNDI HIGH SCHOOL</t>
  </si>
  <si>
    <t>PACHIM DAMPUR LP SCHOOL</t>
  </si>
  <si>
    <t>249 NO SANPARA GRANT L.P.SCHOOL</t>
  </si>
  <si>
    <t>SUALKUCHI HSS</t>
  </si>
  <si>
    <t>TOKRADIA SANPARA LP SCHOOL</t>
  </si>
  <si>
    <t>TOKRADIA SANPARA ME SCHOOL</t>
  </si>
  <si>
    <t>SANTITOL</t>
  </si>
  <si>
    <t>NIZ GANDHMOW ME SCHOOL</t>
  </si>
  <si>
    <t>GANDHMOW DAKSHIN MAJOR SUPA AWC</t>
  </si>
  <si>
    <t>MAHTOLIA BORI</t>
  </si>
  <si>
    <t>SUALKUCHI VIDYAPITH M.E.SCHOOL</t>
  </si>
  <si>
    <t>SILGURI MV SCHOOL</t>
  </si>
  <si>
    <t>RAKCHASINI CHAR NANKE L.P.SCHOOL</t>
  </si>
  <si>
    <t xml:space="preserve">DAMPUR LP </t>
  </si>
  <si>
    <t>DAMPUR SUBANSHAH LP</t>
  </si>
  <si>
    <t>PACHIM SUALKUCHI JYOTI NAGAR</t>
  </si>
  <si>
    <t>PACHIM SUALKUCHI BAGHESWARI PAHAR</t>
  </si>
  <si>
    <t>SUALKUCHI CHANDRAPUR</t>
  </si>
  <si>
    <t>HOGLABORI</t>
  </si>
  <si>
    <t>4 NO DAMPUR</t>
  </si>
  <si>
    <t>PHULBARI PAHAR</t>
  </si>
  <si>
    <t>BONGALAGHULI</t>
  </si>
  <si>
    <t>1 NO KISMAT BONGSHAR</t>
  </si>
  <si>
    <t>PUB DAMPUR LP</t>
  </si>
  <si>
    <t>KALIRAM KARIKAR GIRLS' HIGH SCHOOL</t>
  </si>
  <si>
    <t>DAMPUR ME SCHOOL</t>
  </si>
  <si>
    <t>SANPARA GRANT MILANPUR</t>
  </si>
  <si>
    <t>SAUDOR BORI LP</t>
  </si>
  <si>
    <t>BISNUPUR BELORTOL AWC</t>
  </si>
  <si>
    <t>AMBARI RAMDELIPARA AWC</t>
  </si>
  <si>
    <t>SUALKUCHI KUMARPARA AWC</t>
  </si>
  <si>
    <t>NIZ GANDHMOW ADARSHA L.P.SCHOOL</t>
  </si>
  <si>
    <t>SARULAH BALIKA L.P.SCHOOL</t>
  </si>
  <si>
    <t>3 NO SRIHATI BARLAH</t>
  </si>
  <si>
    <t>BARHARDIA LP</t>
  </si>
  <si>
    <t>NIZHARDIA LP</t>
  </si>
  <si>
    <t>BAMUNDI GL MEMORIAL GIRLS' HIGH SCHOOL</t>
  </si>
  <si>
    <t>SUALKUCHI PHC MAIN</t>
  </si>
  <si>
    <t>DAMPUR SC</t>
  </si>
  <si>
    <t>GONDHMOW SC</t>
  </si>
  <si>
    <t>BATHAN SRIHATI SC</t>
  </si>
  <si>
    <t>GANDHMOW SC</t>
  </si>
  <si>
    <t>SUALKUCHI PHC AREA</t>
  </si>
  <si>
    <t>TOKRADIA SC</t>
  </si>
  <si>
    <t>HALOGAON MPHC</t>
  </si>
  <si>
    <t>KHETRIHARDIA SC</t>
  </si>
  <si>
    <t>SIDDHESWARI SANTITOL SC</t>
  </si>
  <si>
    <t>BONGSHAR SC</t>
  </si>
  <si>
    <t>SILGURI SC</t>
  </si>
  <si>
    <t>M N DAS SC</t>
  </si>
  <si>
    <t>MRINALINI DAS</t>
  </si>
  <si>
    <t>TAIMUN BEGUM</t>
  </si>
  <si>
    <t>RAHATUN NESSA</t>
  </si>
  <si>
    <t>DAMAYANTI DAS</t>
  </si>
  <si>
    <t>RITA MALAKAR</t>
  </si>
  <si>
    <t>CHITRALEKHA DAS</t>
  </si>
  <si>
    <t>RUMA ARA BEGUM</t>
  </si>
  <si>
    <t>SARASWATI KUMAR</t>
  </si>
  <si>
    <t>RINA PATHAK</t>
  </si>
  <si>
    <t>ANIMA DAS</t>
  </si>
  <si>
    <t>MINUARA BEGUM</t>
  </si>
  <si>
    <t>RUKMINI KALITA</t>
  </si>
  <si>
    <t>ANAMIKA PATHAK</t>
  </si>
  <si>
    <t>TILOMA KALITA</t>
  </si>
  <si>
    <t>SABITRI DEKA</t>
  </si>
  <si>
    <t>PADMINI BAISHYA</t>
  </si>
  <si>
    <t>SUFIYA BEGUM</t>
  </si>
  <si>
    <t>SAHIDA BEGUM</t>
  </si>
  <si>
    <t>TULUMA DAS</t>
  </si>
  <si>
    <t>MOROMI DAS</t>
  </si>
  <si>
    <t>ARATI KALITA</t>
  </si>
  <si>
    <t>LABANYA DEVI</t>
  </si>
  <si>
    <t>KAMALA BEGUM</t>
  </si>
  <si>
    <t>ALOKA MOROL</t>
  </si>
  <si>
    <t>NILIMA KALITA</t>
  </si>
  <si>
    <t>8472944425</t>
  </si>
  <si>
    <t>NITUMONI CHOUDHURY</t>
  </si>
  <si>
    <t>6977885681</t>
  </si>
  <si>
    <t>PARBATI MAZUMDAR</t>
  </si>
  <si>
    <t>ARABJAN BEGUM</t>
  </si>
  <si>
    <t>SALEMA BIBI</t>
  </si>
  <si>
    <t>KANIKA DAS</t>
  </si>
  <si>
    <t>TAGAR BAISHYA</t>
  </si>
  <si>
    <t>NIRUPOMA DAS</t>
  </si>
  <si>
    <t>MANOMATI KALITA</t>
  </si>
  <si>
    <t>9854858841</t>
  </si>
  <si>
    <t>ANJALI DAS</t>
  </si>
  <si>
    <t>KOLSUM BIBI</t>
  </si>
  <si>
    <t>SUSHILA BAISHYA</t>
  </si>
  <si>
    <t>ANJU DAS</t>
  </si>
  <si>
    <t>MAINA BEGUM</t>
  </si>
  <si>
    <t>ARAB JAN BEGUM</t>
  </si>
  <si>
    <t>HARKHA DAS</t>
  </si>
  <si>
    <t>LATE CHANDRADHAR NATH</t>
  </si>
  <si>
    <t>9127259392</t>
  </si>
  <si>
    <t>MOINA DAS</t>
  </si>
  <si>
    <t>BOLERO</t>
  </si>
  <si>
    <t>MONDAY</t>
  </si>
  <si>
    <t>TUESDAY</t>
  </si>
  <si>
    <t>WEDNESDAY</t>
  </si>
  <si>
    <t>THURSDAY</t>
  </si>
  <si>
    <t>FRIDAY</t>
  </si>
  <si>
    <t>SATURDAY</t>
  </si>
  <si>
    <t>RAKSHACHINI CHAR DAKSHIN CHUPA</t>
  </si>
  <si>
    <t>DAKSHIN BARARTOL</t>
  </si>
  <si>
    <t>GANDHMOW BORO CHUPA</t>
  </si>
  <si>
    <t>SANPARA PARBAT BONGSHAR BORBORI PAHAR</t>
  </si>
  <si>
    <t>TILOKSON PAHAR</t>
  </si>
  <si>
    <t>WEST GOBARDHAN</t>
  </si>
  <si>
    <t>SORU SRIHATI</t>
  </si>
  <si>
    <t xml:space="preserve">BONGSHAR BORGOYAPAM </t>
  </si>
  <si>
    <t>BONGSHAR GOSAI SUPA</t>
  </si>
  <si>
    <t>1 NO SAUDARBARI</t>
  </si>
  <si>
    <t>DAMPUR MALDAPAR</t>
  </si>
  <si>
    <t>2 NO SAUDARBARI AWC</t>
  </si>
  <si>
    <t>BONGSHAR BELORTAL</t>
  </si>
  <si>
    <t>BAMUN SUALKUCHI</t>
  </si>
  <si>
    <t>PUKHURI PAR COLLEGE ROAD</t>
  </si>
  <si>
    <t>SUALKUCHI BAMUNPARA</t>
  </si>
  <si>
    <t>1 NO SARULAH AWC</t>
  </si>
  <si>
    <t>BATHAN NADIR PAR AWC</t>
  </si>
  <si>
    <t>1 NO SUBANSHAH AWC</t>
  </si>
  <si>
    <t>2 NO SUBANSHAH AWC</t>
  </si>
  <si>
    <t>2 NO NIZ GONDHMOW</t>
  </si>
  <si>
    <t>NIZ GONDHMOW</t>
  </si>
  <si>
    <t>KEOTPARA AWC</t>
  </si>
  <si>
    <t>1 NO ADABOI AWC</t>
  </si>
  <si>
    <t>MEDHITOL AWC</t>
  </si>
  <si>
    <t>HATI SATRA AWC</t>
  </si>
  <si>
    <t xml:space="preserve">2 NO NAKTADOL </t>
  </si>
  <si>
    <t>SANTITOL AWC</t>
  </si>
  <si>
    <t>LAKSHI NAGAR</t>
  </si>
  <si>
    <t>ADABOI KUMARPARA</t>
  </si>
  <si>
    <t>DAMATI PAHAR</t>
  </si>
  <si>
    <t>NA SATRA AWC</t>
  </si>
  <si>
    <t>JANAR PAR NATOL</t>
  </si>
  <si>
    <t>2 NO BARHARDIA</t>
  </si>
  <si>
    <t>KHETRIHARDIA</t>
  </si>
  <si>
    <t>PUKHURI PAR AWC</t>
  </si>
  <si>
    <t>SUALKUCHI IB</t>
  </si>
  <si>
    <t>BONGSHAR BHRINGESWAR SUPA</t>
  </si>
  <si>
    <t>AMBARI PUB</t>
  </si>
  <si>
    <t>AMBARI MILANPUR</t>
  </si>
  <si>
    <t>NATOL</t>
  </si>
  <si>
    <t>SUALKUCHI KUMARPARA</t>
  </si>
  <si>
    <t>BARLAH</t>
  </si>
  <si>
    <t>BAHAR</t>
  </si>
  <si>
    <t>KISMAT KADAMTOLI AWC</t>
  </si>
  <si>
    <t>AMBARI AWC</t>
  </si>
  <si>
    <t>3 NO DAMPUR</t>
  </si>
  <si>
    <t>BAMUNDI NAMGHAR</t>
  </si>
  <si>
    <t>BAMUNDI HATIMURAH</t>
  </si>
  <si>
    <t>NARAYANPUR KALYASHPUR</t>
  </si>
  <si>
    <t>BAMUNDI HIRAPARA</t>
  </si>
  <si>
    <t>SARU DAMPUR AWC</t>
  </si>
  <si>
    <t>4 NO DAMPUR AWC</t>
  </si>
  <si>
    <t>NIZ BONGSHAR UTTAR PUB(BORGOYAPAM)</t>
  </si>
  <si>
    <t>2 NO SARULAH</t>
  </si>
  <si>
    <t>KAYATOL AWC</t>
  </si>
  <si>
    <t>GONDHMOW BORO SUPA AWC</t>
  </si>
  <si>
    <t>KISMAT KADAMTOLI LP SCHOOL</t>
  </si>
  <si>
    <t>GOPAL THAN LP SCHOOL</t>
  </si>
  <si>
    <t>1 NO HALOGAON</t>
  </si>
  <si>
    <t>PADMARAM BHARALI HIGH SCHOOL</t>
  </si>
  <si>
    <t>TOKRADIA SANPARA HIGH SCHOOL</t>
  </si>
  <si>
    <t>HOGLABORI AWC</t>
  </si>
  <si>
    <t>BONGSHAR BHRINGESWAR ME SCHOOL</t>
  </si>
  <si>
    <t>F A SAIKIA GIRLS' HIGH SCHOOL</t>
  </si>
  <si>
    <t>SUALKUCHI VIDYAPITH HIGH SCHOOL</t>
  </si>
  <si>
    <t>SILGRI MV SCHOOL</t>
  </si>
  <si>
    <t>KALYASHPUR LP SCHOOL</t>
  </si>
  <si>
    <t>HALOGAON KAIBARTATOLA AWC</t>
  </si>
  <si>
    <t>BAIKUNTHAPUR GHAGERI CHOWK</t>
  </si>
  <si>
    <t>GONDHMOW MUSLIM CHUPA</t>
  </si>
  <si>
    <t>GANDHMOW DAS CHUPA</t>
  </si>
  <si>
    <t>DALIBARI PAM PANI CHOWK</t>
  </si>
  <si>
    <t xml:space="preserve">PUKHURI PAR </t>
  </si>
  <si>
    <t>SRIHATI</t>
  </si>
  <si>
    <t xml:space="preserve">BATHAN SRIHATI SC </t>
  </si>
  <si>
    <t>SUALKUCHI HC AREA</t>
  </si>
  <si>
    <t>SUALKCHI PPHC AREA</t>
  </si>
  <si>
    <t>SUALKCHI PHC AREA</t>
  </si>
  <si>
    <t>SAFURA BIBI</t>
  </si>
  <si>
    <t>KABITA DAS</t>
  </si>
  <si>
    <t>REBATI BHUYAN</t>
  </si>
  <si>
    <t>AFIYA BEGUM</t>
  </si>
  <si>
    <t>PRATIMA MALAKAR</t>
  </si>
  <si>
    <t>USHA BHUYAN</t>
  </si>
  <si>
    <t>LILA BARMAN</t>
  </si>
  <si>
    <t>JANANI DAS</t>
  </si>
  <si>
    <t>SUALKUCHI VIDYAPITH ME SCHOOL</t>
  </si>
  <si>
    <t>SUALKUCHI MADHYA BARGHARA GATE AWC</t>
  </si>
  <si>
    <t>SANPARA PARBAT</t>
  </si>
  <si>
    <t>BONGSHAR GOSAI CHUPA</t>
  </si>
  <si>
    <t>HALOGAON HSS</t>
  </si>
  <si>
    <t>UP</t>
  </si>
  <si>
    <t>LP</t>
  </si>
  <si>
    <t>HS</t>
  </si>
  <si>
    <t>HSS</t>
  </si>
  <si>
    <t>BATHAN SRIHATI HIGH SCHOOL</t>
  </si>
  <si>
    <t>SUALKUCHI SANATAN BALIKA LPS</t>
  </si>
  <si>
    <t xml:space="preserve">KEOTPARA </t>
  </si>
  <si>
    <t>249 NO SANPARA GRANT LPS</t>
  </si>
  <si>
    <t>SILGURI MVS</t>
  </si>
  <si>
    <t>KHETRIHARDIA H.S.S.</t>
  </si>
  <si>
    <t>SARULAH BALIKA LPS</t>
  </si>
  <si>
    <t>SARULAH GIRLS MES</t>
  </si>
  <si>
    <t>PACHIM DAMPUR LPS</t>
  </si>
  <si>
    <t>AKBAR ALI LPS</t>
  </si>
  <si>
    <t>BONGSHAR JALTI DAS HS</t>
  </si>
  <si>
    <t>505 NO. BATHAN LPS</t>
  </si>
  <si>
    <t>SRIHATI GOVARDHAN LPS</t>
  </si>
  <si>
    <t>SRIHATI SHYAMRI BIDYAPITH LPS</t>
  </si>
  <si>
    <t>BONGSHAR HS SCHOOL</t>
  </si>
  <si>
    <t>NEW GONDHMOW ADARSHA LPS</t>
  </si>
  <si>
    <t>RAKHASINI CHAR BALIKA LPS</t>
  </si>
  <si>
    <t>SUALKUCHI JANATA LPS</t>
  </si>
  <si>
    <t>SUALKUCHI MAIN</t>
  </si>
  <si>
    <t>KISHMAT KADAMTLY LPS</t>
  </si>
  <si>
    <t>NIZ GONDHMOW LPS</t>
  </si>
  <si>
    <t>PUB DAMPUR KHANDA PARA LPS</t>
  </si>
  <si>
    <t>ANZIR ALI SAIKIA LPS</t>
  </si>
  <si>
    <t>SUALKUCHI K.R.K. GIRLS HS</t>
  </si>
  <si>
    <t>MN DAS SC</t>
  </si>
  <si>
    <t>SRIHATI BATHAN HS</t>
  </si>
  <si>
    <t>RAJGARH(1)</t>
  </si>
  <si>
    <t>RAJGARH(2)</t>
  </si>
  <si>
    <t>2 NO HALOGAON</t>
  </si>
  <si>
    <t>3 NO HALOGAON</t>
  </si>
  <si>
    <t>1 NO TOKRADIA</t>
  </si>
  <si>
    <t>2 NO TOKRADIA</t>
  </si>
  <si>
    <t>1 NO BARHARDIA</t>
  </si>
  <si>
    <t>4 NO SUBANSHAH OLD</t>
  </si>
  <si>
    <t>4 NO SUBANSHAH NEW</t>
  </si>
  <si>
    <t>Bhabani Das</t>
  </si>
  <si>
    <t>Chitralekha Das</t>
  </si>
  <si>
    <t>Damayanti Kalita</t>
  </si>
  <si>
    <t>Rina pathak</t>
  </si>
  <si>
    <t>Anima Das</t>
  </si>
  <si>
    <t>Rahatun Nessa</t>
  </si>
  <si>
    <t>Ruma Ara Begum</t>
  </si>
  <si>
    <t>GANDHMOW BARBORI CHUPA</t>
  </si>
  <si>
    <t>Minu Ara Begum</t>
  </si>
  <si>
    <t>Rita Malakar</t>
  </si>
  <si>
    <t>Taimun Begum</t>
  </si>
  <si>
    <t>Rina Pathak</t>
  </si>
  <si>
    <t>Boroda Nath</t>
  </si>
  <si>
    <t>GANDHMOW FATNA</t>
  </si>
  <si>
    <t>NEW GANDHMOW</t>
  </si>
  <si>
    <t>GANDHMOW DA MAJOR CHUPA</t>
  </si>
  <si>
    <t>ABHAYAPURIA PAM</t>
  </si>
  <si>
    <t>RAKSHASINI CHAR PUB</t>
  </si>
  <si>
    <t xml:space="preserve">RAKSHASINI CHAR </t>
  </si>
  <si>
    <t>BONGAHAR SASTAR</t>
  </si>
  <si>
    <t>SANPARA ALIKASH</t>
  </si>
  <si>
    <t>BORBORI PAHAR</t>
  </si>
  <si>
    <t>BARBARDDIA</t>
  </si>
  <si>
    <t>NAPARA PUB</t>
  </si>
  <si>
    <t>NIZ GANDHMOW</t>
  </si>
  <si>
    <t>SUALKUCHI MADDHYA GATE BARKHARA</t>
  </si>
  <si>
    <t>SUALKUCHI MADHYA SARU SATRA</t>
  </si>
  <si>
    <t>HARIPUR NAPARA</t>
  </si>
  <si>
    <t>2 NO NIZ GANDHMOW</t>
  </si>
  <si>
    <t>2 NO PHULBARI PAHAR</t>
  </si>
  <si>
    <t>2 NO ADABOI</t>
  </si>
  <si>
    <t>1 NO ADABOI</t>
  </si>
  <si>
    <t>NATOL HIGH SCHOOL</t>
  </si>
  <si>
    <t>Rukmini Kalita</t>
  </si>
  <si>
    <t>1 NO NAKTADOL</t>
  </si>
  <si>
    <t>2 NO BAPUJI PATH</t>
  </si>
  <si>
    <t>KALITAPARA</t>
  </si>
  <si>
    <t>KAIBARTAPARA</t>
  </si>
  <si>
    <t>BATHAN</t>
  </si>
  <si>
    <t>BATHAN SARUSRIHATI</t>
  </si>
  <si>
    <t>BARNIZARA PUB</t>
  </si>
  <si>
    <t>BARNIZARA PACHIM</t>
  </si>
  <si>
    <t>SRIHATI KAHIBARI</t>
  </si>
  <si>
    <t>SRIHATI JONALI CHUPA</t>
  </si>
  <si>
    <t>SANPARA GRANT</t>
  </si>
  <si>
    <t>KALITA MANDIR</t>
  </si>
  <si>
    <t>S.M.ROAD</t>
  </si>
  <si>
    <t>GANDHMOW NATH CHUPA</t>
  </si>
  <si>
    <t>GANDHMOW MUSLIM CHUPA</t>
  </si>
  <si>
    <t>BATHAN NADIR PAR</t>
  </si>
  <si>
    <t>BATHAN NATH CHUPA</t>
  </si>
  <si>
    <t>SRIHATI BARMAN CHUPA</t>
  </si>
  <si>
    <t>TANGONMARI</t>
  </si>
  <si>
    <t>SIALMARI CHAR SC</t>
  </si>
  <si>
    <t>DIPALI KALITA</t>
  </si>
  <si>
    <t>JAYMOTI KALITA</t>
  </si>
</sst>
</file>

<file path=xl/styles.xml><?xml version="1.0" encoding="utf-8"?>
<styleSheet xmlns="http://schemas.openxmlformats.org/spreadsheetml/2006/main">
  <numFmts count="1">
    <numFmt numFmtId="164" formatCode="[$-409]d/mmm/yy;@"/>
  </numFmts>
  <fonts count="23">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9"/>
      <color theme="1"/>
      <name val="Times New Roman"/>
      <family val="1"/>
    </font>
    <font>
      <sz val="11"/>
      <color indexed="8"/>
      <name val="Calibri"/>
      <family val="2"/>
      <scheme val="minor"/>
    </font>
    <font>
      <sz val="10"/>
      <color indexed="8"/>
      <name val="Arial"/>
      <family val="2"/>
    </font>
    <font>
      <sz val="11"/>
      <color indexed="8"/>
      <name val="Calibri"/>
      <family val="2"/>
    </font>
    <font>
      <sz val="12"/>
      <color theme="1"/>
      <name val="Times New Roman"/>
      <family val="1"/>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s>
  <cellStyleXfs count="2">
    <xf numFmtId="0" fontId="0" fillId="0" borderId="0"/>
    <xf numFmtId="0" fontId="20" fillId="0" borderId="0"/>
  </cellStyleXfs>
  <cellXfs count="175">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10" borderId="1" xfId="0" applyFont="1" applyFill="1" applyBorder="1" applyAlignment="1" applyProtection="1">
      <alignment horizontal="left" vertical="center" wrapText="1"/>
      <protection locked="0"/>
    </xf>
    <xf numFmtId="0" fontId="0" fillId="0" borderId="1" xfId="0" applyBorder="1" applyAlignment="1" applyProtection="1">
      <alignment horizontal="left"/>
      <protection locked="0"/>
    </xf>
    <xf numFmtId="0" fontId="0" fillId="10" borderId="1" xfId="0" applyFill="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protection locked="0"/>
    </xf>
    <xf numFmtId="0" fontId="3" fillId="10" borderId="1" xfId="0" applyFont="1" applyFill="1" applyBorder="1" applyAlignment="1" applyProtection="1">
      <alignment horizontal="left" vertical="center"/>
      <protection locked="0"/>
    </xf>
    <xf numFmtId="0" fontId="3" fillId="0" borderId="0" xfId="0" applyFont="1" applyAlignment="1" applyProtection="1">
      <alignment horizontal="left"/>
      <protection locked="0"/>
    </xf>
    <xf numFmtId="0" fontId="0" fillId="0" borderId="11" xfId="0"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0" fillId="10" borderId="11" xfId="0" applyFill="1" applyBorder="1" applyAlignment="1" applyProtection="1">
      <alignment horizontal="left" wrapText="1"/>
      <protection locked="0"/>
    </xf>
    <xf numFmtId="0" fontId="19" fillId="0" borderId="12" xfId="0" applyFont="1" applyFill="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0" fillId="0" borderId="1" xfId="0" applyBorder="1" applyProtection="1">
      <protection locked="0"/>
    </xf>
    <xf numFmtId="0" fontId="0" fillId="10" borderId="1" xfId="0" applyFill="1" applyBorder="1" applyProtection="1">
      <protection locked="0"/>
    </xf>
    <xf numFmtId="0" fontId="3" fillId="0" borderId="1" xfId="0" applyFont="1" applyBorder="1" applyAlignment="1" applyProtection="1">
      <alignment wrapText="1"/>
      <protection locked="0"/>
    </xf>
    <xf numFmtId="0" fontId="0" fillId="0" borderId="11" xfId="0" applyBorder="1" applyAlignment="1" applyProtection="1">
      <alignment horizontal="center" wrapText="1"/>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vertical="center"/>
      <protection locked="0"/>
    </xf>
    <xf numFmtId="0" fontId="21" fillId="10" borderId="1" xfId="1" applyFont="1" applyFill="1" applyBorder="1" applyAlignment="1" applyProtection="1">
      <alignment wrapText="1"/>
      <protection locked="0"/>
    </xf>
    <xf numFmtId="0" fontId="21" fillId="0" borderId="1" xfId="1" applyFont="1" applyFill="1" applyBorder="1" applyAlignment="1" applyProtection="1">
      <alignment wrapText="1"/>
      <protection locked="0"/>
    </xf>
    <xf numFmtId="0" fontId="0" fillId="0" borderId="1" xfId="0" applyFill="1" applyBorder="1" applyAlignment="1" applyProtection="1">
      <alignment horizontal="left"/>
      <protection locked="0"/>
    </xf>
    <xf numFmtId="0" fontId="21" fillId="10" borderId="1" xfId="1" applyFont="1" applyFill="1" applyBorder="1" applyAlignment="1" applyProtection="1">
      <alignment horizontal="left"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D6" sqref="D6:E6"/>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16" t="s">
        <v>69</v>
      </c>
      <c r="B1" s="116"/>
      <c r="C1" s="116"/>
      <c r="D1" s="116"/>
      <c r="E1" s="116"/>
      <c r="F1" s="116"/>
      <c r="G1" s="116"/>
      <c r="H1" s="116"/>
      <c r="I1" s="116"/>
      <c r="J1" s="116"/>
      <c r="K1" s="116"/>
      <c r="L1" s="116"/>
      <c r="M1" s="116"/>
    </row>
    <row r="2" spans="1:14">
      <c r="A2" s="117" t="s">
        <v>0</v>
      </c>
      <c r="B2" s="117"/>
      <c r="C2" s="119" t="s">
        <v>68</v>
      </c>
      <c r="D2" s="120"/>
      <c r="E2" s="2" t="s">
        <v>1</v>
      </c>
      <c r="F2" s="134"/>
      <c r="G2" s="134"/>
      <c r="H2" s="134"/>
      <c r="I2" s="134"/>
      <c r="J2" s="134"/>
      <c r="K2" s="131" t="s">
        <v>24</v>
      </c>
      <c r="L2" s="131"/>
      <c r="M2" s="36"/>
    </row>
    <row r="3" spans="1:14" ht="7.5" customHeight="1">
      <c r="A3" s="95"/>
      <c r="B3" s="95"/>
      <c r="C3" s="95"/>
      <c r="D3" s="95"/>
      <c r="E3" s="95"/>
      <c r="F3" s="94"/>
      <c r="G3" s="94"/>
      <c r="H3" s="94"/>
      <c r="I3" s="94"/>
      <c r="J3" s="94"/>
      <c r="K3" s="96"/>
      <c r="L3" s="96"/>
      <c r="M3" s="96"/>
    </row>
    <row r="4" spans="1:14">
      <c r="A4" s="127" t="s">
        <v>2</v>
      </c>
      <c r="B4" s="128"/>
      <c r="C4" s="128"/>
      <c r="D4" s="128"/>
      <c r="E4" s="129"/>
      <c r="F4" s="94"/>
      <c r="G4" s="94"/>
      <c r="H4" s="94"/>
      <c r="I4" s="97" t="s">
        <v>60</v>
      </c>
      <c r="J4" s="97"/>
      <c r="K4" s="97"/>
      <c r="L4" s="97"/>
      <c r="M4" s="97"/>
    </row>
    <row r="5" spans="1:14" ht="18.75" customHeight="1">
      <c r="A5" s="92" t="s">
        <v>4</v>
      </c>
      <c r="B5" s="92"/>
      <c r="C5" s="110"/>
      <c r="D5" s="130"/>
      <c r="E5" s="111"/>
      <c r="F5" s="94"/>
      <c r="G5" s="94"/>
      <c r="H5" s="94"/>
      <c r="I5" s="121" t="s">
        <v>5</v>
      </c>
      <c r="J5" s="121"/>
      <c r="K5" s="124"/>
      <c r="L5" s="125"/>
      <c r="M5" s="126"/>
    </row>
    <row r="6" spans="1:14" ht="18.75" customHeight="1">
      <c r="A6" s="93" t="s">
        <v>18</v>
      </c>
      <c r="B6" s="93"/>
      <c r="C6" s="37"/>
      <c r="D6" s="118"/>
      <c r="E6" s="118"/>
      <c r="F6" s="94"/>
      <c r="G6" s="94"/>
      <c r="H6" s="94"/>
      <c r="I6" s="93" t="s">
        <v>18</v>
      </c>
      <c r="J6" s="93"/>
      <c r="K6" s="122"/>
      <c r="L6" s="123"/>
      <c r="M6" s="132"/>
      <c r="N6" s="126"/>
    </row>
    <row r="7" spans="1:14">
      <c r="A7" s="91" t="s">
        <v>3</v>
      </c>
      <c r="B7" s="91"/>
      <c r="C7" s="91"/>
      <c r="D7" s="91"/>
      <c r="E7" s="91"/>
      <c r="F7" s="91"/>
      <c r="G7" s="91"/>
      <c r="H7" s="91"/>
      <c r="I7" s="91"/>
      <c r="J7" s="91"/>
      <c r="K7" s="91"/>
      <c r="L7" s="91"/>
      <c r="M7" s="91"/>
    </row>
    <row r="8" spans="1:14">
      <c r="A8" s="139" t="s">
        <v>21</v>
      </c>
      <c r="B8" s="140"/>
      <c r="C8" s="141"/>
      <c r="D8" s="3" t="s">
        <v>20</v>
      </c>
      <c r="E8" s="55"/>
      <c r="F8" s="101"/>
      <c r="G8" s="102"/>
      <c r="H8" s="102"/>
      <c r="I8" s="139" t="s">
        <v>22</v>
      </c>
      <c r="J8" s="140"/>
      <c r="K8" s="141"/>
      <c r="L8" s="3" t="s">
        <v>20</v>
      </c>
      <c r="M8" s="55"/>
    </row>
    <row r="9" spans="1:14">
      <c r="A9" s="106" t="s">
        <v>26</v>
      </c>
      <c r="B9" s="107"/>
      <c r="C9" s="6" t="s">
        <v>6</v>
      </c>
      <c r="D9" s="9" t="s">
        <v>12</v>
      </c>
      <c r="E9" s="5" t="s">
        <v>15</v>
      </c>
      <c r="F9" s="103"/>
      <c r="G9" s="104"/>
      <c r="H9" s="104"/>
      <c r="I9" s="106" t="s">
        <v>26</v>
      </c>
      <c r="J9" s="107"/>
      <c r="K9" s="6" t="s">
        <v>6</v>
      </c>
      <c r="L9" s="9" t="s">
        <v>12</v>
      </c>
      <c r="M9" s="5" t="s">
        <v>15</v>
      </c>
    </row>
    <row r="10" spans="1:14">
      <c r="A10" s="115"/>
      <c r="B10" s="115"/>
      <c r="C10" s="17"/>
      <c r="D10" s="37"/>
      <c r="E10" s="38"/>
      <c r="F10" s="103"/>
      <c r="G10" s="104"/>
      <c r="H10" s="104"/>
      <c r="I10" s="108"/>
      <c r="J10" s="109"/>
      <c r="K10" s="17"/>
      <c r="L10" s="37"/>
      <c r="M10" s="38"/>
    </row>
    <row r="11" spans="1:14">
      <c r="A11" s="115"/>
      <c r="B11" s="115"/>
      <c r="C11" s="17"/>
      <c r="D11" s="37"/>
      <c r="E11" s="38"/>
      <c r="F11" s="103"/>
      <c r="G11" s="104"/>
      <c r="H11" s="104"/>
      <c r="I11" s="110"/>
      <c r="J11" s="111"/>
      <c r="K11" s="20"/>
      <c r="L11" s="37"/>
      <c r="M11" s="38"/>
    </row>
    <row r="12" spans="1:14">
      <c r="A12" s="115"/>
      <c r="B12" s="115"/>
      <c r="C12" s="17"/>
      <c r="D12" s="37"/>
      <c r="E12" s="38"/>
      <c r="F12" s="103"/>
      <c r="G12" s="104"/>
      <c r="H12" s="104"/>
      <c r="I12" s="108"/>
      <c r="J12" s="109"/>
      <c r="K12" s="17"/>
      <c r="L12" s="37"/>
      <c r="M12" s="38"/>
    </row>
    <row r="13" spans="1:14">
      <c r="A13" s="115"/>
      <c r="B13" s="115"/>
      <c r="C13" s="17"/>
      <c r="D13" s="37"/>
      <c r="E13" s="38"/>
      <c r="F13" s="103"/>
      <c r="G13" s="104"/>
      <c r="H13" s="104"/>
      <c r="I13" s="108"/>
      <c r="J13" s="109"/>
      <c r="K13" s="17"/>
      <c r="L13" s="37"/>
      <c r="M13" s="38"/>
    </row>
    <row r="14" spans="1:14">
      <c r="A14" s="112" t="s">
        <v>19</v>
      </c>
      <c r="B14" s="113"/>
      <c r="C14" s="114"/>
      <c r="D14" s="138"/>
      <c r="E14" s="138"/>
      <c r="F14" s="103"/>
      <c r="G14" s="104"/>
      <c r="H14" s="104"/>
      <c r="I14" s="105"/>
      <c r="J14" s="105"/>
      <c r="K14" s="105"/>
      <c r="L14" s="105"/>
      <c r="M14" s="105"/>
      <c r="N14" s="8"/>
    </row>
    <row r="15" spans="1:14">
      <c r="A15" s="100"/>
      <c r="B15" s="100"/>
      <c r="C15" s="100"/>
      <c r="D15" s="100"/>
      <c r="E15" s="100"/>
      <c r="F15" s="100"/>
      <c r="G15" s="100"/>
      <c r="H15" s="100"/>
      <c r="I15" s="100"/>
      <c r="J15" s="100"/>
      <c r="K15" s="100"/>
      <c r="L15" s="100"/>
      <c r="M15" s="100"/>
    </row>
    <row r="16" spans="1:14">
      <c r="A16" s="99" t="s">
        <v>44</v>
      </c>
      <c r="B16" s="99"/>
      <c r="C16" s="99"/>
      <c r="D16" s="99"/>
      <c r="E16" s="99"/>
      <c r="F16" s="99"/>
      <c r="G16" s="99"/>
      <c r="H16" s="99"/>
      <c r="I16" s="99"/>
      <c r="J16" s="99"/>
      <c r="K16" s="99"/>
      <c r="L16" s="99"/>
      <c r="M16" s="99"/>
    </row>
    <row r="17" spans="1:13" ht="32.25" customHeight="1">
      <c r="A17" s="136" t="s">
        <v>56</v>
      </c>
      <c r="B17" s="136"/>
      <c r="C17" s="136"/>
      <c r="D17" s="136"/>
      <c r="E17" s="136"/>
      <c r="F17" s="136"/>
      <c r="G17" s="136"/>
      <c r="H17" s="136"/>
      <c r="I17" s="136"/>
      <c r="J17" s="136"/>
      <c r="K17" s="136"/>
      <c r="L17" s="136"/>
      <c r="M17" s="136"/>
    </row>
    <row r="18" spans="1:13">
      <c r="A18" s="98" t="s">
        <v>57</v>
      </c>
      <c r="B18" s="98"/>
      <c r="C18" s="98"/>
      <c r="D18" s="98"/>
      <c r="E18" s="98"/>
      <c r="F18" s="98"/>
      <c r="G18" s="98"/>
      <c r="H18" s="98"/>
      <c r="I18" s="98"/>
      <c r="J18" s="98"/>
      <c r="K18" s="98"/>
      <c r="L18" s="98"/>
      <c r="M18" s="98"/>
    </row>
    <row r="19" spans="1:13">
      <c r="A19" s="98" t="s">
        <v>45</v>
      </c>
      <c r="B19" s="98"/>
      <c r="C19" s="98"/>
      <c r="D19" s="98"/>
      <c r="E19" s="98"/>
      <c r="F19" s="98"/>
      <c r="G19" s="98"/>
      <c r="H19" s="98"/>
      <c r="I19" s="98"/>
      <c r="J19" s="98"/>
      <c r="K19" s="98"/>
      <c r="L19" s="98"/>
      <c r="M19" s="98"/>
    </row>
    <row r="20" spans="1:13">
      <c r="A20" s="98" t="s">
        <v>39</v>
      </c>
      <c r="B20" s="98"/>
      <c r="C20" s="98"/>
      <c r="D20" s="98"/>
      <c r="E20" s="98"/>
      <c r="F20" s="98"/>
      <c r="G20" s="98"/>
      <c r="H20" s="98"/>
      <c r="I20" s="98"/>
      <c r="J20" s="98"/>
      <c r="K20" s="98"/>
      <c r="L20" s="98"/>
      <c r="M20" s="98"/>
    </row>
    <row r="21" spans="1:13">
      <c r="A21" s="98" t="s">
        <v>46</v>
      </c>
      <c r="B21" s="98"/>
      <c r="C21" s="98"/>
      <c r="D21" s="98"/>
      <c r="E21" s="98"/>
      <c r="F21" s="98"/>
      <c r="G21" s="98"/>
      <c r="H21" s="98"/>
      <c r="I21" s="98"/>
      <c r="J21" s="98"/>
      <c r="K21" s="98"/>
      <c r="L21" s="98"/>
      <c r="M21" s="98"/>
    </row>
    <row r="22" spans="1:13">
      <c r="A22" s="98" t="s">
        <v>40</v>
      </c>
      <c r="B22" s="98"/>
      <c r="C22" s="98"/>
      <c r="D22" s="98"/>
      <c r="E22" s="98"/>
      <c r="F22" s="98"/>
      <c r="G22" s="98"/>
      <c r="H22" s="98"/>
      <c r="I22" s="98"/>
      <c r="J22" s="98"/>
      <c r="K22" s="98"/>
      <c r="L22" s="98"/>
      <c r="M22" s="98"/>
    </row>
    <row r="23" spans="1:13">
      <c r="A23" s="137" t="s">
        <v>49</v>
      </c>
      <c r="B23" s="137"/>
      <c r="C23" s="137"/>
      <c r="D23" s="137"/>
      <c r="E23" s="137"/>
      <c r="F23" s="137"/>
      <c r="G23" s="137"/>
      <c r="H23" s="137"/>
      <c r="I23" s="137"/>
      <c r="J23" s="137"/>
      <c r="K23" s="137"/>
      <c r="L23" s="137"/>
      <c r="M23" s="137"/>
    </row>
    <row r="24" spans="1:13">
      <c r="A24" s="98" t="s">
        <v>41</v>
      </c>
      <c r="B24" s="98"/>
      <c r="C24" s="98"/>
      <c r="D24" s="98"/>
      <c r="E24" s="98"/>
      <c r="F24" s="98"/>
      <c r="G24" s="98"/>
      <c r="H24" s="98"/>
      <c r="I24" s="98"/>
      <c r="J24" s="98"/>
      <c r="K24" s="98"/>
      <c r="L24" s="98"/>
      <c r="M24" s="98"/>
    </row>
    <row r="25" spans="1:13">
      <c r="A25" s="98" t="s">
        <v>42</v>
      </c>
      <c r="B25" s="98"/>
      <c r="C25" s="98"/>
      <c r="D25" s="98"/>
      <c r="E25" s="98"/>
      <c r="F25" s="98"/>
      <c r="G25" s="98"/>
      <c r="H25" s="98"/>
      <c r="I25" s="98"/>
      <c r="J25" s="98"/>
      <c r="K25" s="98"/>
      <c r="L25" s="98"/>
      <c r="M25" s="98"/>
    </row>
    <row r="26" spans="1:13">
      <c r="A26" s="98" t="s">
        <v>43</v>
      </c>
      <c r="B26" s="98"/>
      <c r="C26" s="98"/>
      <c r="D26" s="98"/>
      <c r="E26" s="98"/>
      <c r="F26" s="98"/>
      <c r="G26" s="98"/>
      <c r="H26" s="98"/>
      <c r="I26" s="98"/>
      <c r="J26" s="98"/>
      <c r="K26" s="98"/>
      <c r="L26" s="98"/>
      <c r="M26" s="98"/>
    </row>
    <row r="27" spans="1:13">
      <c r="A27" s="135" t="s">
        <v>47</v>
      </c>
      <c r="B27" s="135"/>
      <c r="C27" s="135"/>
      <c r="D27" s="135"/>
      <c r="E27" s="135"/>
      <c r="F27" s="135"/>
      <c r="G27" s="135"/>
      <c r="H27" s="135"/>
      <c r="I27" s="135"/>
      <c r="J27" s="135"/>
      <c r="K27" s="135"/>
      <c r="L27" s="135"/>
      <c r="M27" s="135"/>
    </row>
    <row r="28" spans="1:13">
      <c r="A28" s="98" t="s">
        <v>48</v>
      </c>
      <c r="B28" s="98"/>
      <c r="C28" s="98"/>
      <c r="D28" s="98"/>
      <c r="E28" s="98"/>
      <c r="F28" s="98"/>
      <c r="G28" s="98"/>
      <c r="H28" s="98"/>
      <c r="I28" s="98"/>
      <c r="J28" s="98"/>
      <c r="K28" s="98"/>
      <c r="L28" s="98"/>
      <c r="M28" s="98"/>
    </row>
    <row r="29" spans="1:13" ht="44.25" customHeight="1">
      <c r="A29" s="133" t="s">
        <v>58</v>
      </c>
      <c r="B29" s="133"/>
      <c r="C29" s="133"/>
      <c r="D29" s="133"/>
      <c r="E29" s="133"/>
      <c r="F29" s="133"/>
      <c r="G29" s="133"/>
      <c r="H29" s="133"/>
      <c r="I29" s="133"/>
      <c r="J29" s="133"/>
      <c r="K29" s="133"/>
      <c r="L29" s="133"/>
      <c r="M29" s="133"/>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D31" sqref="D3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4" t="s">
        <v>70</v>
      </c>
      <c r="B1" s="144"/>
      <c r="C1" s="144"/>
      <c r="D1" s="144"/>
      <c r="E1" s="144"/>
      <c r="F1" s="144"/>
      <c r="G1" s="144"/>
      <c r="H1" s="144"/>
      <c r="I1" s="144"/>
      <c r="J1" s="144"/>
      <c r="K1" s="144"/>
      <c r="L1" s="144"/>
      <c r="M1" s="144"/>
      <c r="N1" s="144"/>
      <c r="O1" s="144"/>
      <c r="P1" s="144"/>
      <c r="Q1" s="144"/>
      <c r="R1" s="144"/>
      <c r="S1" s="144"/>
    </row>
    <row r="2" spans="1:20" ht="16.5" customHeight="1">
      <c r="A2" s="147" t="s">
        <v>59</v>
      </c>
      <c r="B2" s="148"/>
      <c r="C2" s="148"/>
      <c r="D2" s="25">
        <v>43556</v>
      </c>
      <c r="E2" s="22"/>
      <c r="F2" s="22"/>
      <c r="G2" s="22"/>
      <c r="H2" s="22"/>
      <c r="I2" s="22"/>
      <c r="J2" s="22"/>
      <c r="K2" s="22"/>
      <c r="L2" s="22"/>
      <c r="M2" s="22"/>
      <c r="N2" s="22"/>
      <c r="O2" s="22"/>
      <c r="P2" s="22"/>
      <c r="Q2" s="22"/>
      <c r="R2" s="22"/>
      <c r="S2" s="22"/>
    </row>
    <row r="3" spans="1:20" ht="24" customHeight="1">
      <c r="A3" s="143" t="s">
        <v>14</v>
      </c>
      <c r="B3" s="145" t="s">
        <v>61</v>
      </c>
      <c r="C3" s="142" t="s">
        <v>7</v>
      </c>
      <c r="D3" s="142" t="s">
        <v>55</v>
      </c>
      <c r="E3" s="142" t="s">
        <v>16</v>
      </c>
      <c r="F3" s="149" t="s">
        <v>17</v>
      </c>
      <c r="G3" s="142" t="s">
        <v>8</v>
      </c>
      <c r="H3" s="142"/>
      <c r="I3" s="142"/>
      <c r="J3" s="142" t="s">
        <v>31</v>
      </c>
      <c r="K3" s="145" t="s">
        <v>33</v>
      </c>
      <c r="L3" s="145" t="s">
        <v>50</v>
      </c>
      <c r="M3" s="145" t="s">
        <v>51</v>
      </c>
      <c r="N3" s="145" t="s">
        <v>34</v>
      </c>
      <c r="O3" s="145" t="s">
        <v>35</v>
      </c>
      <c r="P3" s="143" t="s">
        <v>54</v>
      </c>
      <c r="Q3" s="142" t="s">
        <v>52</v>
      </c>
      <c r="R3" s="142" t="s">
        <v>32</v>
      </c>
      <c r="S3" s="142" t="s">
        <v>53</v>
      </c>
      <c r="T3" s="142" t="s">
        <v>13</v>
      </c>
    </row>
    <row r="4" spans="1:20" ht="25.5" customHeight="1">
      <c r="A4" s="143"/>
      <c r="B4" s="150"/>
      <c r="C4" s="142"/>
      <c r="D4" s="142"/>
      <c r="E4" s="142"/>
      <c r="F4" s="149"/>
      <c r="G4" s="15" t="s">
        <v>9</v>
      </c>
      <c r="H4" s="15" t="s">
        <v>10</v>
      </c>
      <c r="I4" s="11" t="s">
        <v>11</v>
      </c>
      <c r="J4" s="142"/>
      <c r="K4" s="146"/>
      <c r="L4" s="146"/>
      <c r="M4" s="146"/>
      <c r="N4" s="146"/>
      <c r="O4" s="146"/>
      <c r="P4" s="143"/>
      <c r="Q4" s="143"/>
      <c r="R4" s="142"/>
      <c r="S4" s="142"/>
      <c r="T4" s="142"/>
    </row>
    <row r="5" spans="1:20" ht="33.75" thickBot="1">
      <c r="A5" s="4">
        <v>1</v>
      </c>
      <c r="B5" s="68" t="s">
        <v>62</v>
      </c>
      <c r="C5" s="65" t="s">
        <v>72</v>
      </c>
      <c r="D5" s="18" t="s">
        <v>23</v>
      </c>
      <c r="E5" s="19"/>
      <c r="F5" s="18" t="s">
        <v>285</v>
      </c>
      <c r="G5" s="19"/>
      <c r="H5" s="19"/>
      <c r="I5" s="68">
        <v>98</v>
      </c>
      <c r="J5" s="18">
        <v>9864857905</v>
      </c>
      <c r="K5" s="18" t="s">
        <v>127</v>
      </c>
      <c r="L5" s="18" t="s">
        <v>140</v>
      </c>
      <c r="M5" s="18">
        <v>9864857905</v>
      </c>
      <c r="N5" s="18" t="s">
        <v>155</v>
      </c>
      <c r="O5" s="18">
        <v>9957938338</v>
      </c>
      <c r="P5" s="24">
        <v>43556</v>
      </c>
      <c r="Q5" s="18" t="s">
        <v>187</v>
      </c>
      <c r="R5" s="48"/>
      <c r="S5" s="18" t="s">
        <v>186</v>
      </c>
      <c r="T5" s="18"/>
    </row>
    <row r="6" spans="1:20" ht="17.25" thickBot="1">
      <c r="A6" s="4">
        <v>2</v>
      </c>
      <c r="B6" s="68" t="s">
        <v>63</v>
      </c>
      <c r="C6" s="66" t="s">
        <v>73</v>
      </c>
      <c r="D6" s="18" t="s">
        <v>25</v>
      </c>
      <c r="E6" s="19"/>
      <c r="F6" s="18"/>
      <c r="G6" s="19"/>
      <c r="H6" s="19"/>
      <c r="I6" s="68">
        <v>28</v>
      </c>
      <c r="J6" s="18">
        <v>9864409404</v>
      </c>
      <c r="K6" s="18" t="s">
        <v>128</v>
      </c>
      <c r="L6" s="18" t="s">
        <v>141</v>
      </c>
      <c r="M6" s="18">
        <v>9864409404</v>
      </c>
      <c r="N6" s="75" t="s">
        <v>156</v>
      </c>
      <c r="O6" s="76">
        <v>8752888319</v>
      </c>
      <c r="P6" s="24">
        <v>43556</v>
      </c>
      <c r="Q6" s="18" t="s">
        <v>187</v>
      </c>
      <c r="R6" s="48"/>
      <c r="S6" s="18" t="s">
        <v>186</v>
      </c>
      <c r="T6" s="18"/>
    </row>
    <row r="7" spans="1:20" ht="17.25" thickBot="1">
      <c r="A7" s="4">
        <v>3</v>
      </c>
      <c r="B7" s="68" t="s">
        <v>63</v>
      </c>
      <c r="C7" s="66" t="s">
        <v>74</v>
      </c>
      <c r="D7" s="18" t="s">
        <v>25</v>
      </c>
      <c r="E7" s="19"/>
      <c r="F7" s="18"/>
      <c r="G7" s="19"/>
      <c r="H7" s="19"/>
      <c r="I7" s="66">
        <v>40</v>
      </c>
      <c r="J7" s="69">
        <v>9508276813</v>
      </c>
      <c r="K7" s="18" t="s">
        <v>128</v>
      </c>
      <c r="L7" s="18" t="s">
        <v>141</v>
      </c>
      <c r="M7" s="18">
        <v>9864409404</v>
      </c>
      <c r="N7" s="75" t="s">
        <v>156</v>
      </c>
      <c r="O7" s="76">
        <v>8752888319</v>
      </c>
      <c r="P7" s="24">
        <v>43556</v>
      </c>
      <c r="Q7" s="18" t="s">
        <v>187</v>
      </c>
      <c r="R7" s="48"/>
      <c r="S7" s="18" t="s">
        <v>186</v>
      </c>
      <c r="T7" s="18"/>
    </row>
    <row r="8" spans="1:20" ht="17.25" thickBot="1">
      <c r="A8" s="4">
        <v>4</v>
      </c>
      <c r="B8" s="68" t="s">
        <v>63</v>
      </c>
      <c r="C8" s="66" t="s">
        <v>75</v>
      </c>
      <c r="D8" s="18" t="s">
        <v>25</v>
      </c>
      <c r="E8" s="19"/>
      <c r="F8" s="18"/>
      <c r="G8" s="19"/>
      <c r="H8" s="19"/>
      <c r="I8" s="66">
        <v>38</v>
      </c>
      <c r="J8" s="69">
        <v>9508433893</v>
      </c>
      <c r="K8" s="18" t="s">
        <v>128</v>
      </c>
      <c r="L8" s="18" t="s">
        <v>141</v>
      </c>
      <c r="M8" s="18">
        <v>9864409404</v>
      </c>
      <c r="N8" s="75" t="s">
        <v>156</v>
      </c>
      <c r="O8" s="76">
        <v>8752888319</v>
      </c>
      <c r="P8" s="24">
        <v>43556</v>
      </c>
      <c r="Q8" s="18" t="s">
        <v>187</v>
      </c>
      <c r="R8" s="48"/>
      <c r="S8" s="18" t="s">
        <v>186</v>
      </c>
      <c r="T8" s="18"/>
    </row>
    <row r="9" spans="1:20">
      <c r="A9" s="4">
        <v>5</v>
      </c>
      <c r="B9" s="68" t="s">
        <v>62</v>
      </c>
      <c r="C9" s="66" t="s">
        <v>76</v>
      </c>
      <c r="D9" s="18" t="s">
        <v>25</v>
      </c>
      <c r="E9" s="19"/>
      <c r="F9" s="18"/>
      <c r="G9" s="19"/>
      <c r="H9" s="19"/>
      <c r="I9" s="68">
        <v>49</v>
      </c>
      <c r="J9" s="72">
        <v>9401450181</v>
      </c>
      <c r="K9" s="18" t="s">
        <v>129</v>
      </c>
      <c r="L9" s="18" t="s">
        <v>142</v>
      </c>
      <c r="M9" s="72">
        <v>9401450181</v>
      </c>
      <c r="N9" s="18" t="s">
        <v>157</v>
      </c>
      <c r="O9" s="18">
        <v>9508014310</v>
      </c>
      <c r="P9" s="24">
        <v>43557</v>
      </c>
      <c r="Q9" s="18" t="s">
        <v>188</v>
      </c>
      <c r="R9" s="48"/>
      <c r="S9" s="18" t="s">
        <v>186</v>
      </c>
      <c r="T9" s="18"/>
    </row>
    <row r="10" spans="1:20">
      <c r="A10" s="4">
        <v>6</v>
      </c>
      <c r="B10" s="68" t="s">
        <v>62</v>
      </c>
      <c r="C10" s="66" t="s">
        <v>77</v>
      </c>
      <c r="D10" s="18" t="s">
        <v>25</v>
      </c>
      <c r="E10" s="19"/>
      <c r="F10" s="18"/>
      <c r="G10" s="19"/>
      <c r="H10" s="19"/>
      <c r="I10" s="66">
        <v>48</v>
      </c>
      <c r="J10" s="72">
        <v>9401450181</v>
      </c>
      <c r="K10" s="18" t="s">
        <v>129</v>
      </c>
      <c r="L10" s="18" t="s">
        <v>142</v>
      </c>
      <c r="M10" s="72">
        <v>9401450181</v>
      </c>
      <c r="N10" s="18" t="s">
        <v>157</v>
      </c>
      <c r="O10" s="18">
        <v>9508014310</v>
      </c>
      <c r="P10" s="24">
        <v>43557</v>
      </c>
      <c r="Q10" s="18" t="s">
        <v>188</v>
      </c>
      <c r="R10" s="48"/>
      <c r="S10" s="18" t="s">
        <v>186</v>
      </c>
      <c r="T10" s="18"/>
    </row>
    <row r="11" spans="1:20">
      <c r="A11" s="4">
        <v>7</v>
      </c>
      <c r="B11" s="68" t="s">
        <v>63</v>
      </c>
      <c r="C11" s="66" t="s">
        <v>78</v>
      </c>
      <c r="D11" s="18" t="s">
        <v>25</v>
      </c>
      <c r="E11" s="19"/>
      <c r="F11" s="18"/>
      <c r="G11" s="19"/>
      <c r="H11" s="19"/>
      <c r="I11" s="66">
        <v>35</v>
      </c>
      <c r="J11" s="72">
        <v>9854970803</v>
      </c>
      <c r="K11" s="18" t="s">
        <v>130</v>
      </c>
      <c r="L11" s="18" t="s">
        <v>143</v>
      </c>
      <c r="M11" s="72">
        <v>9854970803</v>
      </c>
      <c r="N11" s="18" t="s">
        <v>158</v>
      </c>
      <c r="O11" s="18">
        <v>9401786244</v>
      </c>
      <c r="P11" s="24">
        <v>43557</v>
      </c>
      <c r="Q11" s="18" t="s">
        <v>188</v>
      </c>
      <c r="R11" s="48"/>
      <c r="S11" s="18" t="s">
        <v>186</v>
      </c>
      <c r="T11" s="18"/>
    </row>
    <row r="12" spans="1:20" s="54" customFormat="1">
      <c r="A12" s="50">
        <v>8</v>
      </c>
      <c r="B12" s="68" t="s">
        <v>63</v>
      </c>
      <c r="C12" s="66" t="s">
        <v>79</v>
      </c>
      <c r="D12" s="18" t="s">
        <v>25</v>
      </c>
      <c r="E12" s="52"/>
      <c r="F12" s="51"/>
      <c r="G12" s="52"/>
      <c r="H12" s="52"/>
      <c r="I12" s="66">
        <v>12</v>
      </c>
      <c r="J12" s="69">
        <v>9577089062</v>
      </c>
      <c r="K12" s="18" t="s">
        <v>130</v>
      </c>
      <c r="L12" s="18" t="s">
        <v>143</v>
      </c>
      <c r="M12" s="72">
        <v>9854970803</v>
      </c>
      <c r="N12" s="18" t="s">
        <v>158</v>
      </c>
      <c r="O12" s="18">
        <v>9401786244</v>
      </c>
      <c r="P12" s="24">
        <v>43557</v>
      </c>
      <c r="Q12" s="18" t="s">
        <v>188</v>
      </c>
      <c r="R12" s="53"/>
      <c r="S12" s="18" t="s">
        <v>186</v>
      </c>
      <c r="T12" s="51"/>
    </row>
    <row r="13" spans="1:20" ht="33">
      <c r="A13" s="4">
        <v>9</v>
      </c>
      <c r="B13" s="68" t="s">
        <v>62</v>
      </c>
      <c r="C13" s="66" t="s">
        <v>80</v>
      </c>
      <c r="D13" s="18" t="s">
        <v>25</v>
      </c>
      <c r="E13" s="19"/>
      <c r="F13" s="18"/>
      <c r="G13" s="19"/>
      <c r="H13" s="19"/>
      <c r="I13" s="66">
        <v>84</v>
      </c>
      <c r="J13" s="69">
        <v>9954889754</v>
      </c>
      <c r="K13" s="18" t="s">
        <v>131</v>
      </c>
      <c r="L13" s="18" t="s">
        <v>142</v>
      </c>
      <c r="M13" s="72">
        <v>9401450181</v>
      </c>
      <c r="N13" s="18" t="s">
        <v>157</v>
      </c>
      <c r="O13" s="18">
        <v>9508014310</v>
      </c>
      <c r="P13" s="24">
        <v>43558</v>
      </c>
      <c r="Q13" s="18" t="s">
        <v>189</v>
      </c>
      <c r="R13" s="48"/>
      <c r="S13" s="18" t="s">
        <v>186</v>
      </c>
      <c r="T13" s="18"/>
    </row>
    <row r="14" spans="1:20" ht="33">
      <c r="A14" s="4">
        <v>10</v>
      </c>
      <c r="B14" s="68" t="s">
        <v>62</v>
      </c>
      <c r="C14" s="66" t="s">
        <v>81</v>
      </c>
      <c r="D14" s="18" t="s">
        <v>23</v>
      </c>
      <c r="E14" s="19"/>
      <c r="F14" s="18" t="s">
        <v>286</v>
      </c>
      <c r="G14" s="19"/>
      <c r="H14" s="19"/>
      <c r="I14" s="69">
        <v>126</v>
      </c>
      <c r="J14" s="69">
        <v>9854339441</v>
      </c>
      <c r="K14" s="18" t="s">
        <v>131</v>
      </c>
      <c r="L14" s="18" t="s">
        <v>142</v>
      </c>
      <c r="M14" s="18">
        <v>8011230527</v>
      </c>
      <c r="N14" s="18" t="s">
        <v>159</v>
      </c>
      <c r="O14" s="18">
        <v>9508016069</v>
      </c>
      <c r="P14" s="24">
        <v>43558</v>
      </c>
      <c r="Q14" s="18" t="s">
        <v>189</v>
      </c>
      <c r="R14" s="48"/>
      <c r="S14" s="18" t="s">
        <v>186</v>
      </c>
      <c r="T14" s="18"/>
    </row>
    <row r="15" spans="1:20" ht="33">
      <c r="A15" s="4">
        <v>11</v>
      </c>
      <c r="B15" s="68" t="s">
        <v>63</v>
      </c>
      <c r="C15" s="66" t="s">
        <v>82</v>
      </c>
      <c r="D15" s="18" t="s">
        <v>25</v>
      </c>
      <c r="E15" s="19"/>
      <c r="F15" s="18"/>
      <c r="G15" s="19"/>
      <c r="H15" s="19"/>
      <c r="I15" s="66">
        <v>47</v>
      </c>
      <c r="J15" s="69">
        <v>9808351397</v>
      </c>
      <c r="K15" s="18" t="s">
        <v>132</v>
      </c>
      <c r="L15" s="18" t="s">
        <v>140</v>
      </c>
      <c r="M15" s="18">
        <v>9864857905</v>
      </c>
      <c r="N15" s="18" t="s">
        <v>160</v>
      </c>
      <c r="O15" s="18">
        <v>9613587498</v>
      </c>
      <c r="P15" s="24">
        <v>43558</v>
      </c>
      <c r="Q15" s="18" t="s">
        <v>189</v>
      </c>
      <c r="R15" s="48"/>
      <c r="S15" s="18" t="s">
        <v>186</v>
      </c>
      <c r="T15" s="18"/>
    </row>
    <row r="16" spans="1:20" ht="33.75" thickBot="1">
      <c r="A16" s="4">
        <v>12</v>
      </c>
      <c r="B16" s="68" t="s">
        <v>63</v>
      </c>
      <c r="C16" s="66" t="s">
        <v>83</v>
      </c>
      <c r="D16" s="18" t="s">
        <v>25</v>
      </c>
      <c r="E16" s="19"/>
      <c r="F16" s="18"/>
      <c r="G16" s="19"/>
      <c r="H16" s="19"/>
      <c r="I16" s="66">
        <v>35</v>
      </c>
      <c r="J16" s="69">
        <v>9577693493</v>
      </c>
      <c r="K16" s="18" t="s">
        <v>132</v>
      </c>
      <c r="L16" s="18" t="s">
        <v>140</v>
      </c>
      <c r="M16" s="18">
        <v>9864857905</v>
      </c>
      <c r="N16" s="18" t="s">
        <v>161</v>
      </c>
      <c r="O16" s="18">
        <v>9707062828</v>
      </c>
      <c r="P16" s="24">
        <v>43558</v>
      </c>
      <c r="Q16" s="18" t="s">
        <v>189</v>
      </c>
      <c r="R16" s="48"/>
      <c r="S16" s="18" t="s">
        <v>186</v>
      </c>
      <c r="T16" s="18"/>
    </row>
    <row r="17" spans="1:20" ht="17.25" thickBot="1">
      <c r="A17" s="4">
        <v>13</v>
      </c>
      <c r="B17" s="68" t="s">
        <v>62</v>
      </c>
      <c r="C17" s="65" t="s">
        <v>84</v>
      </c>
      <c r="D17" s="18" t="s">
        <v>23</v>
      </c>
      <c r="E17" s="19"/>
      <c r="F17" s="18" t="s">
        <v>286</v>
      </c>
      <c r="G17" s="19"/>
      <c r="H17" s="19"/>
      <c r="I17" s="68">
        <v>123</v>
      </c>
      <c r="J17" s="18">
        <v>9864896231</v>
      </c>
      <c r="K17" s="18" t="s">
        <v>133</v>
      </c>
      <c r="L17" s="18" t="s">
        <v>144</v>
      </c>
      <c r="M17" s="18">
        <v>7896109476</v>
      </c>
      <c r="N17" s="18" t="s">
        <v>162</v>
      </c>
      <c r="O17" s="76">
        <v>9126375853</v>
      </c>
      <c r="P17" s="24">
        <v>43559</v>
      </c>
      <c r="Q17" s="18" t="s">
        <v>190</v>
      </c>
      <c r="R17" s="48"/>
      <c r="S17" s="18" t="s">
        <v>186</v>
      </c>
      <c r="T17" s="18"/>
    </row>
    <row r="18" spans="1:20" ht="33">
      <c r="A18" s="4">
        <v>14</v>
      </c>
      <c r="B18" s="68" t="s">
        <v>63</v>
      </c>
      <c r="C18" s="65" t="s">
        <v>85</v>
      </c>
      <c r="D18" s="18" t="s">
        <v>23</v>
      </c>
      <c r="E18" s="19"/>
      <c r="F18" s="18" t="s">
        <v>286</v>
      </c>
      <c r="G18" s="19"/>
      <c r="H18" s="19"/>
      <c r="I18" s="70">
        <v>255</v>
      </c>
      <c r="J18" s="18">
        <v>9864857905</v>
      </c>
      <c r="K18" s="18" t="s">
        <v>127</v>
      </c>
      <c r="L18" s="18" t="s">
        <v>140</v>
      </c>
      <c r="M18" s="18">
        <v>9864857905</v>
      </c>
      <c r="N18" s="18" t="s">
        <v>155</v>
      </c>
      <c r="O18" s="18">
        <v>9957938338</v>
      </c>
      <c r="P18" s="24">
        <v>43559</v>
      </c>
      <c r="Q18" s="18" t="s">
        <v>190</v>
      </c>
      <c r="R18" s="48"/>
      <c r="S18" s="18" t="s">
        <v>186</v>
      </c>
      <c r="T18" s="18"/>
    </row>
    <row r="19" spans="1:20" ht="33">
      <c r="A19" s="4">
        <v>15</v>
      </c>
      <c r="B19" s="68" t="s">
        <v>62</v>
      </c>
      <c r="C19" s="66" t="s">
        <v>86</v>
      </c>
      <c r="D19" s="18" t="s">
        <v>23</v>
      </c>
      <c r="E19" s="19"/>
      <c r="F19" s="18" t="s">
        <v>287</v>
      </c>
      <c r="G19" s="19"/>
      <c r="H19" s="19"/>
      <c r="I19" s="69">
        <v>441</v>
      </c>
      <c r="J19" s="18">
        <v>9435142264</v>
      </c>
      <c r="K19" s="18" t="s">
        <v>132</v>
      </c>
      <c r="L19" s="18" t="s">
        <v>140</v>
      </c>
      <c r="M19" s="18">
        <v>9864857905</v>
      </c>
      <c r="N19" s="18" t="s">
        <v>163</v>
      </c>
      <c r="O19" s="18">
        <v>9577815067</v>
      </c>
      <c r="P19" s="24">
        <v>43560</v>
      </c>
      <c r="Q19" s="18" t="s">
        <v>191</v>
      </c>
      <c r="R19" s="48"/>
      <c r="S19" s="18" t="s">
        <v>186</v>
      </c>
      <c r="T19" s="18"/>
    </row>
    <row r="20" spans="1:20" ht="33">
      <c r="A20" s="4">
        <v>16</v>
      </c>
      <c r="B20" s="68" t="s">
        <v>63</v>
      </c>
      <c r="C20" s="65" t="s">
        <v>85</v>
      </c>
      <c r="D20" s="18" t="s">
        <v>23</v>
      </c>
      <c r="E20" s="19"/>
      <c r="F20" s="18" t="s">
        <v>286</v>
      </c>
      <c r="G20" s="19"/>
      <c r="H20" s="19"/>
      <c r="I20" s="70">
        <v>255</v>
      </c>
      <c r="J20" s="18">
        <v>9864857905</v>
      </c>
      <c r="K20" s="18" t="s">
        <v>127</v>
      </c>
      <c r="L20" s="18" t="s">
        <v>140</v>
      </c>
      <c r="M20" s="18">
        <v>9864857905</v>
      </c>
      <c r="N20" s="18" t="s">
        <v>155</v>
      </c>
      <c r="O20" s="18">
        <v>9957938338</v>
      </c>
      <c r="P20" s="24">
        <v>43560</v>
      </c>
      <c r="Q20" s="18" t="s">
        <v>191</v>
      </c>
      <c r="R20" s="48"/>
      <c r="S20" s="18" t="s">
        <v>186</v>
      </c>
      <c r="T20" s="18"/>
    </row>
    <row r="21" spans="1:20" ht="33.75" thickBot="1">
      <c r="A21" s="4">
        <v>17</v>
      </c>
      <c r="B21" s="68" t="s">
        <v>62</v>
      </c>
      <c r="C21" s="66" t="s">
        <v>86</v>
      </c>
      <c r="D21" s="18" t="s">
        <v>23</v>
      </c>
      <c r="E21" s="19"/>
      <c r="F21" s="18" t="s">
        <v>287</v>
      </c>
      <c r="G21" s="19"/>
      <c r="H21" s="19"/>
      <c r="I21" s="68"/>
      <c r="J21" s="18">
        <v>9435142264</v>
      </c>
      <c r="K21" s="18" t="s">
        <v>132</v>
      </c>
      <c r="L21" s="18" t="s">
        <v>140</v>
      </c>
      <c r="M21" s="18">
        <v>9864857905</v>
      </c>
      <c r="N21" s="18" t="s">
        <v>163</v>
      </c>
      <c r="O21" s="18">
        <v>9577815067</v>
      </c>
      <c r="P21" s="24">
        <v>43561</v>
      </c>
      <c r="Q21" s="18" t="s">
        <v>192</v>
      </c>
      <c r="R21" s="48"/>
      <c r="S21" s="18" t="s">
        <v>186</v>
      </c>
      <c r="T21" s="18"/>
    </row>
    <row r="22" spans="1:20" ht="17.25" thickBot="1">
      <c r="A22" s="4">
        <v>18</v>
      </c>
      <c r="B22" s="68" t="s">
        <v>63</v>
      </c>
      <c r="C22" s="66" t="s">
        <v>87</v>
      </c>
      <c r="D22" s="18" t="s">
        <v>25</v>
      </c>
      <c r="E22" s="17"/>
      <c r="F22" s="58"/>
      <c r="G22" s="17"/>
      <c r="H22" s="17"/>
      <c r="I22" s="68">
        <v>38</v>
      </c>
      <c r="J22" s="18"/>
      <c r="K22" s="18" t="s">
        <v>134</v>
      </c>
      <c r="L22" s="18" t="s">
        <v>145</v>
      </c>
      <c r="M22" s="18">
        <v>9957094220</v>
      </c>
      <c r="N22" s="75" t="s">
        <v>164</v>
      </c>
      <c r="O22" s="76" t="s">
        <v>165</v>
      </c>
      <c r="P22" s="24">
        <v>43561</v>
      </c>
      <c r="Q22" s="18" t="s">
        <v>192</v>
      </c>
      <c r="R22" s="48"/>
      <c r="S22" s="18" t="s">
        <v>186</v>
      </c>
      <c r="T22" s="18"/>
    </row>
    <row r="23" spans="1:20" ht="17.25" thickBot="1">
      <c r="A23" s="4">
        <v>19</v>
      </c>
      <c r="B23" s="68" t="s">
        <v>63</v>
      </c>
      <c r="C23" s="65" t="s">
        <v>88</v>
      </c>
      <c r="D23" s="18" t="s">
        <v>23</v>
      </c>
      <c r="E23" s="19"/>
      <c r="F23" s="18" t="s">
        <v>285</v>
      </c>
      <c r="G23" s="19"/>
      <c r="H23" s="19"/>
      <c r="I23" s="68">
        <v>106</v>
      </c>
      <c r="J23" s="18">
        <v>9678170485</v>
      </c>
      <c r="K23" s="18" t="s">
        <v>134</v>
      </c>
      <c r="L23" s="18" t="s">
        <v>145</v>
      </c>
      <c r="M23" s="18">
        <v>9957094220</v>
      </c>
      <c r="N23" s="75" t="s">
        <v>164</v>
      </c>
      <c r="O23" s="76" t="s">
        <v>165</v>
      </c>
      <c r="P23" s="24">
        <v>43561</v>
      </c>
      <c r="Q23" s="18" t="s">
        <v>192</v>
      </c>
      <c r="R23" s="48"/>
      <c r="S23" s="18" t="s">
        <v>186</v>
      </c>
      <c r="T23" s="18"/>
    </row>
    <row r="24" spans="1:20" ht="33.75" thickBot="1">
      <c r="A24" s="4">
        <v>20</v>
      </c>
      <c r="B24" s="68" t="s">
        <v>62</v>
      </c>
      <c r="C24" s="66" t="s">
        <v>89</v>
      </c>
      <c r="D24" s="18" t="s">
        <v>23</v>
      </c>
      <c r="E24" s="19"/>
      <c r="F24" s="18" t="s">
        <v>288</v>
      </c>
      <c r="G24" s="19"/>
      <c r="H24" s="19"/>
      <c r="I24" s="68">
        <v>325</v>
      </c>
      <c r="J24" s="69">
        <v>9435915565</v>
      </c>
      <c r="K24" s="18" t="s">
        <v>135</v>
      </c>
      <c r="L24" s="18" t="s">
        <v>145</v>
      </c>
      <c r="M24" s="18">
        <v>9957094220</v>
      </c>
      <c r="N24" s="18" t="s">
        <v>166</v>
      </c>
      <c r="O24" s="76" t="s">
        <v>167</v>
      </c>
      <c r="P24" s="24">
        <v>43562</v>
      </c>
      <c r="Q24" s="18" t="s">
        <v>187</v>
      </c>
      <c r="R24" s="48"/>
      <c r="S24" s="18" t="s">
        <v>186</v>
      </c>
      <c r="T24" s="18"/>
    </row>
    <row r="25" spans="1:20">
      <c r="A25" s="4">
        <v>21</v>
      </c>
      <c r="B25" s="68" t="s">
        <v>63</v>
      </c>
      <c r="C25" s="65" t="s">
        <v>90</v>
      </c>
      <c r="D25" s="18" t="s">
        <v>23</v>
      </c>
      <c r="E25" s="19"/>
      <c r="F25" s="18" t="s">
        <v>287</v>
      </c>
      <c r="G25" s="19"/>
      <c r="H25" s="19"/>
      <c r="I25" s="68">
        <v>355</v>
      </c>
      <c r="J25" s="18"/>
      <c r="K25" s="18" t="s">
        <v>134</v>
      </c>
      <c r="L25" s="18" t="s">
        <v>145</v>
      </c>
      <c r="M25" s="18">
        <v>9957094220</v>
      </c>
      <c r="N25" s="18" t="s">
        <v>168</v>
      </c>
      <c r="O25" s="18">
        <v>8486405425</v>
      </c>
      <c r="P25" s="24">
        <v>43562</v>
      </c>
      <c r="Q25" s="18" t="s">
        <v>187</v>
      </c>
      <c r="R25" s="48"/>
      <c r="S25" s="18" t="s">
        <v>186</v>
      </c>
      <c r="T25" s="18"/>
    </row>
    <row r="26" spans="1:20">
      <c r="A26" s="4">
        <v>22</v>
      </c>
      <c r="B26" s="68" t="s">
        <v>62</v>
      </c>
      <c r="C26" s="66" t="s">
        <v>89</v>
      </c>
      <c r="D26" s="18" t="s">
        <v>23</v>
      </c>
      <c r="E26" s="19"/>
      <c r="F26" s="18" t="s">
        <v>288</v>
      </c>
      <c r="G26" s="19"/>
      <c r="H26" s="19"/>
      <c r="I26" s="68"/>
      <c r="J26" s="69">
        <v>9435915565</v>
      </c>
      <c r="K26" s="18" t="s">
        <v>135</v>
      </c>
      <c r="L26" s="18" t="s">
        <v>145</v>
      </c>
      <c r="M26" s="18">
        <v>9957094220</v>
      </c>
      <c r="N26" s="18" t="s">
        <v>168</v>
      </c>
      <c r="O26" s="18">
        <v>8486405425</v>
      </c>
      <c r="P26" s="24">
        <v>43563</v>
      </c>
      <c r="Q26" s="18" t="s">
        <v>188</v>
      </c>
      <c r="R26" s="48"/>
      <c r="S26" s="18" t="s">
        <v>186</v>
      </c>
      <c r="T26" s="18"/>
    </row>
    <row r="27" spans="1:20">
      <c r="A27" s="4">
        <v>23</v>
      </c>
      <c r="B27" s="68" t="s">
        <v>63</v>
      </c>
      <c r="C27" s="66" t="s">
        <v>91</v>
      </c>
      <c r="D27" s="18" t="s">
        <v>23</v>
      </c>
      <c r="E27" s="19"/>
      <c r="F27" s="18" t="s">
        <v>286</v>
      </c>
      <c r="G27" s="19"/>
      <c r="H27" s="19"/>
      <c r="I27" s="69">
        <v>123</v>
      </c>
      <c r="J27" s="69">
        <v>9706790760</v>
      </c>
      <c r="K27" s="18" t="s">
        <v>128</v>
      </c>
      <c r="L27" s="18" t="s">
        <v>146</v>
      </c>
      <c r="M27" s="74">
        <v>8876828351</v>
      </c>
      <c r="N27" s="18" t="s">
        <v>160</v>
      </c>
      <c r="O27" s="18">
        <v>9613587498</v>
      </c>
      <c r="P27" s="24">
        <v>43563</v>
      </c>
      <c r="Q27" s="18" t="s">
        <v>188</v>
      </c>
      <c r="R27" s="48"/>
      <c r="S27" s="18" t="s">
        <v>186</v>
      </c>
      <c r="T27" s="18"/>
    </row>
    <row r="28" spans="1:20" ht="33">
      <c r="A28" s="4">
        <v>24</v>
      </c>
      <c r="B28" s="68" t="s">
        <v>62</v>
      </c>
      <c r="C28" s="65" t="s">
        <v>92</v>
      </c>
      <c r="D28" s="18" t="s">
        <v>23</v>
      </c>
      <c r="E28" s="19"/>
      <c r="F28" s="18" t="s">
        <v>286</v>
      </c>
      <c r="G28" s="19"/>
      <c r="H28" s="19"/>
      <c r="I28" s="70">
        <v>114</v>
      </c>
      <c r="J28" s="18">
        <v>9508074586</v>
      </c>
      <c r="K28" s="18" t="s">
        <v>128</v>
      </c>
      <c r="L28" s="18" t="s">
        <v>146</v>
      </c>
      <c r="M28" s="18">
        <v>8255032244</v>
      </c>
      <c r="N28" s="18" t="s">
        <v>169</v>
      </c>
      <c r="O28" s="18">
        <v>9864307384</v>
      </c>
      <c r="P28" s="24">
        <v>43564</v>
      </c>
      <c r="Q28" s="18" t="s">
        <v>189</v>
      </c>
      <c r="R28" s="48"/>
      <c r="S28" s="18" t="s">
        <v>186</v>
      </c>
      <c r="T28" s="18"/>
    </row>
    <row r="29" spans="1:20" ht="33">
      <c r="A29" s="4">
        <v>25</v>
      </c>
      <c r="B29" s="68" t="s">
        <v>63</v>
      </c>
      <c r="C29" s="67" t="s">
        <v>93</v>
      </c>
      <c r="D29" s="18" t="s">
        <v>23</v>
      </c>
      <c r="E29" s="19"/>
      <c r="F29" s="18" t="s">
        <v>288</v>
      </c>
      <c r="G29" s="19"/>
      <c r="H29" s="19"/>
      <c r="I29" s="68">
        <v>235</v>
      </c>
      <c r="J29" s="69"/>
      <c r="K29" s="18" t="s">
        <v>132</v>
      </c>
      <c r="L29" s="18" t="s">
        <v>147</v>
      </c>
      <c r="M29" s="74">
        <v>8876828351</v>
      </c>
      <c r="N29" s="18" t="s">
        <v>160</v>
      </c>
      <c r="O29" s="18">
        <v>9613587498</v>
      </c>
      <c r="P29" s="24">
        <v>43564</v>
      </c>
      <c r="Q29" s="18" t="s">
        <v>189</v>
      </c>
      <c r="R29" s="48"/>
      <c r="S29" s="18" t="s">
        <v>186</v>
      </c>
      <c r="T29" s="18"/>
    </row>
    <row r="30" spans="1:20">
      <c r="A30" s="4">
        <v>26</v>
      </c>
      <c r="B30" s="68" t="s">
        <v>62</v>
      </c>
      <c r="C30" s="66" t="s">
        <v>94</v>
      </c>
      <c r="D30" s="18" t="s">
        <v>25</v>
      </c>
      <c r="E30" s="19"/>
      <c r="F30" s="18" t="s">
        <v>286</v>
      </c>
      <c r="G30" s="19"/>
      <c r="H30" s="19"/>
      <c r="I30" s="69">
        <v>65</v>
      </c>
      <c r="J30" s="69">
        <v>8136070806</v>
      </c>
      <c r="K30" s="18" t="s">
        <v>133</v>
      </c>
      <c r="L30" s="18" t="s">
        <v>144</v>
      </c>
      <c r="M30" s="18">
        <v>7896109476</v>
      </c>
      <c r="N30" s="18" t="s">
        <v>170</v>
      </c>
      <c r="O30" s="18">
        <v>9854710915</v>
      </c>
      <c r="P30" s="24">
        <v>43565</v>
      </c>
      <c r="Q30" s="18" t="s">
        <v>190</v>
      </c>
      <c r="R30" s="48"/>
      <c r="S30" s="18" t="s">
        <v>186</v>
      </c>
      <c r="T30" s="18"/>
    </row>
    <row r="31" spans="1:20">
      <c r="A31" s="4">
        <v>27</v>
      </c>
      <c r="B31" s="68" t="s">
        <v>62</v>
      </c>
      <c r="C31" s="66" t="s">
        <v>95</v>
      </c>
      <c r="D31" s="18" t="s">
        <v>25</v>
      </c>
      <c r="E31" s="19"/>
      <c r="F31" s="18" t="s">
        <v>285</v>
      </c>
      <c r="G31" s="19"/>
      <c r="H31" s="19"/>
      <c r="I31" s="69">
        <v>60</v>
      </c>
      <c r="J31" s="69">
        <v>9435141711</v>
      </c>
      <c r="K31" s="18" t="s">
        <v>133</v>
      </c>
      <c r="L31" s="18" t="s">
        <v>144</v>
      </c>
      <c r="M31" s="18">
        <v>7896109476</v>
      </c>
      <c r="N31" s="18" t="s">
        <v>170</v>
      </c>
      <c r="O31" s="18">
        <v>9854710915</v>
      </c>
      <c r="P31" s="24">
        <v>43565</v>
      </c>
      <c r="Q31" s="18" t="s">
        <v>190</v>
      </c>
      <c r="R31" s="48"/>
      <c r="S31" s="18" t="s">
        <v>186</v>
      </c>
      <c r="T31" s="18"/>
    </row>
    <row r="32" spans="1:20" ht="33">
      <c r="A32" s="4">
        <v>28</v>
      </c>
      <c r="B32" s="68" t="s">
        <v>63</v>
      </c>
      <c r="C32" s="67" t="s">
        <v>93</v>
      </c>
      <c r="D32" s="18" t="s">
        <v>23</v>
      </c>
      <c r="E32" s="19"/>
      <c r="F32" s="18" t="s">
        <v>288</v>
      </c>
      <c r="G32" s="19"/>
      <c r="H32" s="19"/>
      <c r="I32" s="68">
        <v>235</v>
      </c>
      <c r="J32" s="69"/>
      <c r="K32" s="18" t="s">
        <v>132</v>
      </c>
      <c r="L32" s="18" t="s">
        <v>147</v>
      </c>
      <c r="M32" s="74">
        <v>8876828351</v>
      </c>
      <c r="N32" s="18" t="s">
        <v>160</v>
      </c>
      <c r="O32" s="18">
        <v>9613587498</v>
      </c>
      <c r="P32" s="24">
        <v>43565</v>
      </c>
      <c r="Q32" s="18" t="s">
        <v>190</v>
      </c>
      <c r="R32" s="48"/>
      <c r="S32" s="18" t="s">
        <v>186</v>
      </c>
      <c r="T32" s="18"/>
    </row>
    <row r="33" spans="1:20">
      <c r="A33" s="4">
        <v>29</v>
      </c>
      <c r="B33" s="68" t="s">
        <v>62</v>
      </c>
      <c r="C33" s="77" t="s">
        <v>266</v>
      </c>
      <c r="D33" s="18" t="s">
        <v>25</v>
      </c>
      <c r="E33" s="19"/>
      <c r="F33" s="18"/>
      <c r="G33" s="19"/>
      <c r="H33" s="19"/>
      <c r="I33" s="69">
        <v>34</v>
      </c>
      <c r="J33" s="69">
        <v>9508659390</v>
      </c>
      <c r="K33" s="18" t="s">
        <v>131</v>
      </c>
      <c r="L33" s="18"/>
      <c r="M33" s="18"/>
      <c r="N33" s="18"/>
      <c r="O33" s="18"/>
      <c r="P33" s="24">
        <v>43566</v>
      </c>
      <c r="Q33" s="18" t="s">
        <v>191</v>
      </c>
      <c r="R33" s="48"/>
      <c r="S33" s="18" t="s">
        <v>186</v>
      </c>
      <c r="T33" s="18"/>
    </row>
    <row r="34" spans="1:20">
      <c r="A34" s="4">
        <v>30</v>
      </c>
      <c r="B34" s="68" t="s">
        <v>62</v>
      </c>
      <c r="C34" s="77" t="s">
        <v>96</v>
      </c>
      <c r="D34" s="18" t="s">
        <v>25</v>
      </c>
      <c r="E34" s="19"/>
      <c r="F34" s="18"/>
      <c r="G34" s="19"/>
      <c r="H34" s="19"/>
      <c r="I34" s="66">
        <v>35</v>
      </c>
      <c r="J34" s="69">
        <v>8486987176</v>
      </c>
      <c r="K34" s="18" t="s">
        <v>131</v>
      </c>
      <c r="L34" s="18"/>
      <c r="M34" s="18"/>
      <c r="N34" s="18"/>
      <c r="O34" s="18"/>
      <c r="P34" s="24">
        <v>43566</v>
      </c>
      <c r="Q34" s="18" t="s">
        <v>191</v>
      </c>
      <c r="R34" s="48"/>
      <c r="S34" s="18" t="s">
        <v>186</v>
      </c>
      <c r="T34" s="18"/>
    </row>
    <row r="35" spans="1:20" ht="17.25" thickBot="1">
      <c r="A35" s="4">
        <v>31</v>
      </c>
      <c r="B35" s="68" t="s">
        <v>63</v>
      </c>
      <c r="C35" s="77" t="s">
        <v>289</v>
      </c>
      <c r="D35" s="18" t="s">
        <v>23</v>
      </c>
      <c r="E35" s="19"/>
      <c r="F35" s="18" t="s">
        <v>287</v>
      </c>
      <c r="G35" s="19"/>
      <c r="H35" s="19"/>
      <c r="I35" s="68">
        <v>85</v>
      </c>
      <c r="J35" s="69"/>
      <c r="K35" s="18" t="s">
        <v>130</v>
      </c>
      <c r="L35" s="18"/>
      <c r="M35" s="72"/>
      <c r="N35" s="18"/>
      <c r="O35" s="18"/>
      <c r="P35" s="24">
        <v>43566</v>
      </c>
      <c r="Q35" s="18" t="s">
        <v>191</v>
      </c>
      <c r="R35" s="48"/>
      <c r="S35" s="18" t="s">
        <v>186</v>
      </c>
      <c r="T35" s="18"/>
    </row>
    <row r="36" spans="1:20" ht="33.75" thickBot="1">
      <c r="A36" s="4">
        <v>32</v>
      </c>
      <c r="B36" s="68" t="s">
        <v>63</v>
      </c>
      <c r="C36" s="77" t="s">
        <v>267</v>
      </c>
      <c r="D36" s="18" t="s">
        <v>25</v>
      </c>
      <c r="E36" s="19"/>
      <c r="F36" s="18"/>
      <c r="G36" s="19"/>
      <c r="H36" s="19"/>
      <c r="I36" s="66">
        <v>40</v>
      </c>
      <c r="J36" s="69">
        <v>8753847853</v>
      </c>
      <c r="K36" s="18" t="s">
        <v>136</v>
      </c>
      <c r="L36" s="18"/>
      <c r="M36" s="72"/>
      <c r="N36" s="18"/>
      <c r="O36" s="76"/>
      <c r="P36" s="24">
        <v>43566</v>
      </c>
      <c r="Q36" s="18" t="s">
        <v>191</v>
      </c>
      <c r="R36" s="48"/>
      <c r="S36" s="18" t="s">
        <v>186</v>
      </c>
      <c r="T36" s="18"/>
    </row>
    <row r="37" spans="1:20">
      <c r="A37" s="4">
        <v>33</v>
      </c>
      <c r="B37" s="68" t="s">
        <v>62</v>
      </c>
      <c r="C37" s="77" t="s">
        <v>280</v>
      </c>
      <c r="D37" s="18" t="s">
        <v>23</v>
      </c>
      <c r="E37" s="19"/>
      <c r="F37" s="18" t="s">
        <v>285</v>
      </c>
      <c r="G37" s="19"/>
      <c r="H37" s="19"/>
      <c r="I37" s="68"/>
      <c r="J37" s="69"/>
      <c r="K37" s="18"/>
      <c r="L37" s="18"/>
      <c r="M37" s="18"/>
      <c r="N37" s="18"/>
      <c r="O37" s="18"/>
      <c r="P37" s="24">
        <v>43567</v>
      </c>
      <c r="Q37" s="18" t="s">
        <v>192</v>
      </c>
      <c r="R37" s="18"/>
      <c r="S37" s="18" t="s">
        <v>186</v>
      </c>
      <c r="T37" s="18"/>
    </row>
    <row r="38" spans="1:20">
      <c r="A38" s="4">
        <v>34</v>
      </c>
      <c r="B38" s="68" t="s">
        <v>62</v>
      </c>
      <c r="C38" s="77" t="s">
        <v>281</v>
      </c>
      <c r="D38" s="18" t="s">
        <v>25</v>
      </c>
      <c r="E38" s="19"/>
      <c r="F38" s="18"/>
      <c r="G38" s="19"/>
      <c r="H38" s="19"/>
      <c r="I38" s="68"/>
      <c r="J38" s="69"/>
      <c r="K38" s="18"/>
      <c r="L38" s="18"/>
      <c r="M38" s="18"/>
      <c r="N38" s="18"/>
      <c r="O38" s="18"/>
      <c r="P38" s="24">
        <v>43567</v>
      </c>
      <c r="Q38" s="18" t="s">
        <v>192</v>
      </c>
      <c r="R38" s="18"/>
      <c r="S38" s="18" t="s">
        <v>186</v>
      </c>
      <c r="T38" s="18"/>
    </row>
    <row r="39" spans="1:20">
      <c r="A39" s="4">
        <v>35</v>
      </c>
      <c r="B39" s="68" t="s">
        <v>63</v>
      </c>
      <c r="C39" s="66" t="s">
        <v>97</v>
      </c>
      <c r="D39" s="18" t="s">
        <v>23</v>
      </c>
      <c r="E39" s="19"/>
      <c r="F39" s="18" t="s">
        <v>285</v>
      </c>
      <c r="G39" s="19"/>
      <c r="H39" s="19"/>
      <c r="I39" s="69">
        <v>103</v>
      </c>
      <c r="J39" s="69">
        <v>9577742011</v>
      </c>
      <c r="K39" s="18" t="s">
        <v>131</v>
      </c>
      <c r="L39" s="18" t="s">
        <v>142</v>
      </c>
      <c r="M39" s="72">
        <v>9401450181</v>
      </c>
      <c r="N39" s="18" t="s">
        <v>170</v>
      </c>
      <c r="O39" s="18">
        <v>9854710915</v>
      </c>
      <c r="P39" s="24">
        <v>43569</v>
      </c>
      <c r="Q39" s="18" t="s">
        <v>187</v>
      </c>
      <c r="R39" s="18"/>
      <c r="S39" s="18" t="s">
        <v>186</v>
      </c>
      <c r="T39" s="18"/>
    </row>
    <row r="40" spans="1:20">
      <c r="A40" s="4">
        <v>36</v>
      </c>
      <c r="B40" s="68" t="s">
        <v>62</v>
      </c>
      <c r="C40" s="66" t="s">
        <v>98</v>
      </c>
      <c r="D40" s="18" t="s">
        <v>25</v>
      </c>
      <c r="E40" s="19"/>
      <c r="F40" s="18"/>
      <c r="G40" s="19"/>
      <c r="H40" s="19"/>
      <c r="I40" s="66">
        <v>49</v>
      </c>
      <c r="J40" s="69">
        <v>9854710908</v>
      </c>
      <c r="K40" s="18" t="s">
        <v>131</v>
      </c>
      <c r="L40" s="18" t="s">
        <v>142</v>
      </c>
      <c r="M40" s="72">
        <v>9401450181</v>
      </c>
      <c r="N40" s="18" t="s">
        <v>173</v>
      </c>
      <c r="O40" s="18">
        <v>9707792419</v>
      </c>
      <c r="P40" s="24">
        <v>43569</v>
      </c>
      <c r="Q40" s="18" t="s">
        <v>187</v>
      </c>
      <c r="R40" s="18"/>
      <c r="S40" s="18" t="s">
        <v>186</v>
      </c>
      <c r="T40" s="18"/>
    </row>
    <row r="41" spans="1:20">
      <c r="A41" s="4">
        <v>37</v>
      </c>
      <c r="B41" s="68" t="s">
        <v>63</v>
      </c>
      <c r="C41" s="77" t="s">
        <v>282</v>
      </c>
      <c r="D41" s="18" t="s">
        <v>25</v>
      </c>
      <c r="E41" s="19"/>
      <c r="F41" s="18"/>
      <c r="G41" s="19"/>
      <c r="H41" s="19"/>
      <c r="I41" s="69">
        <v>97</v>
      </c>
      <c r="J41" s="69">
        <v>9706410715</v>
      </c>
      <c r="K41" s="18" t="s">
        <v>130</v>
      </c>
      <c r="L41" s="18" t="s">
        <v>143</v>
      </c>
      <c r="M41" s="72">
        <v>9401450181</v>
      </c>
      <c r="N41" s="18" t="s">
        <v>157</v>
      </c>
      <c r="O41" s="18">
        <v>9508014310</v>
      </c>
      <c r="P41" s="24">
        <v>43569</v>
      </c>
      <c r="Q41" s="18" t="s">
        <v>187</v>
      </c>
      <c r="R41" s="18"/>
      <c r="S41" s="18" t="s">
        <v>186</v>
      </c>
      <c r="T41" s="18"/>
    </row>
    <row r="42" spans="1:20">
      <c r="A42" s="4">
        <v>38</v>
      </c>
      <c r="B42" s="68" t="s">
        <v>63</v>
      </c>
      <c r="C42" s="77" t="s">
        <v>283</v>
      </c>
      <c r="D42" s="18" t="s">
        <v>25</v>
      </c>
      <c r="E42" s="19"/>
      <c r="F42" s="18"/>
      <c r="G42" s="19"/>
      <c r="H42" s="19"/>
      <c r="I42" s="69">
        <v>31</v>
      </c>
      <c r="J42" s="73">
        <v>9854154801</v>
      </c>
      <c r="K42" s="18" t="s">
        <v>130</v>
      </c>
      <c r="L42" s="18" t="s">
        <v>143</v>
      </c>
      <c r="M42" s="72">
        <v>9401450181</v>
      </c>
      <c r="N42" s="18" t="s">
        <v>157</v>
      </c>
      <c r="O42" s="18">
        <v>9508014310</v>
      </c>
      <c r="P42" s="24">
        <v>43569</v>
      </c>
      <c r="Q42" s="18" t="s">
        <v>187</v>
      </c>
      <c r="R42" s="18"/>
      <c r="S42" s="18" t="s">
        <v>186</v>
      </c>
      <c r="T42" s="18"/>
    </row>
    <row r="43" spans="1:20" ht="33">
      <c r="A43" s="4">
        <v>39</v>
      </c>
      <c r="B43" s="68" t="s">
        <v>62</v>
      </c>
      <c r="C43" s="66" t="s">
        <v>99</v>
      </c>
      <c r="D43" s="18" t="s">
        <v>25</v>
      </c>
      <c r="E43" s="19"/>
      <c r="F43" s="18"/>
      <c r="G43" s="19"/>
      <c r="H43" s="19"/>
      <c r="I43" s="71">
        <v>54</v>
      </c>
      <c r="J43" s="18">
        <v>9864857905</v>
      </c>
      <c r="K43" s="18" t="s">
        <v>127</v>
      </c>
      <c r="L43" s="18" t="s">
        <v>140</v>
      </c>
      <c r="M43" s="18">
        <v>9864857905</v>
      </c>
      <c r="N43" s="18" t="s">
        <v>155</v>
      </c>
      <c r="O43" s="18">
        <v>9957938338</v>
      </c>
      <c r="P43" s="24">
        <v>43575</v>
      </c>
      <c r="Q43" s="18" t="s">
        <v>192</v>
      </c>
      <c r="R43" s="18"/>
      <c r="S43" s="18" t="s">
        <v>186</v>
      </c>
      <c r="T43" s="18"/>
    </row>
    <row r="44" spans="1:20" ht="33.75" thickBot="1">
      <c r="A44" s="4">
        <v>40</v>
      </c>
      <c r="B44" s="68" t="s">
        <v>62</v>
      </c>
      <c r="C44" s="65" t="s">
        <v>100</v>
      </c>
      <c r="D44" s="18" t="s">
        <v>23</v>
      </c>
      <c r="E44" s="19"/>
      <c r="F44" s="18" t="s">
        <v>285</v>
      </c>
      <c r="G44" s="19"/>
      <c r="H44" s="19"/>
      <c r="I44" s="68">
        <v>62</v>
      </c>
      <c r="J44" s="18">
        <v>9864857905</v>
      </c>
      <c r="K44" s="18" t="s">
        <v>127</v>
      </c>
      <c r="L44" s="18" t="s">
        <v>140</v>
      </c>
      <c r="M44" s="18">
        <v>9864857905</v>
      </c>
      <c r="N44" s="18" t="s">
        <v>155</v>
      </c>
      <c r="O44" s="18">
        <v>9957938338</v>
      </c>
      <c r="P44" s="24">
        <v>43575</v>
      </c>
      <c r="Q44" s="18" t="s">
        <v>192</v>
      </c>
      <c r="R44" s="18"/>
      <c r="S44" s="18" t="s">
        <v>186</v>
      </c>
      <c r="T44" s="18"/>
    </row>
    <row r="45" spans="1:20" ht="17.25" thickBot="1">
      <c r="A45" s="4">
        <v>41</v>
      </c>
      <c r="B45" s="68" t="s">
        <v>63</v>
      </c>
      <c r="C45" s="66" t="s">
        <v>101</v>
      </c>
      <c r="D45" s="18" t="s">
        <v>23</v>
      </c>
      <c r="E45" s="19"/>
      <c r="F45" s="18" t="s">
        <v>285</v>
      </c>
      <c r="G45" s="19"/>
      <c r="H45" s="19"/>
      <c r="I45" s="68">
        <v>123</v>
      </c>
      <c r="J45" s="69">
        <v>9101529664</v>
      </c>
      <c r="K45" s="18" t="s">
        <v>138</v>
      </c>
      <c r="L45" s="18"/>
      <c r="M45" s="72"/>
      <c r="N45" s="18" t="s">
        <v>174</v>
      </c>
      <c r="O45" s="76" t="s">
        <v>175</v>
      </c>
      <c r="P45" s="24">
        <v>43575</v>
      </c>
      <c r="Q45" s="18" t="s">
        <v>192</v>
      </c>
      <c r="R45" s="18"/>
      <c r="S45" s="18" t="s">
        <v>186</v>
      </c>
      <c r="T45" s="18"/>
    </row>
    <row r="46" spans="1:20" ht="24">
      <c r="A46" s="4">
        <v>42</v>
      </c>
      <c r="B46" s="68" t="s">
        <v>62</v>
      </c>
      <c r="C46" s="65" t="s">
        <v>102</v>
      </c>
      <c r="D46" s="18" t="s">
        <v>23</v>
      </c>
      <c r="E46" s="19"/>
      <c r="F46" s="18" t="s">
        <v>286</v>
      </c>
      <c r="G46" s="19"/>
      <c r="H46" s="19"/>
      <c r="I46" s="68">
        <v>110</v>
      </c>
      <c r="J46" s="72">
        <v>9401450181</v>
      </c>
      <c r="K46" s="18" t="s">
        <v>129</v>
      </c>
      <c r="L46" s="18" t="s">
        <v>142</v>
      </c>
      <c r="M46" s="72">
        <v>9401450181</v>
      </c>
      <c r="N46" s="18" t="s">
        <v>176</v>
      </c>
      <c r="O46" s="18">
        <v>9613832649</v>
      </c>
      <c r="P46" s="24">
        <v>43577</v>
      </c>
      <c r="Q46" s="18" t="s">
        <v>187</v>
      </c>
      <c r="R46" s="18"/>
      <c r="S46" s="18" t="s">
        <v>186</v>
      </c>
      <c r="T46" s="18"/>
    </row>
    <row r="47" spans="1:20">
      <c r="A47" s="4">
        <v>43</v>
      </c>
      <c r="B47" s="68" t="s">
        <v>63</v>
      </c>
      <c r="C47" s="66" t="s">
        <v>103</v>
      </c>
      <c r="D47" s="18" t="s">
        <v>23</v>
      </c>
      <c r="E47" s="19"/>
      <c r="F47" s="18" t="s">
        <v>286</v>
      </c>
      <c r="G47" s="19"/>
      <c r="H47" s="19"/>
      <c r="I47" s="68"/>
      <c r="J47" s="69">
        <v>9101207475</v>
      </c>
      <c r="K47" s="18" t="s">
        <v>128</v>
      </c>
      <c r="L47" s="18" t="s">
        <v>141</v>
      </c>
      <c r="M47" s="18">
        <v>9864409404</v>
      </c>
      <c r="N47" s="18" t="s">
        <v>177</v>
      </c>
      <c r="O47" s="18">
        <v>9864137129</v>
      </c>
      <c r="P47" s="24">
        <v>43577</v>
      </c>
      <c r="Q47" s="18" t="s">
        <v>187</v>
      </c>
      <c r="R47" s="18"/>
      <c r="S47" s="18" t="s">
        <v>186</v>
      </c>
      <c r="T47" s="18"/>
    </row>
    <row r="48" spans="1:20">
      <c r="A48" s="4">
        <v>44</v>
      </c>
      <c r="B48" s="68" t="s">
        <v>63</v>
      </c>
      <c r="C48" s="66" t="s">
        <v>104</v>
      </c>
      <c r="D48" s="18" t="s">
        <v>23</v>
      </c>
      <c r="E48" s="19"/>
      <c r="F48" s="18" t="s">
        <v>286</v>
      </c>
      <c r="G48" s="19"/>
      <c r="H48" s="19"/>
      <c r="I48" s="68"/>
      <c r="J48" s="18">
        <v>9864409404</v>
      </c>
      <c r="K48" s="18" t="s">
        <v>128</v>
      </c>
      <c r="L48" s="18" t="s">
        <v>141</v>
      </c>
      <c r="M48" s="18">
        <v>9864409404</v>
      </c>
      <c r="N48" s="18" t="s">
        <v>177</v>
      </c>
      <c r="O48" s="18">
        <v>9864137129</v>
      </c>
      <c r="P48" s="24">
        <v>43577</v>
      </c>
      <c r="Q48" s="18" t="s">
        <v>187</v>
      </c>
      <c r="R48" s="18"/>
      <c r="S48" s="18" t="s">
        <v>186</v>
      </c>
      <c r="T48" s="18"/>
    </row>
    <row r="49" spans="1:20" ht="33">
      <c r="A49" s="4">
        <v>45</v>
      </c>
      <c r="B49" s="68" t="s">
        <v>62</v>
      </c>
      <c r="C49" s="66" t="s">
        <v>105</v>
      </c>
      <c r="D49" s="18" t="s">
        <v>25</v>
      </c>
      <c r="E49" s="19"/>
      <c r="F49" s="18"/>
      <c r="G49" s="19"/>
      <c r="H49" s="19"/>
      <c r="I49" s="66">
        <v>25</v>
      </c>
      <c r="J49" s="69">
        <v>9957246497</v>
      </c>
      <c r="K49" s="18" t="s">
        <v>136</v>
      </c>
      <c r="L49" s="18" t="s">
        <v>148</v>
      </c>
      <c r="M49" s="72">
        <v>9435706937</v>
      </c>
      <c r="N49" s="18" t="s">
        <v>178</v>
      </c>
      <c r="O49" s="18">
        <v>9707285622</v>
      </c>
      <c r="P49" s="24">
        <v>43578</v>
      </c>
      <c r="Q49" s="18" t="s">
        <v>188</v>
      </c>
      <c r="R49" s="18"/>
      <c r="S49" s="18" t="s">
        <v>186</v>
      </c>
      <c r="T49" s="18"/>
    </row>
    <row r="50" spans="1:20" ht="33">
      <c r="A50" s="4">
        <v>46</v>
      </c>
      <c r="B50" s="68" t="s">
        <v>62</v>
      </c>
      <c r="C50" s="66" t="s">
        <v>106</v>
      </c>
      <c r="D50" s="18" t="s">
        <v>25</v>
      </c>
      <c r="E50" s="19"/>
      <c r="F50" s="18"/>
      <c r="G50" s="19"/>
      <c r="H50" s="19"/>
      <c r="I50" s="66">
        <v>34</v>
      </c>
      <c r="J50" s="69">
        <v>9859879804</v>
      </c>
      <c r="K50" s="18" t="s">
        <v>136</v>
      </c>
      <c r="L50" s="18" t="s">
        <v>150</v>
      </c>
      <c r="M50" s="72">
        <v>8822796076</v>
      </c>
      <c r="N50" s="18" t="s">
        <v>178</v>
      </c>
      <c r="O50" s="18">
        <v>9707285622</v>
      </c>
      <c r="P50" s="24">
        <v>43578</v>
      </c>
      <c r="Q50" s="18" t="s">
        <v>188</v>
      </c>
      <c r="R50" s="18"/>
      <c r="S50" s="18" t="s">
        <v>186</v>
      </c>
      <c r="T50" s="18"/>
    </row>
    <row r="51" spans="1:20" ht="33">
      <c r="A51" s="4">
        <v>47</v>
      </c>
      <c r="B51" s="68" t="s">
        <v>62</v>
      </c>
      <c r="C51" s="66" t="s">
        <v>107</v>
      </c>
      <c r="D51" s="18" t="s">
        <v>25</v>
      </c>
      <c r="E51" s="19"/>
      <c r="F51" s="18"/>
      <c r="G51" s="19"/>
      <c r="H51" s="19"/>
      <c r="I51" s="66">
        <v>48</v>
      </c>
      <c r="J51" s="69">
        <v>9706805263</v>
      </c>
      <c r="K51" s="18" t="s">
        <v>132</v>
      </c>
      <c r="L51" s="18" t="s">
        <v>151</v>
      </c>
      <c r="M51" s="72">
        <v>9401450178</v>
      </c>
      <c r="N51" s="18" t="s">
        <v>179</v>
      </c>
      <c r="O51" s="18">
        <v>7896847865</v>
      </c>
      <c r="P51" s="24">
        <v>43578</v>
      </c>
      <c r="Q51" s="18" t="s">
        <v>188</v>
      </c>
      <c r="R51" s="18"/>
      <c r="S51" s="18" t="s">
        <v>186</v>
      </c>
      <c r="T51" s="18"/>
    </row>
    <row r="52" spans="1:20">
      <c r="A52" s="4">
        <v>48</v>
      </c>
      <c r="B52" s="68" t="s">
        <v>63</v>
      </c>
      <c r="C52" s="66" t="s">
        <v>108</v>
      </c>
      <c r="D52" s="18" t="s">
        <v>25</v>
      </c>
      <c r="E52" s="19"/>
      <c r="F52" s="18"/>
      <c r="G52" s="19"/>
      <c r="H52" s="19"/>
      <c r="I52" s="66">
        <v>31</v>
      </c>
      <c r="J52" s="69">
        <v>9085643180</v>
      </c>
      <c r="K52" s="18" t="s">
        <v>128</v>
      </c>
      <c r="L52" s="18" t="s">
        <v>146</v>
      </c>
      <c r="M52" s="18">
        <v>8255032244</v>
      </c>
      <c r="N52" s="18" t="s">
        <v>180</v>
      </c>
      <c r="O52" s="18">
        <v>9613829638</v>
      </c>
      <c r="P52" s="24">
        <v>43578</v>
      </c>
      <c r="Q52" s="18" t="s">
        <v>188</v>
      </c>
      <c r="R52" s="18"/>
      <c r="S52" s="18" t="s">
        <v>186</v>
      </c>
      <c r="T52" s="18"/>
    </row>
    <row r="53" spans="1:20">
      <c r="A53" s="4">
        <v>49</v>
      </c>
      <c r="B53" s="68" t="s">
        <v>63</v>
      </c>
      <c r="C53" s="66" t="s">
        <v>109</v>
      </c>
      <c r="D53" s="18" t="s">
        <v>25</v>
      </c>
      <c r="E53" s="19"/>
      <c r="F53" s="18"/>
      <c r="G53" s="19"/>
      <c r="H53" s="19"/>
      <c r="I53" s="66">
        <v>38</v>
      </c>
      <c r="J53" s="69">
        <v>8486092756</v>
      </c>
      <c r="K53" s="18" t="s">
        <v>128</v>
      </c>
      <c r="L53" s="18" t="s">
        <v>141</v>
      </c>
      <c r="M53" s="18">
        <v>9864409404</v>
      </c>
      <c r="N53" s="18" t="s">
        <v>181</v>
      </c>
      <c r="O53" s="18">
        <v>9864307384</v>
      </c>
      <c r="P53" s="24">
        <v>43578</v>
      </c>
      <c r="Q53" s="18" t="s">
        <v>188</v>
      </c>
      <c r="R53" s="18"/>
      <c r="S53" s="18" t="s">
        <v>186</v>
      </c>
      <c r="T53" s="18"/>
    </row>
    <row r="54" spans="1:20" ht="33">
      <c r="A54" s="4">
        <v>50</v>
      </c>
      <c r="B54" s="68" t="s">
        <v>62</v>
      </c>
      <c r="C54" s="66" t="s">
        <v>110</v>
      </c>
      <c r="D54" s="18" t="s">
        <v>25</v>
      </c>
      <c r="E54" s="19"/>
      <c r="F54" s="18"/>
      <c r="G54" s="19"/>
      <c r="H54" s="19"/>
      <c r="I54" s="66">
        <v>20</v>
      </c>
      <c r="J54" s="69">
        <v>8876447341</v>
      </c>
      <c r="K54" s="18" t="s">
        <v>139</v>
      </c>
      <c r="L54" s="18" t="s">
        <v>152</v>
      </c>
      <c r="M54" s="72">
        <v>9957207934</v>
      </c>
      <c r="N54" s="18" t="s">
        <v>182</v>
      </c>
      <c r="O54" s="18">
        <v>9957938319</v>
      </c>
      <c r="P54" s="24">
        <v>43579</v>
      </c>
      <c r="Q54" s="18" t="s">
        <v>189</v>
      </c>
      <c r="R54" s="18"/>
      <c r="S54" s="18" t="s">
        <v>186</v>
      </c>
      <c r="T54" s="18"/>
    </row>
    <row r="55" spans="1:20" ht="33">
      <c r="A55" s="4">
        <v>51</v>
      </c>
      <c r="B55" s="68" t="s">
        <v>62</v>
      </c>
      <c r="C55" s="66" t="s">
        <v>111</v>
      </c>
      <c r="D55" s="18" t="s">
        <v>25</v>
      </c>
      <c r="E55" s="19"/>
      <c r="F55" s="18"/>
      <c r="G55" s="19"/>
      <c r="H55" s="19"/>
      <c r="I55" s="66">
        <v>20</v>
      </c>
      <c r="J55" s="69">
        <v>9864858622</v>
      </c>
      <c r="K55" s="18" t="s">
        <v>129</v>
      </c>
      <c r="L55" s="18" t="s">
        <v>142</v>
      </c>
      <c r="M55" s="72">
        <v>9401450181</v>
      </c>
      <c r="N55" s="18" t="s">
        <v>178</v>
      </c>
      <c r="O55" s="18">
        <v>8876066472</v>
      </c>
      <c r="P55" s="24">
        <v>43579</v>
      </c>
      <c r="Q55" s="18" t="s">
        <v>189</v>
      </c>
      <c r="R55" s="18"/>
      <c r="S55" s="18" t="s">
        <v>186</v>
      </c>
      <c r="T55" s="18"/>
    </row>
    <row r="56" spans="1:20" ht="33">
      <c r="A56" s="4">
        <v>52</v>
      </c>
      <c r="B56" s="68" t="s">
        <v>62</v>
      </c>
      <c r="C56" s="66" t="s">
        <v>112</v>
      </c>
      <c r="D56" s="18" t="s">
        <v>25</v>
      </c>
      <c r="E56" s="19"/>
      <c r="F56" s="18"/>
      <c r="G56" s="19"/>
      <c r="H56" s="19"/>
      <c r="I56" s="66">
        <v>23</v>
      </c>
      <c r="J56" s="69">
        <v>9859075222</v>
      </c>
      <c r="K56" s="18" t="s">
        <v>129</v>
      </c>
      <c r="L56" s="18" t="s">
        <v>153</v>
      </c>
      <c r="M56" s="18">
        <v>7896109476</v>
      </c>
      <c r="N56" s="18" t="s">
        <v>158</v>
      </c>
      <c r="O56" s="18">
        <v>9401786244</v>
      </c>
      <c r="P56" s="24">
        <v>43579</v>
      </c>
      <c r="Q56" s="18" t="s">
        <v>189</v>
      </c>
      <c r="R56" s="18"/>
      <c r="S56" s="18" t="s">
        <v>186</v>
      </c>
      <c r="T56" s="18"/>
    </row>
    <row r="57" spans="1:20" ht="33">
      <c r="A57" s="4">
        <v>53</v>
      </c>
      <c r="B57" s="68" t="s">
        <v>63</v>
      </c>
      <c r="C57" s="66" t="s">
        <v>113</v>
      </c>
      <c r="D57" s="18" t="s">
        <v>23</v>
      </c>
      <c r="E57" s="19"/>
      <c r="F57" s="18" t="s">
        <v>286</v>
      </c>
      <c r="G57" s="19"/>
      <c r="H57" s="19"/>
      <c r="I57" s="69">
        <v>120</v>
      </c>
      <c r="J57" s="69">
        <v>9957028949</v>
      </c>
      <c r="K57" s="18" t="s">
        <v>128</v>
      </c>
      <c r="L57" s="18" t="s">
        <v>146</v>
      </c>
      <c r="M57" s="72">
        <v>9401450181</v>
      </c>
      <c r="N57" s="18" t="s">
        <v>171</v>
      </c>
      <c r="O57" s="18">
        <v>9508583226</v>
      </c>
      <c r="P57" s="24">
        <v>43579</v>
      </c>
      <c r="Q57" s="18" t="s">
        <v>189</v>
      </c>
      <c r="R57" s="18"/>
      <c r="S57" s="18" t="s">
        <v>186</v>
      </c>
      <c r="T57" s="18"/>
    </row>
    <row r="58" spans="1:20">
      <c r="A58" s="4">
        <v>54</v>
      </c>
      <c r="B58" s="68" t="s">
        <v>62</v>
      </c>
      <c r="C58" s="66" t="s">
        <v>114</v>
      </c>
      <c r="D58" s="18" t="s">
        <v>23</v>
      </c>
      <c r="E58" s="19"/>
      <c r="F58" s="18" t="s">
        <v>287</v>
      </c>
      <c r="G58" s="19"/>
      <c r="H58" s="19"/>
      <c r="I58" s="69">
        <v>330</v>
      </c>
      <c r="J58" s="69">
        <v>9854392370</v>
      </c>
      <c r="K58" s="18" t="s">
        <v>139</v>
      </c>
      <c r="L58" s="18" t="s">
        <v>152</v>
      </c>
      <c r="M58" s="18">
        <v>9864409404</v>
      </c>
      <c r="N58" s="18" t="s">
        <v>177</v>
      </c>
      <c r="O58" s="18">
        <v>9864137129</v>
      </c>
      <c r="P58" s="24">
        <v>43580</v>
      </c>
      <c r="Q58" s="18" t="s">
        <v>190</v>
      </c>
      <c r="R58" s="18"/>
      <c r="S58" s="18" t="s">
        <v>186</v>
      </c>
      <c r="T58" s="18"/>
    </row>
    <row r="59" spans="1:20">
      <c r="A59" s="4">
        <v>55</v>
      </c>
      <c r="B59" s="68" t="s">
        <v>63</v>
      </c>
      <c r="C59" s="66" t="s">
        <v>115</v>
      </c>
      <c r="D59" s="18" t="s">
        <v>23</v>
      </c>
      <c r="E59" s="19"/>
      <c r="F59" s="18" t="s">
        <v>285</v>
      </c>
      <c r="G59" s="19"/>
      <c r="H59" s="19"/>
      <c r="I59" s="69">
        <v>205</v>
      </c>
      <c r="J59" s="73">
        <v>9707879373</v>
      </c>
      <c r="K59" s="18" t="s">
        <v>128</v>
      </c>
      <c r="L59" s="18" t="s">
        <v>141</v>
      </c>
      <c r="M59" s="18">
        <v>9864409404</v>
      </c>
      <c r="N59" s="18" t="s">
        <v>181</v>
      </c>
      <c r="O59" s="18">
        <v>9864307384</v>
      </c>
      <c r="P59" s="24">
        <v>43580</v>
      </c>
      <c r="Q59" s="18" t="s">
        <v>190</v>
      </c>
      <c r="R59" s="18"/>
      <c r="S59" s="18" t="s">
        <v>186</v>
      </c>
      <c r="T59" s="18"/>
    </row>
    <row r="60" spans="1:20">
      <c r="A60" s="4">
        <v>56</v>
      </c>
      <c r="B60" s="68" t="s">
        <v>62</v>
      </c>
      <c r="C60" s="66" t="s">
        <v>114</v>
      </c>
      <c r="D60" s="18" t="s">
        <v>23</v>
      </c>
      <c r="E60" s="19"/>
      <c r="F60" s="18" t="s">
        <v>287</v>
      </c>
      <c r="G60" s="19"/>
      <c r="H60" s="19"/>
      <c r="I60" s="66"/>
      <c r="J60" s="69">
        <v>9854392370</v>
      </c>
      <c r="K60" s="18" t="s">
        <v>139</v>
      </c>
      <c r="L60" s="18" t="s">
        <v>152</v>
      </c>
      <c r="M60" s="18">
        <v>9864409404</v>
      </c>
      <c r="N60" s="18" t="s">
        <v>177</v>
      </c>
      <c r="O60" s="18">
        <v>9864137129</v>
      </c>
      <c r="P60" s="24">
        <v>43581</v>
      </c>
      <c r="Q60" s="18" t="s">
        <v>191</v>
      </c>
      <c r="R60" s="18"/>
      <c r="S60" s="18" t="s">
        <v>186</v>
      </c>
      <c r="T60" s="18"/>
    </row>
    <row r="61" spans="1:20">
      <c r="A61" s="4">
        <v>57</v>
      </c>
      <c r="B61" s="68" t="s">
        <v>63</v>
      </c>
      <c r="C61" s="66" t="s">
        <v>115</v>
      </c>
      <c r="D61" s="18" t="s">
        <v>23</v>
      </c>
      <c r="E61" s="19"/>
      <c r="F61" s="18" t="s">
        <v>285</v>
      </c>
      <c r="G61" s="19"/>
      <c r="H61" s="19"/>
      <c r="I61" s="68"/>
      <c r="J61" s="69"/>
      <c r="K61" s="18" t="s">
        <v>128</v>
      </c>
      <c r="L61" s="18" t="s">
        <v>141</v>
      </c>
      <c r="M61" s="18">
        <v>9864409404</v>
      </c>
      <c r="N61" s="18" t="s">
        <v>181</v>
      </c>
      <c r="O61" s="18">
        <v>9864307384</v>
      </c>
      <c r="P61" s="24">
        <v>43581</v>
      </c>
      <c r="Q61" s="18" t="s">
        <v>191</v>
      </c>
      <c r="R61" s="18"/>
      <c r="S61" s="18" t="s">
        <v>186</v>
      </c>
      <c r="T61" s="18"/>
    </row>
    <row r="62" spans="1:20">
      <c r="A62" s="4">
        <v>58</v>
      </c>
      <c r="B62" s="68" t="s">
        <v>62</v>
      </c>
      <c r="C62" s="67" t="s">
        <v>116</v>
      </c>
      <c r="D62" s="18" t="s">
        <v>25</v>
      </c>
      <c r="E62" s="19"/>
      <c r="F62" s="18"/>
      <c r="G62" s="19"/>
      <c r="H62" s="19"/>
      <c r="I62" s="68" t="e">
        <f>+#REF!+#REF!</f>
        <v>#REF!</v>
      </c>
      <c r="J62" s="69">
        <v>8876998593</v>
      </c>
      <c r="K62" s="18" t="s">
        <v>133</v>
      </c>
      <c r="L62" s="18" t="s">
        <v>144</v>
      </c>
      <c r="M62" s="72">
        <v>9854387299</v>
      </c>
      <c r="N62" s="18" t="s">
        <v>162</v>
      </c>
      <c r="O62" s="18">
        <v>9859456850</v>
      </c>
      <c r="P62" s="24">
        <v>43582</v>
      </c>
      <c r="Q62" s="18" t="s">
        <v>192</v>
      </c>
      <c r="R62" s="18"/>
      <c r="S62" s="18" t="s">
        <v>186</v>
      </c>
      <c r="T62" s="18"/>
    </row>
    <row r="63" spans="1:20" ht="17.25" thickBot="1">
      <c r="A63" s="4">
        <v>59</v>
      </c>
      <c r="B63" s="68" t="s">
        <v>62</v>
      </c>
      <c r="C63" s="66" t="s">
        <v>117</v>
      </c>
      <c r="D63" s="18" t="s">
        <v>23</v>
      </c>
      <c r="E63" s="19"/>
      <c r="F63" s="18" t="s">
        <v>286</v>
      </c>
      <c r="G63" s="19"/>
      <c r="H63" s="19"/>
      <c r="I63" s="69">
        <v>78</v>
      </c>
      <c r="J63" s="69">
        <v>9707827548</v>
      </c>
      <c r="K63" s="18" t="s">
        <v>133</v>
      </c>
      <c r="L63" s="18" t="s">
        <v>144</v>
      </c>
      <c r="M63" s="72">
        <v>9854387299</v>
      </c>
      <c r="N63" s="18"/>
      <c r="O63" s="18"/>
      <c r="P63" s="24">
        <v>43582</v>
      </c>
      <c r="Q63" s="18" t="s">
        <v>192</v>
      </c>
      <c r="R63" s="18"/>
      <c r="S63" s="18" t="s">
        <v>186</v>
      </c>
      <c r="T63" s="18"/>
    </row>
    <row r="64" spans="1:20" ht="50.25" thickBot="1">
      <c r="A64" s="4">
        <v>60</v>
      </c>
      <c r="B64" s="68" t="s">
        <v>63</v>
      </c>
      <c r="C64" s="66" t="s">
        <v>118</v>
      </c>
      <c r="D64" s="18" t="s">
        <v>25</v>
      </c>
      <c r="E64" s="19"/>
      <c r="F64" s="18"/>
      <c r="G64" s="19"/>
      <c r="H64" s="19"/>
      <c r="I64" s="66">
        <v>71</v>
      </c>
      <c r="J64" s="69"/>
      <c r="K64" s="18" t="s">
        <v>137</v>
      </c>
      <c r="L64" s="18" t="s">
        <v>149</v>
      </c>
      <c r="M64" s="18">
        <v>8011230527</v>
      </c>
      <c r="N64" s="18" t="s">
        <v>183</v>
      </c>
      <c r="O64" s="76" t="s">
        <v>184</v>
      </c>
      <c r="P64" s="24">
        <v>43582</v>
      </c>
      <c r="Q64" s="18" t="s">
        <v>192</v>
      </c>
      <c r="R64" s="18"/>
      <c r="S64" s="18" t="s">
        <v>186</v>
      </c>
      <c r="T64" s="18"/>
    </row>
    <row r="65" spans="1:20" ht="50.25" thickBot="1">
      <c r="A65" s="4">
        <v>61</v>
      </c>
      <c r="B65" s="68" t="s">
        <v>63</v>
      </c>
      <c r="C65" s="66" t="s">
        <v>119</v>
      </c>
      <c r="D65" s="18" t="s">
        <v>25</v>
      </c>
      <c r="E65" s="19"/>
      <c r="F65" s="18"/>
      <c r="G65" s="19"/>
      <c r="H65" s="19"/>
      <c r="I65" s="66">
        <v>18</v>
      </c>
      <c r="J65" s="69"/>
      <c r="K65" s="18" t="s">
        <v>137</v>
      </c>
      <c r="L65" s="18" t="s">
        <v>149</v>
      </c>
      <c r="M65" s="18">
        <v>8011230527</v>
      </c>
      <c r="N65" s="18" t="s">
        <v>183</v>
      </c>
      <c r="O65" s="76" t="s">
        <v>184</v>
      </c>
      <c r="P65" s="24">
        <v>43582</v>
      </c>
      <c r="Q65" s="18" t="s">
        <v>192</v>
      </c>
      <c r="R65" s="18"/>
      <c r="S65" s="18" t="s">
        <v>186</v>
      </c>
      <c r="T65" s="18"/>
    </row>
    <row r="66" spans="1:20" ht="33">
      <c r="A66" s="4">
        <v>62</v>
      </c>
      <c r="B66" s="68" t="s">
        <v>62</v>
      </c>
      <c r="C66" s="66" t="s">
        <v>120</v>
      </c>
      <c r="D66" s="18" t="s">
        <v>25</v>
      </c>
      <c r="E66" s="19"/>
      <c r="F66" s="18"/>
      <c r="G66" s="19"/>
      <c r="H66" s="19"/>
      <c r="I66" s="66">
        <v>61</v>
      </c>
      <c r="J66" s="69">
        <v>8011491002</v>
      </c>
      <c r="K66" s="18" t="s">
        <v>132</v>
      </c>
      <c r="L66" s="18" t="s">
        <v>140</v>
      </c>
      <c r="M66" s="18">
        <v>9864857905</v>
      </c>
      <c r="N66" s="18" t="s">
        <v>161</v>
      </c>
      <c r="O66" s="18">
        <v>9707062828</v>
      </c>
      <c r="P66" s="24">
        <v>43584</v>
      </c>
      <c r="Q66" s="18" t="s">
        <v>187</v>
      </c>
      <c r="R66" s="18"/>
      <c r="S66" s="18" t="s">
        <v>186</v>
      </c>
      <c r="T66" s="18"/>
    </row>
    <row r="67" spans="1:20" ht="24">
      <c r="A67" s="4">
        <v>63</v>
      </c>
      <c r="B67" s="68" t="s">
        <v>62</v>
      </c>
      <c r="C67" s="65" t="s">
        <v>121</v>
      </c>
      <c r="D67" s="18" t="s">
        <v>23</v>
      </c>
      <c r="E67" s="19"/>
      <c r="F67" s="18" t="s">
        <v>286</v>
      </c>
      <c r="G67" s="19"/>
      <c r="H67" s="19"/>
      <c r="I67" s="68">
        <v>64</v>
      </c>
      <c r="J67" s="18"/>
      <c r="K67" s="18" t="s">
        <v>129</v>
      </c>
      <c r="L67" s="18" t="s">
        <v>153</v>
      </c>
      <c r="M67" s="18"/>
      <c r="N67" s="18"/>
      <c r="O67" s="18"/>
      <c r="P67" s="24">
        <v>43584</v>
      </c>
      <c r="Q67" s="18" t="s">
        <v>187</v>
      </c>
      <c r="R67" s="18"/>
      <c r="S67" s="18" t="s">
        <v>186</v>
      </c>
      <c r="T67" s="18"/>
    </row>
    <row r="68" spans="1:20" ht="24">
      <c r="A68" s="4">
        <v>64</v>
      </c>
      <c r="B68" s="68" t="s">
        <v>63</v>
      </c>
      <c r="C68" s="65" t="s">
        <v>122</v>
      </c>
      <c r="D68" s="18" t="s">
        <v>23</v>
      </c>
      <c r="E68" s="19"/>
      <c r="F68" s="18" t="s">
        <v>286</v>
      </c>
      <c r="G68" s="19"/>
      <c r="H68" s="19"/>
      <c r="I68" s="68">
        <v>86</v>
      </c>
      <c r="J68" s="18">
        <v>8723907286</v>
      </c>
      <c r="K68" s="18" t="s">
        <v>130</v>
      </c>
      <c r="L68" s="18" t="s">
        <v>143</v>
      </c>
      <c r="M68" s="72">
        <v>9854970803</v>
      </c>
      <c r="N68" s="18" t="s">
        <v>172</v>
      </c>
      <c r="O68" s="18">
        <v>9957939360</v>
      </c>
      <c r="P68" s="24">
        <v>43584</v>
      </c>
      <c r="Q68" s="18" t="s">
        <v>187</v>
      </c>
      <c r="R68" s="18"/>
      <c r="S68" s="18" t="s">
        <v>186</v>
      </c>
      <c r="T68" s="18"/>
    </row>
    <row r="69" spans="1:20">
      <c r="A69" s="4">
        <v>65</v>
      </c>
      <c r="B69" s="68" t="s">
        <v>63</v>
      </c>
      <c r="C69" s="66" t="s">
        <v>123</v>
      </c>
      <c r="D69" s="18" t="s">
        <v>25</v>
      </c>
      <c r="E69" s="19"/>
      <c r="F69" s="18"/>
      <c r="G69" s="19"/>
      <c r="H69" s="19"/>
      <c r="I69" s="66">
        <v>60</v>
      </c>
      <c r="J69" s="66">
        <v>8812082908</v>
      </c>
      <c r="K69" s="18" t="s">
        <v>130</v>
      </c>
      <c r="L69" s="18" t="s">
        <v>143</v>
      </c>
      <c r="M69" s="72">
        <v>9854970803</v>
      </c>
      <c r="N69" s="18" t="s">
        <v>172</v>
      </c>
      <c r="O69" s="18">
        <v>9957939360</v>
      </c>
      <c r="P69" s="24">
        <v>43584</v>
      </c>
      <c r="Q69" s="18" t="s">
        <v>187</v>
      </c>
      <c r="R69" s="18"/>
      <c r="S69" s="18" t="s">
        <v>186</v>
      </c>
      <c r="T69" s="18"/>
    </row>
    <row r="70" spans="1:20" ht="33">
      <c r="A70" s="4">
        <v>66</v>
      </c>
      <c r="B70" s="68" t="s">
        <v>62</v>
      </c>
      <c r="C70" s="66" t="s">
        <v>124</v>
      </c>
      <c r="D70" s="18" t="s">
        <v>23</v>
      </c>
      <c r="E70" s="19"/>
      <c r="F70" s="18" t="s">
        <v>286</v>
      </c>
      <c r="G70" s="19"/>
      <c r="H70" s="19"/>
      <c r="I70" s="69">
        <v>35</v>
      </c>
      <c r="J70" s="69">
        <v>7575994362</v>
      </c>
      <c r="K70" s="18" t="s">
        <v>135</v>
      </c>
      <c r="L70" s="18" t="s">
        <v>154</v>
      </c>
      <c r="M70" s="18">
        <v>8255032244</v>
      </c>
      <c r="N70" s="18" t="s">
        <v>166</v>
      </c>
      <c r="O70" s="18">
        <v>9859077637</v>
      </c>
      <c r="P70" s="24">
        <v>43585</v>
      </c>
      <c r="Q70" s="18" t="s">
        <v>188</v>
      </c>
      <c r="R70" s="18"/>
      <c r="S70" s="18" t="s">
        <v>186</v>
      </c>
      <c r="T70" s="18"/>
    </row>
    <row r="71" spans="1:20" ht="33">
      <c r="A71" s="4">
        <v>67</v>
      </c>
      <c r="B71" s="68" t="s">
        <v>62</v>
      </c>
      <c r="C71" s="66" t="s">
        <v>125</v>
      </c>
      <c r="D71" s="18" t="s">
        <v>23</v>
      </c>
      <c r="E71" s="19"/>
      <c r="F71" s="18" t="s">
        <v>286</v>
      </c>
      <c r="G71" s="19"/>
      <c r="H71" s="19"/>
      <c r="I71" s="68">
        <v>65</v>
      </c>
      <c r="J71" s="69">
        <v>9127363539</v>
      </c>
      <c r="K71" s="18" t="s">
        <v>135</v>
      </c>
      <c r="L71" s="18" t="s">
        <v>154</v>
      </c>
      <c r="M71" s="18">
        <v>8255032244</v>
      </c>
      <c r="N71" s="18" t="s">
        <v>166</v>
      </c>
      <c r="O71" s="18">
        <v>9859077637</v>
      </c>
      <c r="P71" s="24">
        <v>43585</v>
      </c>
      <c r="Q71" s="18" t="s">
        <v>188</v>
      </c>
      <c r="R71" s="18"/>
      <c r="S71" s="18" t="s">
        <v>186</v>
      </c>
      <c r="T71" s="18"/>
    </row>
    <row r="72" spans="1:20">
      <c r="A72" s="4">
        <v>68</v>
      </c>
      <c r="B72" s="68" t="s">
        <v>63</v>
      </c>
      <c r="C72" s="66" t="s">
        <v>126</v>
      </c>
      <c r="D72" s="18" t="s">
        <v>23</v>
      </c>
      <c r="E72" s="19"/>
      <c r="F72" s="18" t="s">
        <v>287</v>
      </c>
      <c r="G72" s="19"/>
      <c r="H72" s="19"/>
      <c r="I72" s="68">
        <v>125</v>
      </c>
      <c r="J72" s="69">
        <v>9401154457</v>
      </c>
      <c r="K72" s="18" t="s">
        <v>134</v>
      </c>
      <c r="L72" s="18" t="s">
        <v>145</v>
      </c>
      <c r="M72" s="18">
        <v>9957094220</v>
      </c>
      <c r="N72" s="18" t="s">
        <v>185</v>
      </c>
      <c r="O72" s="18">
        <v>8723060770</v>
      </c>
      <c r="P72" s="24">
        <v>43585</v>
      </c>
      <c r="Q72" s="18" t="s">
        <v>188</v>
      </c>
      <c r="R72" s="18"/>
      <c r="S72" s="18" t="s">
        <v>186</v>
      </c>
      <c r="T72" s="18"/>
    </row>
    <row r="73" spans="1:20">
      <c r="A73" s="4">
        <v>69</v>
      </c>
      <c r="B73" s="17"/>
      <c r="C73" s="18"/>
      <c r="D73" s="18"/>
      <c r="E73" s="19"/>
      <c r="F73" s="18"/>
      <c r="G73" s="19"/>
      <c r="H73" s="19"/>
      <c r="I73" s="57">
        <f t="shared" ref="I73:I133" si="0">SUM(G73:H73)</f>
        <v>0</v>
      </c>
      <c r="J73" s="18"/>
      <c r="K73" s="18"/>
      <c r="L73" s="18"/>
      <c r="M73" s="18"/>
      <c r="N73" s="18"/>
      <c r="O73" s="18"/>
      <c r="P73" s="24"/>
      <c r="Q73" s="18"/>
      <c r="R73" s="18"/>
      <c r="S73" s="18"/>
      <c r="T73" s="18"/>
    </row>
    <row r="74" spans="1:20">
      <c r="A74" s="4">
        <v>70</v>
      </c>
      <c r="B74" s="17"/>
      <c r="C74" s="58"/>
      <c r="D74" s="58"/>
      <c r="E74" s="17"/>
      <c r="F74" s="58"/>
      <c r="G74" s="17"/>
      <c r="H74" s="17"/>
      <c r="I74" s="57">
        <f t="shared" si="0"/>
        <v>0</v>
      </c>
      <c r="J74" s="58"/>
      <c r="K74" s="58"/>
      <c r="L74" s="58"/>
      <c r="M74" s="58"/>
      <c r="N74" s="58"/>
      <c r="O74" s="58"/>
      <c r="P74" s="24"/>
      <c r="Q74" s="18"/>
      <c r="R74" s="18"/>
      <c r="S74" s="18"/>
      <c r="T74" s="18"/>
    </row>
    <row r="75" spans="1:20">
      <c r="A75" s="4">
        <v>71</v>
      </c>
      <c r="B75" s="17"/>
      <c r="C75" s="18"/>
      <c r="D75" s="18"/>
      <c r="E75" s="19"/>
      <c r="F75" s="18"/>
      <c r="G75" s="19"/>
      <c r="H75" s="19"/>
      <c r="I75" s="57">
        <f t="shared" si="0"/>
        <v>0</v>
      </c>
      <c r="J75" s="18"/>
      <c r="K75" s="18"/>
      <c r="L75" s="18"/>
      <c r="M75" s="18"/>
      <c r="N75" s="18"/>
      <c r="O75" s="18"/>
      <c r="P75" s="24"/>
      <c r="Q75" s="18"/>
      <c r="R75" s="18"/>
      <c r="S75" s="18"/>
      <c r="T75" s="18"/>
    </row>
    <row r="76" spans="1:20">
      <c r="A76" s="4">
        <v>72</v>
      </c>
      <c r="B76" s="17"/>
      <c r="C76" s="18"/>
      <c r="D76" s="18"/>
      <c r="E76" s="19"/>
      <c r="F76" s="18"/>
      <c r="G76" s="19"/>
      <c r="H76" s="19"/>
      <c r="I76" s="57">
        <f t="shared" si="0"/>
        <v>0</v>
      </c>
      <c r="J76" s="18"/>
      <c r="K76" s="18"/>
      <c r="L76" s="18"/>
      <c r="M76" s="18"/>
      <c r="N76" s="18"/>
      <c r="O76" s="18"/>
      <c r="P76" s="24"/>
      <c r="Q76" s="18"/>
      <c r="R76" s="18"/>
      <c r="S76" s="18"/>
      <c r="T76" s="18"/>
    </row>
    <row r="77" spans="1:20">
      <c r="A77" s="4">
        <v>73</v>
      </c>
      <c r="B77" s="17"/>
      <c r="C77" s="18"/>
      <c r="D77" s="18"/>
      <c r="E77" s="19"/>
      <c r="F77" s="18"/>
      <c r="G77" s="19"/>
      <c r="H77" s="19"/>
      <c r="I77" s="57">
        <f t="shared" si="0"/>
        <v>0</v>
      </c>
      <c r="J77" s="18"/>
      <c r="K77" s="18"/>
      <c r="L77" s="18"/>
      <c r="M77" s="18"/>
      <c r="N77" s="18"/>
      <c r="O77" s="18"/>
      <c r="P77" s="24"/>
      <c r="Q77" s="18"/>
      <c r="R77" s="18"/>
      <c r="S77" s="18"/>
      <c r="T77" s="18"/>
    </row>
    <row r="78" spans="1:20">
      <c r="A78" s="4">
        <v>74</v>
      </c>
      <c r="B78" s="17"/>
      <c r="C78" s="18"/>
      <c r="D78" s="18"/>
      <c r="E78" s="19"/>
      <c r="F78" s="18"/>
      <c r="G78" s="19"/>
      <c r="H78" s="19"/>
      <c r="I78" s="57">
        <f t="shared" si="0"/>
        <v>0</v>
      </c>
      <c r="J78" s="18"/>
      <c r="K78" s="18"/>
      <c r="L78" s="18"/>
      <c r="M78" s="18"/>
      <c r="N78" s="18"/>
      <c r="O78" s="18"/>
      <c r="P78" s="24"/>
      <c r="Q78" s="18"/>
      <c r="R78" s="18"/>
      <c r="S78" s="18"/>
      <c r="T78" s="18"/>
    </row>
    <row r="79" spans="1:20">
      <c r="A79" s="4">
        <v>75</v>
      </c>
      <c r="B79" s="17"/>
      <c r="C79" s="18"/>
      <c r="D79" s="18"/>
      <c r="E79" s="19"/>
      <c r="F79" s="18"/>
      <c r="G79" s="19"/>
      <c r="H79" s="19"/>
      <c r="I79" s="57">
        <f t="shared" si="0"/>
        <v>0</v>
      </c>
      <c r="J79" s="18"/>
      <c r="K79" s="18"/>
      <c r="L79" s="18"/>
      <c r="M79" s="18"/>
      <c r="N79" s="18"/>
      <c r="O79" s="18"/>
      <c r="P79" s="24"/>
      <c r="Q79" s="18"/>
      <c r="R79" s="18"/>
      <c r="S79" s="18"/>
      <c r="T79" s="18"/>
    </row>
    <row r="80" spans="1:20">
      <c r="A80" s="4">
        <v>76</v>
      </c>
      <c r="B80" s="17"/>
      <c r="C80" s="18"/>
      <c r="D80" s="18"/>
      <c r="E80" s="19"/>
      <c r="F80" s="18"/>
      <c r="G80" s="19"/>
      <c r="H80" s="19"/>
      <c r="I80" s="57">
        <f t="shared" si="0"/>
        <v>0</v>
      </c>
      <c r="J80" s="18"/>
      <c r="K80" s="18"/>
      <c r="L80" s="18"/>
      <c r="M80" s="18"/>
      <c r="N80" s="18"/>
      <c r="O80" s="18"/>
      <c r="P80" s="24"/>
      <c r="Q80" s="18"/>
      <c r="R80" s="18"/>
      <c r="S80" s="18"/>
      <c r="T80" s="18"/>
    </row>
    <row r="81" spans="1:20">
      <c r="A81" s="4">
        <v>77</v>
      </c>
      <c r="B81" s="17"/>
      <c r="C81" s="18"/>
      <c r="D81" s="18"/>
      <c r="E81" s="19"/>
      <c r="F81" s="18"/>
      <c r="G81" s="19"/>
      <c r="H81" s="19"/>
      <c r="I81" s="57">
        <f t="shared" si="0"/>
        <v>0</v>
      </c>
      <c r="J81" s="18"/>
      <c r="K81" s="18"/>
      <c r="L81" s="18"/>
      <c r="M81" s="18"/>
      <c r="N81" s="18"/>
      <c r="O81" s="18"/>
      <c r="P81" s="24"/>
      <c r="Q81" s="18"/>
      <c r="R81" s="18"/>
      <c r="S81" s="18"/>
      <c r="T81" s="18"/>
    </row>
    <row r="82" spans="1:20">
      <c r="A82" s="4">
        <v>78</v>
      </c>
      <c r="B82" s="17"/>
      <c r="C82" s="18"/>
      <c r="D82" s="18"/>
      <c r="E82" s="19"/>
      <c r="F82" s="18"/>
      <c r="G82" s="19"/>
      <c r="H82" s="19"/>
      <c r="I82" s="57">
        <f t="shared" si="0"/>
        <v>0</v>
      </c>
      <c r="J82" s="18"/>
      <c r="K82" s="18"/>
      <c r="L82" s="18"/>
      <c r="M82" s="18"/>
      <c r="N82" s="18"/>
      <c r="O82" s="18"/>
      <c r="P82" s="24"/>
      <c r="Q82" s="18"/>
      <c r="R82" s="18"/>
      <c r="S82" s="18"/>
      <c r="T82" s="18"/>
    </row>
    <row r="83" spans="1:20">
      <c r="A83" s="4">
        <v>79</v>
      </c>
      <c r="B83" s="17"/>
      <c r="C83" s="18"/>
      <c r="D83" s="18"/>
      <c r="E83" s="19"/>
      <c r="F83" s="18"/>
      <c r="G83" s="19"/>
      <c r="H83" s="19"/>
      <c r="I83" s="57">
        <f t="shared" si="0"/>
        <v>0</v>
      </c>
      <c r="J83" s="18"/>
      <c r="K83" s="18"/>
      <c r="L83" s="18"/>
      <c r="M83" s="18"/>
      <c r="N83" s="18"/>
      <c r="O83" s="18"/>
      <c r="P83" s="24"/>
      <c r="Q83" s="18"/>
      <c r="R83" s="18"/>
      <c r="S83" s="18"/>
      <c r="T83" s="18"/>
    </row>
    <row r="84" spans="1:20">
      <c r="A84" s="4">
        <v>80</v>
      </c>
      <c r="B84" s="17"/>
      <c r="C84" s="18"/>
      <c r="D84" s="18"/>
      <c r="E84" s="19"/>
      <c r="F84" s="18"/>
      <c r="G84" s="19"/>
      <c r="H84" s="19"/>
      <c r="I84" s="57">
        <f t="shared" si="0"/>
        <v>0</v>
      </c>
      <c r="J84" s="18"/>
      <c r="K84" s="18"/>
      <c r="L84" s="18"/>
      <c r="M84" s="18"/>
      <c r="N84" s="18"/>
      <c r="O84" s="18"/>
      <c r="P84" s="24"/>
      <c r="Q84" s="18"/>
      <c r="R84" s="18"/>
      <c r="S84" s="18"/>
      <c r="T84" s="18"/>
    </row>
    <row r="85" spans="1:20">
      <c r="A85" s="4">
        <v>81</v>
      </c>
      <c r="B85" s="17"/>
      <c r="C85" s="18"/>
      <c r="D85" s="18"/>
      <c r="E85" s="19"/>
      <c r="F85" s="18"/>
      <c r="G85" s="19"/>
      <c r="H85" s="19"/>
      <c r="I85" s="57">
        <f t="shared" si="0"/>
        <v>0</v>
      </c>
      <c r="J85" s="18"/>
      <c r="K85" s="18"/>
      <c r="L85" s="18"/>
      <c r="M85" s="18"/>
      <c r="N85" s="18"/>
      <c r="O85" s="18"/>
      <c r="P85" s="24"/>
      <c r="Q85" s="18"/>
      <c r="R85" s="18"/>
      <c r="S85" s="18"/>
      <c r="T85" s="18"/>
    </row>
    <row r="86" spans="1:20">
      <c r="A86" s="4">
        <v>82</v>
      </c>
      <c r="B86" s="17"/>
      <c r="C86" s="18"/>
      <c r="D86" s="18"/>
      <c r="E86" s="19"/>
      <c r="F86" s="18"/>
      <c r="G86" s="19"/>
      <c r="H86" s="19"/>
      <c r="I86" s="57">
        <f t="shared" si="0"/>
        <v>0</v>
      </c>
      <c r="J86" s="18"/>
      <c r="K86" s="18"/>
      <c r="L86" s="18"/>
      <c r="M86" s="18"/>
      <c r="N86" s="18"/>
      <c r="O86" s="18"/>
      <c r="P86" s="24"/>
      <c r="Q86" s="18"/>
      <c r="R86" s="18"/>
      <c r="S86" s="18"/>
      <c r="T86" s="18"/>
    </row>
    <row r="87" spans="1:20">
      <c r="A87" s="4">
        <v>83</v>
      </c>
      <c r="B87" s="17"/>
      <c r="C87" s="18"/>
      <c r="D87" s="18"/>
      <c r="E87" s="19"/>
      <c r="F87" s="18"/>
      <c r="G87" s="19"/>
      <c r="H87" s="19"/>
      <c r="I87" s="57">
        <f t="shared" si="0"/>
        <v>0</v>
      </c>
      <c r="J87" s="18"/>
      <c r="K87" s="18"/>
      <c r="L87" s="18"/>
      <c r="M87" s="18"/>
      <c r="N87" s="18"/>
      <c r="O87" s="18"/>
      <c r="P87" s="24"/>
      <c r="Q87" s="18"/>
      <c r="R87" s="18"/>
      <c r="S87" s="18"/>
      <c r="T87" s="18"/>
    </row>
    <row r="88" spans="1:20">
      <c r="A88" s="4">
        <v>84</v>
      </c>
      <c r="B88" s="17"/>
      <c r="C88" s="18"/>
      <c r="D88" s="18"/>
      <c r="E88" s="19"/>
      <c r="F88" s="18"/>
      <c r="G88" s="19"/>
      <c r="H88" s="19"/>
      <c r="I88" s="57">
        <f t="shared" si="0"/>
        <v>0</v>
      </c>
      <c r="J88" s="18"/>
      <c r="K88" s="18"/>
      <c r="L88" s="18"/>
      <c r="M88" s="18"/>
      <c r="N88" s="18"/>
      <c r="O88" s="18"/>
      <c r="P88" s="24"/>
      <c r="Q88" s="18"/>
      <c r="R88" s="18"/>
      <c r="S88" s="18"/>
      <c r="T88" s="18"/>
    </row>
    <row r="89" spans="1:20">
      <c r="A89" s="4">
        <v>85</v>
      </c>
      <c r="B89" s="17"/>
      <c r="C89" s="18"/>
      <c r="D89" s="18"/>
      <c r="E89" s="19"/>
      <c r="F89" s="18"/>
      <c r="G89" s="19"/>
      <c r="H89" s="19"/>
      <c r="I89" s="57">
        <f t="shared" si="0"/>
        <v>0</v>
      </c>
      <c r="J89" s="18"/>
      <c r="K89" s="18"/>
      <c r="L89" s="18"/>
      <c r="M89" s="18"/>
      <c r="N89" s="18"/>
      <c r="O89" s="18"/>
      <c r="P89" s="24"/>
      <c r="Q89" s="18"/>
      <c r="R89" s="18"/>
      <c r="S89" s="18"/>
      <c r="T89" s="18"/>
    </row>
    <row r="90" spans="1:20">
      <c r="A90" s="4">
        <v>86</v>
      </c>
      <c r="B90" s="17"/>
      <c r="C90" s="18"/>
      <c r="D90" s="18"/>
      <c r="E90" s="19"/>
      <c r="F90" s="18"/>
      <c r="G90" s="19"/>
      <c r="H90" s="19"/>
      <c r="I90" s="57">
        <f t="shared" si="0"/>
        <v>0</v>
      </c>
      <c r="J90" s="18"/>
      <c r="K90" s="18"/>
      <c r="L90" s="18"/>
      <c r="M90" s="18"/>
      <c r="N90" s="18"/>
      <c r="O90" s="18"/>
      <c r="P90" s="24"/>
      <c r="Q90" s="18"/>
      <c r="R90" s="18"/>
      <c r="S90" s="18"/>
      <c r="T90" s="18"/>
    </row>
    <row r="91" spans="1:20">
      <c r="A91" s="4">
        <v>87</v>
      </c>
      <c r="B91" s="17"/>
      <c r="C91" s="18"/>
      <c r="D91" s="18"/>
      <c r="E91" s="19"/>
      <c r="F91" s="18"/>
      <c r="G91" s="19"/>
      <c r="H91" s="19"/>
      <c r="I91" s="57">
        <f t="shared" si="0"/>
        <v>0</v>
      </c>
      <c r="J91" s="18"/>
      <c r="K91" s="18"/>
      <c r="L91" s="18"/>
      <c r="M91" s="18"/>
      <c r="N91" s="18"/>
      <c r="O91" s="18"/>
      <c r="P91" s="24"/>
      <c r="Q91" s="18"/>
      <c r="R91" s="18"/>
      <c r="S91" s="18"/>
      <c r="T91" s="18"/>
    </row>
    <row r="92" spans="1:20">
      <c r="A92" s="4">
        <v>88</v>
      </c>
      <c r="B92" s="17"/>
      <c r="C92" s="18"/>
      <c r="D92" s="18"/>
      <c r="E92" s="19"/>
      <c r="F92" s="18"/>
      <c r="G92" s="19"/>
      <c r="H92" s="19"/>
      <c r="I92" s="57">
        <f t="shared" si="0"/>
        <v>0</v>
      </c>
      <c r="J92" s="18"/>
      <c r="K92" s="18"/>
      <c r="L92" s="18"/>
      <c r="M92" s="18"/>
      <c r="N92" s="18"/>
      <c r="O92" s="18"/>
      <c r="P92" s="24"/>
      <c r="Q92" s="18"/>
      <c r="R92" s="18"/>
      <c r="S92" s="18"/>
      <c r="T92" s="18"/>
    </row>
    <row r="93" spans="1:20">
      <c r="A93" s="4">
        <v>89</v>
      </c>
      <c r="B93" s="17"/>
      <c r="C93" s="18"/>
      <c r="D93" s="18"/>
      <c r="E93" s="19"/>
      <c r="F93" s="18"/>
      <c r="G93" s="19"/>
      <c r="H93" s="19"/>
      <c r="I93" s="57">
        <f t="shared" si="0"/>
        <v>0</v>
      </c>
      <c r="J93" s="18"/>
      <c r="K93" s="18"/>
      <c r="L93" s="18"/>
      <c r="M93" s="18"/>
      <c r="N93" s="18"/>
      <c r="O93" s="18"/>
      <c r="P93" s="24"/>
      <c r="Q93" s="18"/>
      <c r="R93" s="18"/>
      <c r="S93" s="18"/>
      <c r="T93" s="18"/>
    </row>
    <row r="94" spans="1:20">
      <c r="A94" s="4">
        <v>90</v>
      </c>
      <c r="B94" s="17"/>
      <c r="C94" s="18"/>
      <c r="D94" s="18"/>
      <c r="E94" s="19"/>
      <c r="F94" s="18"/>
      <c r="G94" s="19"/>
      <c r="H94" s="19"/>
      <c r="I94" s="57">
        <f t="shared" si="0"/>
        <v>0</v>
      </c>
      <c r="J94" s="18"/>
      <c r="K94" s="18"/>
      <c r="L94" s="18"/>
      <c r="M94" s="18"/>
      <c r="N94" s="18"/>
      <c r="O94" s="18"/>
      <c r="P94" s="24"/>
      <c r="Q94" s="18"/>
      <c r="R94" s="18"/>
      <c r="S94" s="18"/>
      <c r="T94" s="18"/>
    </row>
    <row r="95" spans="1:20">
      <c r="A95" s="4">
        <v>91</v>
      </c>
      <c r="B95" s="17"/>
      <c r="C95" s="18"/>
      <c r="D95" s="18"/>
      <c r="E95" s="19"/>
      <c r="F95" s="18"/>
      <c r="G95" s="19"/>
      <c r="H95" s="19"/>
      <c r="I95" s="57">
        <f t="shared" si="0"/>
        <v>0</v>
      </c>
      <c r="J95" s="18"/>
      <c r="K95" s="18"/>
      <c r="L95" s="18"/>
      <c r="M95" s="18"/>
      <c r="N95" s="18"/>
      <c r="O95" s="18"/>
      <c r="P95" s="24"/>
      <c r="Q95" s="18"/>
      <c r="R95" s="18"/>
      <c r="S95" s="18"/>
      <c r="T95" s="18"/>
    </row>
    <row r="96" spans="1:20">
      <c r="A96" s="4">
        <v>92</v>
      </c>
      <c r="B96" s="17"/>
      <c r="C96" s="18"/>
      <c r="D96" s="18"/>
      <c r="E96" s="19"/>
      <c r="F96" s="18"/>
      <c r="G96" s="19"/>
      <c r="H96" s="19"/>
      <c r="I96" s="57">
        <f t="shared" si="0"/>
        <v>0</v>
      </c>
      <c r="J96" s="18"/>
      <c r="K96" s="18"/>
      <c r="L96" s="18"/>
      <c r="M96" s="18"/>
      <c r="N96" s="18"/>
      <c r="O96" s="18"/>
      <c r="P96" s="24"/>
      <c r="Q96" s="18"/>
      <c r="R96" s="18"/>
      <c r="S96" s="18"/>
      <c r="T96" s="18"/>
    </row>
    <row r="97" spans="1:20">
      <c r="A97" s="4">
        <v>93</v>
      </c>
      <c r="B97" s="17"/>
      <c r="C97" s="18"/>
      <c r="D97" s="18"/>
      <c r="E97" s="19"/>
      <c r="F97" s="18"/>
      <c r="G97" s="19"/>
      <c r="H97" s="19"/>
      <c r="I97" s="57">
        <f t="shared" si="0"/>
        <v>0</v>
      </c>
      <c r="J97" s="18"/>
      <c r="K97" s="18"/>
      <c r="L97" s="18"/>
      <c r="M97" s="18"/>
      <c r="N97" s="18"/>
      <c r="O97" s="18"/>
      <c r="P97" s="24"/>
      <c r="Q97" s="18"/>
      <c r="R97" s="18"/>
      <c r="S97" s="18"/>
      <c r="T97" s="18"/>
    </row>
    <row r="98" spans="1:20">
      <c r="A98" s="4">
        <v>94</v>
      </c>
      <c r="B98" s="17"/>
      <c r="C98" s="18"/>
      <c r="D98" s="18"/>
      <c r="E98" s="19"/>
      <c r="F98" s="18"/>
      <c r="G98" s="19"/>
      <c r="H98" s="19"/>
      <c r="I98" s="57">
        <f t="shared" si="0"/>
        <v>0</v>
      </c>
      <c r="J98" s="18"/>
      <c r="K98" s="18"/>
      <c r="L98" s="18"/>
      <c r="M98" s="18"/>
      <c r="N98" s="18"/>
      <c r="O98" s="18"/>
      <c r="P98" s="24"/>
      <c r="Q98" s="18"/>
      <c r="R98" s="18"/>
      <c r="S98" s="18"/>
      <c r="T98" s="18"/>
    </row>
    <row r="99" spans="1:20">
      <c r="A99" s="4">
        <v>95</v>
      </c>
      <c r="B99" s="17"/>
      <c r="C99" s="18"/>
      <c r="D99" s="18"/>
      <c r="E99" s="19"/>
      <c r="F99" s="18"/>
      <c r="G99" s="19"/>
      <c r="H99" s="19"/>
      <c r="I99" s="57">
        <f t="shared" si="0"/>
        <v>0</v>
      </c>
      <c r="J99" s="18"/>
      <c r="K99" s="18"/>
      <c r="L99" s="18"/>
      <c r="M99" s="18"/>
      <c r="N99" s="18"/>
      <c r="O99" s="18"/>
      <c r="P99" s="24"/>
      <c r="Q99" s="18"/>
      <c r="R99" s="18"/>
      <c r="S99" s="18"/>
      <c r="T99" s="18"/>
    </row>
    <row r="100" spans="1:20">
      <c r="A100" s="4">
        <v>96</v>
      </c>
      <c r="B100" s="17"/>
      <c r="C100" s="18"/>
      <c r="D100" s="18"/>
      <c r="E100" s="19"/>
      <c r="F100" s="18"/>
      <c r="G100" s="19"/>
      <c r="H100" s="19"/>
      <c r="I100" s="5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1">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1"/>
        <v>0</v>
      </c>
      <c r="J164" s="18"/>
      <c r="K164" s="18"/>
      <c r="L164" s="18"/>
      <c r="M164" s="18"/>
      <c r="N164" s="18"/>
      <c r="O164" s="18"/>
      <c r="P164" s="24"/>
      <c r="Q164" s="18"/>
      <c r="R164" s="18"/>
      <c r="S164" s="18"/>
      <c r="T164" s="18"/>
    </row>
    <row r="165" spans="1:20">
      <c r="A165" s="3" t="s">
        <v>11</v>
      </c>
      <c r="B165" s="39"/>
      <c r="C165" s="3">
        <f>COUNTIFS(C5:C164,"*")</f>
        <v>68</v>
      </c>
      <c r="D165" s="3"/>
      <c r="E165" s="13"/>
      <c r="F165" s="3"/>
      <c r="G165" s="59">
        <f>SUM(G5:G164)</f>
        <v>0</v>
      </c>
      <c r="H165" s="59">
        <f>SUM(H5:H164)</f>
        <v>0</v>
      </c>
      <c r="I165" s="59" t="e">
        <f>SUM(I5:I164)</f>
        <v>#REF!</v>
      </c>
      <c r="J165" s="3"/>
      <c r="K165" s="7"/>
      <c r="L165" s="21"/>
      <c r="M165" s="21"/>
      <c r="N165" s="7"/>
      <c r="O165" s="7"/>
      <c r="P165" s="14"/>
      <c r="Q165" s="3"/>
      <c r="R165" s="3"/>
      <c r="S165" s="3"/>
      <c r="T165" s="12"/>
    </row>
    <row r="166" spans="1:20">
      <c r="A166" s="44" t="s">
        <v>62</v>
      </c>
      <c r="B166" s="10">
        <f>COUNTIF(B$5:B$164,"Team 1")</f>
        <v>35</v>
      </c>
      <c r="C166" s="44" t="s">
        <v>25</v>
      </c>
      <c r="D166" s="10">
        <f>COUNTIF(D5:D164,"Anganwadi")</f>
        <v>34</v>
      </c>
    </row>
    <row r="167" spans="1:20">
      <c r="A167" s="44" t="s">
        <v>63</v>
      </c>
      <c r="B167" s="10">
        <f>COUNTIF(B$6:B$164,"Team 2")</f>
        <v>33</v>
      </c>
      <c r="C167" s="44" t="s">
        <v>23</v>
      </c>
      <c r="D167" s="10">
        <f>COUNTIF(D5:D164,"School")</f>
        <v>34</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tabSelected="1" workbookViewId="0">
      <pane xSplit="3" ySplit="4" topLeftCell="G5" activePane="bottomRight" state="frozen"/>
      <selection pane="topRight" activeCell="C1" sqref="C1"/>
      <selection pane="bottomLeft" activeCell="A5" sqref="A5"/>
      <selection pane="bottomRight" activeCell="N48" sqref="N48:O48"/>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51" t="s">
        <v>70</v>
      </c>
      <c r="B1" s="151"/>
      <c r="C1" s="151"/>
      <c r="D1" s="56"/>
      <c r="E1" s="56"/>
      <c r="F1" s="56"/>
      <c r="G1" s="56"/>
      <c r="H1" s="56"/>
      <c r="I1" s="56"/>
      <c r="J1" s="56"/>
      <c r="K1" s="56"/>
      <c r="L1" s="56"/>
      <c r="M1" s="152"/>
      <c r="N1" s="152"/>
      <c r="O1" s="152"/>
      <c r="P1" s="152"/>
      <c r="Q1" s="152"/>
      <c r="R1" s="152"/>
      <c r="S1" s="152"/>
      <c r="T1" s="152"/>
    </row>
    <row r="2" spans="1:20">
      <c r="A2" s="147" t="s">
        <v>59</v>
      </c>
      <c r="B2" s="148"/>
      <c r="C2" s="148"/>
      <c r="D2" s="25">
        <v>43586</v>
      </c>
      <c r="E2" s="22"/>
      <c r="F2" s="22"/>
      <c r="G2" s="22"/>
      <c r="H2" s="22"/>
      <c r="I2" s="22"/>
      <c r="J2" s="22"/>
      <c r="K2" s="22"/>
      <c r="L2" s="22"/>
      <c r="M2" s="22"/>
      <c r="N2" s="22"/>
      <c r="O2" s="22"/>
      <c r="P2" s="22"/>
      <c r="Q2" s="22"/>
      <c r="R2" s="22"/>
      <c r="S2" s="22"/>
    </row>
    <row r="3" spans="1:20" ht="24" customHeight="1">
      <c r="A3" s="143" t="s">
        <v>14</v>
      </c>
      <c r="B3" s="145" t="s">
        <v>61</v>
      </c>
      <c r="C3" s="142" t="s">
        <v>7</v>
      </c>
      <c r="D3" s="142" t="s">
        <v>55</v>
      </c>
      <c r="E3" s="142" t="s">
        <v>16</v>
      </c>
      <c r="F3" s="149" t="s">
        <v>17</v>
      </c>
      <c r="G3" s="142" t="s">
        <v>8</v>
      </c>
      <c r="H3" s="142"/>
      <c r="I3" s="142"/>
      <c r="J3" s="142" t="s">
        <v>31</v>
      </c>
      <c r="K3" s="145" t="s">
        <v>33</v>
      </c>
      <c r="L3" s="145" t="s">
        <v>50</v>
      </c>
      <c r="M3" s="145" t="s">
        <v>51</v>
      </c>
      <c r="N3" s="145" t="s">
        <v>34</v>
      </c>
      <c r="O3" s="145" t="s">
        <v>35</v>
      </c>
      <c r="P3" s="143" t="s">
        <v>54</v>
      </c>
      <c r="Q3" s="142" t="s">
        <v>52</v>
      </c>
      <c r="R3" s="142" t="s">
        <v>32</v>
      </c>
      <c r="S3" s="142" t="s">
        <v>53</v>
      </c>
      <c r="T3" s="142" t="s">
        <v>13</v>
      </c>
    </row>
    <row r="4" spans="1:20" ht="25.5" customHeight="1">
      <c r="A4" s="143"/>
      <c r="B4" s="150"/>
      <c r="C4" s="142"/>
      <c r="D4" s="142"/>
      <c r="E4" s="142"/>
      <c r="F4" s="149"/>
      <c r="G4" s="23" t="s">
        <v>9</v>
      </c>
      <c r="H4" s="23" t="s">
        <v>10</v>
      </c>
      <c r="I4" s="23" t="s">
        <v>11</v>
      </c>
      <c r="J4" s="142"/>
      <c r="K4" s="146"/>
      <c r="L4" s="146"/>
      <c r="M4" s="146"/>
      <c r="N4" s="146"/>
      <c r="O4" s="146"/>
      <c r="P4" s="143"/>
      <c r="Q4" s="143"/>
      <c r="R4" s="142"/>
      <c r="S4" s="142"/>
      <c r="T4" s="142"/>
    </row>
    <row r="5" spans="1:20">
      <c r="A5" s="4">
        <v>1</v>
      </c>
      <c r="B5" s="17" t="s">
        <v>62</v>
      </c>
      <c r="C5" s="77" t="s">
        <v>193</v>
      </c>
      <c r="D5" s="18" t="s">
        <v>25</v>
      </c>
      <c r="E5" s="19"/>
      <c r="F5" s="48"/>
      <c r="G5" s="19">
        <v>28</v>
      </c>
      <c r="H5" s="81">
        <v>21</v>
      </c>
      <c r="I5" s="60">
        <f>SUM(G5:H5)</f>
        <v>49</v>
      </c>
      <c r="J5" s="48"/>
      <c r="K5" s="77" t="s">
        <v>129</v>
      </c>
      <c r="L5" s="18" t="s">
        <v>142</v>
      </c>
      <c r="M5" s="48">
        <v>8011230527</v>
      </c>
      <c r="N5" s="18" t="s">
        <v>170</v>
      </c>
      <c r="O5" s="18">
        <v>9854710915</v>
      </c>
      <c r="P5" s="24">
        <v>43587</v>
      </c>
      <c r="Q5" s="18" t="s">
        <v>190</v>
      </c>
      <c r="R5" s="48"/>
      <c r="S5" s="18"/>
      <c r="T5" s="18"/>
    </row>
    <row r="6" spans="1:20">
      <c r="A6" s="4">
        <v>2</v>
      </c>
      <c r="B6" s="17" t="s">
        <v>62</v>
      </c>
      <c r="C6" s="77" t="s">
        <v>194</v>
      </c>
      <c r="D6" s="18" t="s">
        <v>25</v>
      </c>
      <c r="E6" s="17"/>
      <c r="F6" s="58"/>
      <c r="G6" s="17">
        <v>25</v>
      </c>
      <c r="H6" s="82">
        <v>22</v>
      </c>
      <c r="I6" s="60">
        <f t="shared" ref="I6:I69" si="0">SUM(G6:H6)</f>
        <v>47</v>
      </c>
      <c r="J6" s="58"/>
      <c r="K6" s="77" t="s">
        <v>129</v>
      </c>
      <c r="L6" s="18" t="s">
        <v>142</v>
      </c>
      <c r="M6" s="48">
        <v>8011230527</v>
      </c>
      <c r="N6" s="18" t="s">
        <v>170</v>
      </c>
      <c r="O6" s="18">
        <v>9854710915</v>
      </c>
      <c r="P6" s="24">
        <v>43587</v>
      </c>
      <c r="Q6" s="18" t="s">
        <v>190</v>
      </c>
      <c r="R6" s="48"/>
      <c r="S6" s="18"/>
      <c r="T6" s="18"/>
    </row>
    <row r="7" spans="1:20">
      <c r="A7" s="4">
        <v>3</v>
      </c>
      <c r="B7" s="17" t="s">
        <v>62</v>
      </c>
      <c r="C7" s="77" t="s">
        <v>195</v>
      </c>
      <c r="D7" s="18" t="s">
        <v>25</v>
      </c>
      <c r="E7" s="19"/>
      <c r="F7" s="48"/>
      <c r="G7" s="19">
        <v>31</v>
      </c>
      <c r="H7" s="82">
        <v>26</v>
      </c>
      <c r="I7" s="60">
        <f t="shared" si="0"/>
        <v>57</v>
      </c>
      <c r="J7" s="48"/>
      <c r="K7" s="77" t="s">
        <v>129</v>
      </c>
      <c r="L7" s="18" t="s">
        <v>153</v>
      </c>
      <c r="M7" s="80">
        <v>9401450181</v>
      </c>
      <c r="N7" s="18" t="s">
        <v>272</v>
      </c>
      <c r="O7" s="18">
        <v>9859078342</v>
      </c>
      <c r="P7" s="24">
        <v>43587</v>
      </c>
      <c r="Q7" s="18" t="s">
        <v>190</v>
      </c>
      <c r="R7" s="48"/>
      <c r="S7" s="18"/>
      <c r="T7" s="18"/>
    </row>
    <row r="8" spans="1:20">
      <c r="A8" s="4">
        <v>4</v>
      </c>
      <c r="B8" s="17" t="s">
        <v>63</v>
      </c>
      <c r="C8" s="77" t="s">
        <v>196</v>
      </c>
      <c r="D8" s="18" t="s">
        <v>25</v>
      </c>
      <c r="E8" s="19"/>
      <c r="F8" s="48"/>
      <c r="G8" s="19">
        <v>27</v>
      </c>
      <c r="H8" s="82">
        <v>21</v>
      </c>
      <c r="I8" s="60">
        <f t="shared" si="0"/>
        <v>48</v>
      </c>
      <c r="J8" s="48"/>
      <c r="K8" s="77" t="s">
        <v>137</v>
      </c>
      <c r="L8" s="18" t="s">
        <v>153</v>
      </c>
      <c r="M8" s="80">
        <v>9401450181</v>
      </c>
      <c r="N8" s="18" t="s">
        <v>272</v>
      </c>
      <c r="O8" s="18">
        <v>9859078342</v>
      </c>
      <c r="P8" s="24">
        <v>43587</v>
      </c>
      <c r="Q8" s="18" t="s">
        <v>190</v>
      </c>
      <c r="R8" s="48"/>
      <c r="S8" s="18"/>
      <c r="T8" s="18"/>
    </row>
    <row r="9" spans="1:20">
      <c r="A9" s="4">
        <v>5</v>
      </c>
      <c r="B9" s="17" t="s">
        <v>63</v>
      </c>
      <c r="C9" s="77" t="s">
        <v>197</v>
      </c>
      <c r="D9" s="18" t="s">
        <v>25</v>
      </c>
      <c r="E9" s="19"/>
      <c r="F9" s="48"/>
      <c r="G9" s="19">
        <v>22</v>
      </c>
      <c r="H9" s="81">
        <v>16</v>
      </c>
      <c r="I9" s="60">
        <f t="shared" si="0"/>
        <v>38</v>
      </c>
      <c r="J9" s="48"/>
      <c r="K9" s="58" t="s">
        <v>132</v>
      </c>
      <c r="L9" s="18" t="s">
        <v>140</v>
      </c>
      <c r="M9" s="48">
        <v>8011230527</v>
      </c>
      <c r="N9" s="18" t="s">
        <v>159</v>
      </c>
      <c r="O9" s="18">
        <v>9508016069</v>
      </c>
      <c r="P9" s="24">
        <v>43587</v>
      </c>
      <c r="Q9" s="18" t="s">
        <v>190</v>
      </c>
      <c r="R9" s="48"/>
      <c r="S9" s="18"/>
      <c r="T9" s="18"/>
    </row>
    <row r="10" spans="1:20">
      <c r="A10" s="4">
        <v>6</v>
      </c>
      <c r="B10" s="17" t="s">
        <v>63</v>
      </c>
      <c r="C10" s="77" t="s">
        <v>107</v>
      </c>
      <c r="D10" s="18" t="s">
        <v>25</v>
      </c>
      <c r="E10" s="19"/>
      <c r="F10" s="48"/>
      <c r="G10" s="19">
        <v>22</v>
      </c>
      <c r="H10" s="81">
        <v>26</v>
      </c>
      <c r="I10" s="60">
        <f t="shared" si="0"/>
        <v>48</v>
      </c>
      <c r="J10" s="48"/>
      <c r="K10" s="58" t="s">
        <v>132</v>
      </c>
      <c r="L10" s="18" t="s">
        <v>140</v>
      </c>
      <c r="M10" s="48">
        <v>8011230527</v>
      </c>
      <c r="N10" s="18" t="s">
        <v>159</v>
      </c>
      <c r="O10" s="18">
        <v>9508016069</v>
      </c>
      <c r="P10" s="24">
        <v>43587</v>
      </c>
      <c r="Q10" s="18" t="s">
        <v>190</v>
      </c>
      <c r="R10" s="48"/>
      <c r="S10" s="18"/>
      <c r="T10" s="18"/>
    </row>
    <row r="11" spans="1:20" ht="30.75">
      <c r="A11" s="4">
        <v>7</v>
      </c>
      <c r="B11" s="17" t="s">
        <v>62</v>
      </c>
      <c r="C11" s="84" t="s">
        <v>290</v>
      </c>
      <c r="D11" s="18" t="s">
        <v>23</v>
      </c>
      <c r="E11" s="19"/>
      <c r="F11" s="48" t="s">
        <v>286</v>
      </c>
      <c r="G11" s="19">
        <v>56</v>
      </c>
      <c r="H11" s="82">
        <v>55</v>
      </c>
      <c r="I11" s="60">
        <f t="shared" si="0"/>
        <v>111</v>
      </c>
      <c r="J11" s="48"/>
      <c r="K11" s="58" t="s">
        <v>136</v>
      </c>
      <c r="L11" s="18" t="s">
        <v>148</v>
      </c>
      <c r="M11" s="48"/>
      <c r="N11" s="18"/>
      <c r="O11" s="18"/>
      <c r="P11" s="24">
        <v>43588</v>
      </c>
      <c r="Q11" s="18" t="s">
        <v>191</v>
      </c>
      <c r="R11" s="48"/>
      <c r="S11" s="18"/>
      <c r="T11" s="18"/>
    </row>
    <row r="12" spans="1:20">
      <c r="A12" s="4">
        <v>8</v>
      </c>
      <c r="B12" s="17" t="s">
        <v>63</v>
      </c>
      <c r="C12" s="77" t="s">
        <v>284</v>
      </c>
      <c r="D12" s="18" t="s">
        <v>23</v>
      </c>
      <c r="E12" s="19"/>
      <c r="F12" s="48" t="s">
        <v>288</v>
      </c>
      <c r="G12" s="19">
        <v>120</v>
      </c>
      <c r="H12" s="82">
        <v>145</v>
      </c>
      <c r="I12" s="60">
        <f t="shared" si="0"/>
        <v>265</v>
      </c>
      <c r="J12" s="48"/>
      <c r="K12" s="58" t="s">
        <v>134</v>
      </c>
      <c r="L12" s="18" t="s">
        <v>145</v>
      </c>
      <c r="M12" s="48">
        <v>9864857905</v>
      </c>
      <c r="N12" s="18" t="s">
        <v>163</v>
      </c>
      <c r="O12" s="18">
        <v>9577815067</v>
      </c>
      <c r="P12" s="24">
        <v>43588</v>
      </c>
      <c r="Q12" s="18" t="s">
        <v>191</v>
      </c>
      <c r="R12" s="48"/>
      <c r="S12" s="18"/>
      <c r="T12" s="18"/>
    </row>
    <row r="13" spans="1:20">
      <c r="A13" s="4">
        <v>9</v>
      </c>
      <c r="B13" s="17" t="s">
        <v>62</v>
      </c>
      <c r="C13" s="77" t="s">
        <v>198</v>
      </c>
      <c r="D13" s="18" t="s">
        <v>25</v>
      </c>
      <c r="E13" s="17"/>
      <c r="F13" s="58"/>
      <c r="G13" s="17">
        <v>32</v>
      </c>
      <c r="H13" s="82">
        <v>27</v>
      </c>
      <c r="I13" s="60">
        <f t="shared" si="0"/>
        <v>59</v>
      </c>
      <c r="J13" s="58"/>
      <c r="K13" s="58" t="s">
        <v>130</v>
      </c>
      <c r="L13" s="18" t="s">
        <v>143</v>
      </c>
      <c r="M13" s="80">
        <v>9854970803</v>
      </c>
      <c r="N13" s="18" t="s">
        <v>172</v>
      </c>
      <c r="O13" s="18">
        <v>9957939360</v>
      </c>
      <c r="P13" s="24">
        <v>43589</v>
      </c>
      <c r="Q13" s="18" t="s">
        <v>192</v>
      </c>
      <c r="R13" s="48"/>
      <c r="S13" s="18"/>
      <c r="T13" s="18"/>
    </row>
    <row r="14" spans="1:20">
      <c r="A14" s="4">
        <v>10</v>
      </c>
      <c r="B14" s="17" t="s">
        <v>62</v>
      </c>
      <c r="C14" s="77" t="s">
        <v>199</v>
      </c>
      <c r="D14" s="18" t="s">
        <v>25</v>
      </c>
      <c r="E14" s="19"/>
      <c r="F14" s="48"/>
      <c r="G14" s="19">
        <v>25</v>
      </c>
      <c r="H14" s="81">
        <v>20</v>
      </c>
      <c r="I14" s="60">
        <f t="shared" si="0"/>
        <v>45</v>
      </c>
      <c r="J14" s="48"/>
      <c r="K14" s="58" t="s">
        <v>130</v>
      </c>
      <c r="L14" s="18" t="s">
        <v>143</v>
      </c>
      <c r="M14" s="80">
        <v>9854970803</v>
      </c>
      <c r="N14" s="18" t="s">
        <v>172</v>
      </c>
      <c r="O14" s="18">
        <v>9957939360</v>
      </c>
      <c r="P14" s="24">
        <v>43589</v>
      </c>
      <c r="Q14" s="18" t="s">
        <v>192</v>
      </c>
      <c r="R14" s="48"/>
      <c r="S14" s="18"/>
      <c r="T14" s="18"/>
    </row>
    <row r="15" spans="1:20">
      <c r="A15" s="4">
        <v>11</v>
      </c>
      <c r="B15" s="17" t="s">
        <v>63</v>
      </c>
      <c r="C15" s="77" t="s">
        <v>200</v>
      </c>
      <c r="D15" s="18" t="s">
        <v>25</v>
      </c>
      <c r="E15" s="19"/>
      <c r="F15" s="48"/>
      <c r="G15" s="19">
        <v>27</v>
      </c>
      <c r="H15" s="82">
        <v>24</v>
      </c>
      <c r="I15" s="60">
        <f t="shared" si="0"/>
        <v>51</v>
      </c>
      <c r="J15" s="48"/>
      <c r="K15" s="58" t="s">
        <v>137</v>
      </c>
      <c r="L15" s="18" t="s">
        <v>153</v>
      </c>
      <c r="M15" s="80">
        <v>9401450181</v>
      </c>
      <c r="N15" s="18" t="s">
        <v>272</v>
      </c>
      <c r="O15" s="18">
        <v>9859078342</v>
      </c>
      <c r="P15" s="24">
        <v>43589</v>
      </c>
      <c r="Q15" s="18" t="s">
        <v>192</v>
      </c>
      <c r="R15" s="48"/>
      <c r="S15" s="18"/>
      <c r="T15" s="18"/>
    </row>
    <row r="16" spans="1:20">
      <c r="A16" s="4">
        <v>12</v>
      </c>
      <c r="B16" s="17" t="s">
        <v>63</v>
      </c>
      <c r="C16" s="77" t="s">
        <v>201</v>
      </c>
      <c r="D16" s="18" t="s">
        <v>25</v>
      </c>
      <c r="E16" s="19"/>
      <c r="F16" s="48"/>
      <c r="G16" s="19">
        <v>22</v>
      </c>
      <c r="H16" s="82">
        <v>21</v>
      </c>
      <c r="I16" s="60">
        <f t="shared" si="0"/>
        <v>43</v>
      </c>
      <c r="J16" s="48"/>
      <c r="K16" s="58" t="s">
        <v>137</v>
      </c>
      <c r="L16" s="18" t="s">
        <v>153</v>
      </c>
      <c r="M16" s="80">
        <v>9401450181</v>
      </c>
      <c r="N16" s="18" t="s">
        <v>272</v>
      </c>
      <c r="O16" s="18">
        <v>9859078342</v>
      </c>
      <c r="P16" s="24">
        <v>43589</v>
      </c>
      <c r="Q16" s="18" t="s">
        <v>192</v>
      </c>
      <c r="R16" s="48"/>
      <c r="S16" s="18"/>
      <c r="T16" s="18"/>
    </row>
    <row r="17" spans="1:20">
      <c r="A17" s="4">
        <v>13</v>
      </c>
      <c r="B17" s="17" t="s">
        <v>62</v>
      </c>
      <c r="C17" s="77" t="s">
        <v>202</v>
      </c>
      <c r="D17" s="18" t="s">
        <v>25</v>
      </c>
      <c r="E17" s="19"/>
      <c r="F17" s="48"/>
      <c r="G17" s="19">
        <v>19</v>
      </c>
      <c r="H17" s="82">
        <v>15</v>
      </c>
      <c r="I17" s="60">
        <f t="shared" si="0"/>
        <v>34</v>
      </c>
      <c r="J17" s="48"/>
      <c r="K17" s="77" t="s">
        <v>128</v>
      </c>
      <c r="L17" s="18" t="s">
        <v>143</v>
      </c>
      <c r="M17" s="80">
        <v>9854970803</v>
      </c>
      <c r="N17" s="18" t="s">
        <v>172</v>
      </c>
      <c r="O17" s="18">
        <v>9957939360</v>
      </c>
      <c r="P17" s="24">
        <v>43591</v>
      </c>
      <c r="Q17" s="18" t="s">
        <v>187</v>
      </c>
      <c r="R17" s="48"/>
      <c r="S17" s="18"/>
      <c r="T17" s="18"/>
    </row>
    <row r="18" spans="1:20">
      <c r="A18" s="4">
        <v>14</v>
      </c>
      <c r="B18" s="17" t="s">
        <v>62</v>
      </c>
      <c r="C18" s="77" t="s">
        <v>203</v>
      </c>
      <c r="D18" s="18" t="s">
        <v>25</v>
      </c>
      <c r="E18" s="19"/>
      <c r="F18" s="48"/>
      <c r="G18" s="19">
        <v>14</v>
      </c>
      <c r="H18" s="81">
        <v>11</v>
      </c>
      <c r="I18" s="60">
        <f t="shared" si="0"/>
        <v>25</v>
      </c>
      <c r="J18" s="48"/>
      <c r="K18" s="77" t="s">
        <v>128</v>
      </c>
      <c r="L18" s="18" t="s">
        <v>145</v>
      </c>
      <c r="M18" s="48">
        <v>9957094220</v>
      </c>
      <c r="N18" s="18" t="s">
        <v>273</v>
      </c>
      <c r="O18" s="18">
        <v>9859012774</v>
      </c>
      <c r="P18" s="24">
        <v>43591</v>
      </c>
      <c r="Q18" s="18" t="s">
        <v>187</v>
      </c>
      <c r="R18" s="48"/>
      <c r="S18" s="18"/>
      <c r="T18" s="18"/>
    </row>
    <row r="19" spans="1:20">
      <c r="A19" s="4">
        <v>15</v>
      </c>
      <c r="B19" s="17" t="s">
        <v>62</v>
      </c>
      <c r="C19" s="77" t="s">
        <v>204</v>
      </c>
      <c r="D19" s="18" t="s">
        <v>25</v>
      </c>
      <c r="E19" s="19"/>
      <c r="F19" s="48"/>
      <c r="G19" s="19">
        <v>15</v>
      </c>
      <c r="H19" s="82">
        <v>10</v>
      </c>
      <c r="I19" s="60">
        <f t="shared" si="0"/>
        <v>25</v>
      </c>
      <c r="J19" s="48"/>
      <c r="K19" s="77" t="s">
        <v>128</v>
      </c>
      <c r="L19" s="18" t="s">
        <v>152</v>
      </c>
      <c r="M19" s="48">
        <v>8011230527</v>
      </c>
      <c r="N19" s="18" t="s">
        <v>173</v>
      </c>
      <c r="O19" s="18">
        <v>9707792419</v>
      </c>
      <c r="P19" s="24">
        <v>43591</v>
      </c>
      <c r="Q19" s="18" t="s">
        <v>187</v>
      </c>
      <c r="R19" s="48"/>
      <c r="S19" s="18"/>
      <c r="T19" s="18"/>
    </row>
    <row r="20" spans="1:20">
      <c r="A20" s="4">
        <v>16</v>
      </c>
      <c r="B20" s="17" t="s">
        <v>62</v>
      </c>
      <c r="C20" s="77" t="s">
        <v>205</v>
      </c>
      <c r="D20" s="18" t="s">
        <v>25</v>
      </c>
      <c r="E20" s="19"/>
      <c r="F20" s="48"/>
      <c r="G20" s="19">
        <v>19</v>
      </c>
      <c r="H20" s="81">
        <v>14</v>
      </c>
      <c r="I20" s="60">
        <f t="shared" si="0"/>
        <v>33</v>
      </c>
      <c r="J20" s="48"/>
      <c r="K20" s="77" t="s">
        <v>137</v>
      </c>
      <c r="L20" s="18" t="s">
        <v>152</v>
      </c>
      <c r="M20" s="48">
        <v>8011230527</v>
      </c>
      <c r="N20" s="18" t="s">
        <v>173</v>
      </c>
      <c r="O20" s="18">
        <v>9707792419</v>
      </c>
      <c r="P20" s="24">
        <v>43591</v>
      </c>
      <c r="Q20" s="18" t="s">
        <v>187</v>
      </c>
      <c r="R20" s="48"/>
      <c r="S20" s="18"/>
      <c r="T20" s="18"/>
    </row>
    <row r="21" spans="1:20">
      <c r="A21" s="4">
        <v>17</v>
      </c>
      <c r="B21" s="17" t="s">
        <v>63</v>
      </c>
      <c r="C21" s="77" t="s">
        <v>206</v>
      </c>
      <c r="D21" s="18" t="s">
        <v>25</v>
      </c>
      <c r="E21" s="19"/>
      <c r="F21" s="48"/>
      <c r="G21" s="19">
        <v>11</v>
      </c>
      <c r="H21" s="82">
        <v>10</v>
      </c>
      <c r="I21" s="60">
        <f t="shared" si="0"/>
        <v>21</v>
      </c>
      <c r="J21" s="48"/>
      <c r="K21" s="77" t="s">
        <v>132</v>
      </c>
      <c r="L21" s="18" t="s">
        <v>140</v>
      </c>
      <c r="M21" s="48">
        <v>9864857905</v>
      </c>
      <c r="N21" s="18" t="s">
        <v>161</v>
      </c>
      <c r="O21" s="18">
        <v>9707062828</v>
      </c>
      <c r="P21" s="24">
        <v>43591</v>
      </c>
      <c r="Q21" s="18" t="s">
        <v>187</v>
      </c>
      <c r="R21" s="48"/>
      <c r="S21" s="18"/>
      <c r="T21" s="18"/>
    </row>
    <row r="22" spans="1:20">
      <c r="A22" s="4">
        <v>18</v>
      </c>
      <c r="B22" s="17" t="s">
        <v>63</v>
      </c>
      <c r="C22" s="77" t="s">
        <v>207</v>
      </c>
      <c r="D22" s="18" t="s">
        <v>25</v>
      </c>
      <c r="E22" s="19"/>
      <c r="F22" s="48"/>
      <c r="G22" s="19">
        <v>19</v>
      </c>
      <c r="H22" s="82">
        <v>18</v>
      </c>
      <c r="I22" s="60">
        <f t="shared" si="0"/>
        <v>37</v>
      </c>
      <c r="J22" s="48"/>
      <c r="K22" s="77" t="s">
        <v>132</v>
      </c>
      <c r="L22" s="18" t="s">
        <v>153</v>
      </c>
      <c r="M22" s="80">
        <v>9401450181</v>
      </c>
      <c r="N22" s="18" t="s">
        <v>272</v>
      </c>
      <c r="O22" s="18">
        <v>9859078342</v>
      </c>
      <c r="P22" s="24">
        <v>43591</v>
      </c>
      <c r="Q22" s="18" t="s">
        <v>187</v>
      </c>
      <c r="R22" s="48"/>
      <c r="S22" s="18"/>
      <c r="T22" s="18"/>
    </row>
    <row r="23" spans="1:20">
      <c r="A23" s="4">
        <v>19</v>
      </c>
      <c r="B23" s="17" t="s">
        <v>63</v>
      </c>
      <c r="C23" s="77" t="s">
        <v>105</v>
      </c>
      <c r="D23" s="18" t="s">
        <v>25</v>
      </c>
      <c r="E23" s="19"/>
      <c r="F23" s="48"/>
      <c r="G23" s="19">
        <v>14</v>
      </c>
      <c r="H23" s="81">
        <v>11</v>
      </c>
      <c r="I23" s="60">
        <f t="shared" si="0"/>
        <v>25</v>
      </c>
      <c r="J23" s="48"/>
      <c r="K23" s="77" t="s">
        <v>132</v>
      </c>
      <c r="L23" s="18" t="s">
        <v>153</v>
      </c>
      <c r="M23" s="80">
        <v>9401450181</v>
      </c>
      <c r="N23" s="18" t="s">
        <v>272</v>
      </c>
      <c r="O23" s="18">
        <v>9859078342</v>
      </c>
      <c r="P23" s="24">
        <v>43591</v>
      </c>
      <c r="Q23" s="18" t="s">
        <v>187</v>
      </c>
      <c r="R23" s="48"/>
      <c r="S23" s="18"/>
      <c r="T23" s="18"/>
    </row>
    <row r="24" spans="1:20">
      <c r="A24" s="4">
        <v>20</v>
      </c>
      <c r="B24" s="17" t="s">
        <v>62</v>
      </c>
      <c r="C24" s="77" t="s">
        <v>206</v>
      </c>
      <c r="D24" s="18" t="s">
        <v>25</v>
      </c>
      <c r="E24" s="19"/>
      <c r="F24" s="48"/>
      <c r="G24" s="19">
        <v>13</v>
      </c>
      <c r="H24" s="82">
        <v>15</v>
      </c>
      <c r="I24" s="60">
        <f t="shared" si="0"/>
        <v>28</v>
      </c>
      <c r="J24" s="48"/>
      <c r="K24" s="77" t="s">
        <v>132</v>
      </c>
      <c r="L24" s="18" t="s">
        <v>153</v>
      </c>
      <c r="M24" s="80">
        <v>9401450181</v>
      </c>
      <c r="N24" s="18" t="s">
        <v>272</v>
      </c>
      <c r="O24" s="18">
        <v>9859078342</v>
      </c>
      <c r="P24" s="24">
        <v>43592</v>
      </c>
      <c r="Q24" s="18" t="s">
        <v>188</v>
      </c>
      <c r="R24" s="48"/>
      <c r="S24" s="18"/>
      <c r="T24" s="18"/>
    </row>
    <row r="25" spans="1:20">
      <c r="A25" s="4">
        <v>21</v>
      </c>
      <c r="B25" s="17" t="s">
        <v>62</v>
      </c>
      <c r="C25" s="77" t="s">
        <v>291</v>
      </c>
      <c r="D25" s="18" t="s">
        <v>25</v>
      </c>
      <c r="E25" s="19"/>
      <c r="F25" s="48"/>
      <c r="G25" s="19">
        <v>17</v>
      </c>
      <c r="H25" s="82">
        <v>16</v>
      </c>
      <c r="I25" s="60">
        <f t="shared" si="0"/>
        <v>33</v>
      </c>
      <c r="J25" s="48"/>
      <c r="K25" s="77" t="s">
        <v>132</v>
      </c>
      <c r="L25" s="18" t="s">
        <v>153</v>
      </c>
      <c r="M25" s="80">
        <v>9401450181</v>
      </c>
      <c r="N25" s="18" t="s">
        <v>272</v>
      </c>
      <c r="O25" s="18">
        <v>9859078342</v>
      </c>
      <c r="P25" s="24">
        <v>43592</v>
      </c>
      <c r="Q25" s="18" t="s">
        <v>188</v>
      </c>
      <c r="R25" s="48"/>
      <c r="S25" s="18"/>
      <c r="T25" s="18"/>
    </row>
    <row r="26" spans="1:20">
      <c r="A26" s="4">
        <v>22</v>
      </c>
      <c r="B26" s="17" t="s">
        <v>63</v>
      </c>
      <c r="C26" s="77" t="s">
        <v>105</v>
      </c>
      <c r="D26" s="18" t="s">
        <v>25</v>
      </c>
      <c r="E26" s="19"/>
      <c r="F26" s="48"/>
      <c r="G26" s="19">
        <v>14</v>
      </c>
      <c r="H26" s="82">
        <v>13</v>
      </c>
      <c r="I26" s="60">
        <f t="shared" si="0"/>
        <v>27</v>
      </c>
      <c r="J26" s="48"/>
      <c r="K26" s="77" t="s">
        <v>132</v>
      </c>
      <c r="L26" s="18" t="s">
        <v>143</v>
      </c>
      <c r="M26" s="80">
        <v>9854970803</v>
      </c>
      <c r="N26" s="18" t="s">
        <v>172</v>
      </c>
      <c r="O26" s="18">
        <v>9957939360</v>
      </c>
      <c r="P26" s="24">
        <v>43592</v>
      </c>
      <c r="Q26" s="18" t="s">
        <v>188</v>
      </c>
      <c r="R26" s="48"/>
      <c r="S26" s="18"/>
      <c r="T26" s="18"/>
    </row>
    <row r="27" spans="1:20">
      <c r="A27" s="4">
        <v>23</v>
      </c>
      <c r="B27" s="17" t="s">
        <v>63</v>
      </c>
      <c r="C27" s="77" t="s">
        <v>208</v>
      </c>
      <c r="D27" s="18" t="s">
        <v>25</v>
      </c>
      <c r="E27" s="19"/>
      <c r="F27" s="48"/>
      <c r="G27" s="19">
        <v>25</v>
      </c>
      <c r="H27" s="81">
        <v>24</v>
      </c>
      <c r="I27" s="60">
        <f t="shared" si="0"/>
        <v>49</v>
      </c>
      <c r="J27" s="48"/>
      <c r="K27" s="77" t="s">
        <v>132</v>
      </c>
      <c r="L27" s="18" t="s">
        <v>140</v>
      </c>
      <c r="M27" s="48">
        <v>9864857905</v>
      </c>
      <c r="N27" s="18" t="s">
        <v>155</v>
      </c>
      <c r="O27" s="18">
        <v>9957938338</v>
      </c>
      <c r="P27" s="24">
        <v>43592</v>
      </c>
      <c r="Q27" s="18" t="s">
        <v>188</v>
      </c>
      <c r="R27" s="48"/>
      <c r="S27" s="18"/>
      <c r="T27" s="18"/>
    </row>
    <row r="28" spans="1:20" ht="33">
      <c r="A28" s="4">
        <v>24</v>
      </c>
      <c r="B28" s="17" t="s">
        <v>62</v>
      </c>
      <c r="C28" s="77" t="s">
        <v>209</v>
      </c>
      <c r="D28" s="18" t="s">
        <v>25</v>
      </c>
      <c r="E28" s="19"/>
      <c r="F28" s="18"/>
      <c r="G28" s="19">
        <v>27</v>
      </c>
      <c r="H28" s="82">
        <v>26</v>
      </c>
      <c r="I28" s="60">
        <f t="shared" si="0"/>
        <v>53</v>
      </c>
      <c r="J28" s="18"/>
      <c r="K28" s="58" t="s">
        <v>130</v>
      </c>
      <c r="L28" s="18" t="s">
        <v>145</v>
      </c>
      <c r="M28" s="48">
        <v>9957094220</v>
      </c>
      <c r="N28" s="18" t="s">
        <v>273</v>
      </c>
      <c r="O28" s="18">
        <v>9859012774</v>
      </c>
      <c r="P28" s="24">
        <v>43593</v>
      </c>
      <c r="Q28" s="18" t="s">
        <v>189</v>
      </c>
      <c r="R28" s="48"/>
      <c r="S28" s="18"/>
      <c r="T28" s="18"/>
    </row>
    <row r="29" spans="1:20" ht="33">
      <c r="A29" s="4">
        <v>25</v>
      </c>
      <c r="B29" s="17" t="s">
        <v>62</v>
      </c>
      <c r="C29" s="77" t="s">
        <v>210</v>
      </c>
      <c r="D29" s="18" t="s">
        <v>25</v>
      </c>
      <c r="E29" s="19"/>
      <c r="F29" s="48"/>
      <c r="G29" s="19">
        <v>22</v>
      </c>
      <c r="H29" s="81">
        <v>21</v>
      </c>
      <c r="I29" s="60">
        <f t="shared" si="0"/>
        <v>43</v>
      </c>
      <c r="J29" s="48"/>
      <c r="K29" s="58" t="s">
        <v>130</v>
      </c>
      <c r="L29" s="18" t="s">
        <v>145</v>
      </c>
      <c r="M29" s="48">
        <v>9957094220</v>
      </c>
      <c r="N29" s="18" t="s">
        <v>273</v>
      </c>
      <c r="O29" s="18">
        <v>9859012774</v>
      </c>
      <c r="P29" s="24">
        <v>43593</v>
      </c>
      <c r="Q29" s="18" t="s">
        <v>189</v>
      </c>
      <c r="R29" s="48"/>
      <c r="S29" s="18"/>
      <c r="T29" s="18"/>
    </row>
    <row r="30" spans="1:20" ht="33">
      <c r="A30" s="4">
        <v>26</v>
      </c>
      <c r="B30" s="17" t="s">
        <v>62</v>
      </c>
      <c r="C30" s="77" t="s">
        <v>211</v>
      </c>
      <c r="D30" s="18" t="s">
        <v>25</v>
      </c>
      <c r="E30" s="19"/>
      <c r="F30" s="18"/>
      <c r="G30" s="19">
        <v>12</v>
      </c>
      <c r="H30" s="81">
        <v>11</v>
      </c>
      <c r="I30" s="60">
        <f t="shared" si="0"/>
        <v>23</v>
      </c>
      <c r="J30" s="18"/>
      <c r="K30" s="58" t="s">
        <v>128</v>
      </c>
      <c r="L30" s="18" t="s">
        <v>274</v>
      </c>
      <c r="M30" s="48">
        <v>9864409404</v>
      </c>
      <c r="N30" s="18" t="s">
        <v>275</v>
      </c>
      <c r="O30" s="18">
        <v>9508015951</v>
      </c>
      <c r="P30" s="24">
        <v>43593</v>
      </c>
      <c r="Q30" s="18" t="s">
        <v>189</v>
      </c>
      <c r="R30" s="48"/>
      <c r="S30" s="18"/>
      <c r="T30" s="18"/>
    </row>
    <row r="31" spans="1:20" ht="33">
      <c r="A31" s="4">
        <v>27</v>
      </c>
      <c r="B31" s="17" t="s">
        <v>62</v>
      </c>
      <c r="C31" s="77" t="s">
        <v>212</v>
      </c>
      <c r="D31" s="18" t="s">
        <v>25</v>
      </c>
      <c r="E31" s="19"/>
      <c r="F31" s="18"/>
      <c r="G31" s="19">
        <v>17</v>
      </c>
      <c r="H31" s="81">
        <v>16</v>
      </c>
      <c r="I31" s="60">
        <f t="shared" si="0"/>
        <v>33</v>
      </c>
      <c r="J31" s="18"/>
      <c r="K31" s="58" t="s">
        <v>128</v>
      </c>
      <c r="L31" s="18" t="s">
        <v>143</v>
      </c>
      <c r="M31" s="80">
        <v>9854970803</v>
      </c>
      <c r="N31" s="18" t="s">
        <v>172</v>
      </c>
      <c r="O31" s="18">
        <v>9957939360</v>
      </c>
      <c r="P31" s="24">
        <v>43593</v>
      </c>
      <c r="Q31" s="18" t="s">
        <v>189</v>
      </c>
      <c r="R31" s="48"/>
      <c r="S31" s="18"/>
      <c r="T31" s="18"/>
    </row>
    <row r="32" spans="1:20" ht="33">
      <c r="A32" s="4">
        <v>28</v>
      </c>
      <c r="B32" s="17" t="s">
        <v>63</v>
      </c>
      <c r="C32" s="77" t="s">
        <v>213</v>
      </c>
      <c r="D32" s="18" t="s">
        <v>25</v>
      </c>
      <c r="E32" s="19"/>
      <c r="F32" s="18"/>
      <c r="G32" s="19">
        <v>10</v>
      </c>
      <c r="H32" s="81">
        <v>10</v>
      </c>
      <c r="I32" s="60">
        <f t="shared" si="0"/>
        <v>20</v>
      </c>
      <c r="J32" s="18"/>
      <c r="K32" s="58" t="s">
        <v>129</v>
      </c>
      <c r="L32" s="18" t="s">
        <v>146</v>
      </c>
      <c r="M32" s="48">
        <v>8255032244</v>
      </c>
      <c r="N32" s="18" t="s">
        <v>169</v>
      </c>
      <c r="O32" s="18">
        <v>9864307384</v>
      </c>
      <c r="P32" s="24">
        <v>43593</v>
      </c>
      <c r="Q32" s="18" t="s">
        <v>189</v>
      </c>
      <c r="R32" s="48"/>
      <c r="S32" s="18"/>
      <c r="T32" s="18"/>
    </row>
    <row r="33" spans="1:20" ht="33">
      <c r="A33" s="4">
        <v>29</v>
      </c>
      <c r="B33" s="17" t="s">
        <v>63</v>
      </c>
      <c r="C33" s="77" t="s">
        <v>214</v>
      </c>
      <c r="D33" s="18" t="s">
        <v>25</v>
      </c>
      <c r="E33" s="19"/>
      <c r="F33" s="18"/>
      <c r="G33" s="19">
        <v>11</v>
      </c>
      <c r="H33" s="81">
        <v>12</v>
      </c>
      <c r="I33" s="60">
        <f t="shared" si="0"/>
        <v>23</v>
      </c>
      <c r="J33" s="18"/>
      <c r="K33" s="58" t="s">
        <v>129</v>
      </c>
      <c r="L33" s="18" t="s">
        <v>146</v>
      </c>
      <c r="M33" s="48">
        <v>8255032244</v>
      </c>
      <c r="N33" s="18" t="s">
        <v>169</v>
      </c>
      <c r="O33" s="18">
        <v>9864307384</v>
      </c>
      <c r="P33" s="24">
        <v>43593</v>
      </c>
      <c r="Q33" s="18" t="s">
        <v>189</v>
      </c>
      <c r="R33" s="48"/>
      <c r="S33" s="18"/>
      <c r="T33" s="18"/>
    </row>
    <row r="34" spans="1:20" ht="33">
      <c r="A34" s="4">
        <v>30</v>
      </c>
      <c r="B34" s="17" t="s">
        <v>63</v>
      </c>
      <c r="C34" s="77" t="s">
        <v>215</v>
      </c>
      <c r="D34" s="18" t="s">
        <v>25</v>
      </c>
      <c r="E34" s="19"/>
      <c r="F34" s="18"/>
      <c r="G34" s="19">
        <v>12</v>
      </c>
      <c r="H34" s="82">
        <v>13</v>
      </c>
      <c r="I34" s="60">
        <f t="shared" si="0"/>
        <v>25</v>
      </c>
      <c r="J34" s="18"/>
      <c r="K34" s="58" t="s">
        <v>139</v>
      </c>
      <c r="L34" s="18" t="s">
        <v>152</v>
      </c>
      <c r="M34" s="48">
        <v>8011230527</v>
      </c>
      <c r="N34" s="18" t="s">
        <v>173</v>
      </c>
      <c r="O34" s="18">
        <v>9707792419</v>
      </c>
      <c r="P34" s="24">
        <v>43593</v>
      </c>
      <c r="Q34" s="18" t="s">
        <v>189</v>
      </c>
      <c r="R34" s="18"/>
      <c r="S34" s="18"/>
      <c r="T34" s="18"/>
    </row>
    <row r="35" spans="1:20" ht="33">
      <c r="A35" s="4">
        <v>31</v>
      </c>
      <c r="B35" s="17" t="s">
        <v>63</v>
      </c>
      <c r="C35" s="77" t="s">
        <v>216</v>
      </c>
      <c r="D35" s="18" t="s">
        <v>25</v>
      </c>
      <c r="E35" s="19"/>
      <c r="F35" s="18"/>
      <c r="G35" s="19">
        <v>22</v>
      </c>
      <c r="H35" s="81">
        <v>21</v>
      </c>
      <c r="I35" s="60">
        <f t="shared" si="0"/>
        <v>43</v>
      </c>
      <c r="J35" s="18"/>
      <c r="K35" s="58" t="s">
        <v>136</v>
      </c>
      <c r="L35" s="18" t="s">
        <v>153</v>
      </c>
      <c r="M35" s="80">
        <v>9401450181</v>
      </c>
      <c r="N35" s="18" t="s">
        <v>272</v>
      </c>
      <c r="O35" s="18">
        <v>9859078342</v>
      </c>
      <c r="P35" s="24">
        <v>43593</v>
      </c>
      <c r="Q35" s="18" t="s">
        <v>189</v>
      </c>
      <c r="R35" s="18"/>
      <c r="S35" s="18"/>
      <c r="T35" s="18"/>
    </row>
    <row r="36" spans="1:20" ht="33">
      <c r="A36" s="4">
        <v>32</v>
      </c>
      <c r="B36" s="17" t="s">
        <v>63</v>
      </c>
      <c r="C36" s="77" t="s">
        <v>217</v>
      </c>
      <c r="D36" s="18" t="s">
        <v>25</v>
      </c>
      <c r="E36" s="17"/>
      <c r="F36" s="58"/>
      <c r="G36" s="17">
        <v>25</v>
      </c>
      <c r="H36" s="82">
        <v>26</v>
      </c>
      <c r="I36" s="60">
        <f t="shared" si="0"/>
        <v>51</v>
      </c>
      <c r="J36" s="58"/>
      <c r="K36" s="58" t="s">
        <v>136</v>
      </c>
      <c r="L36" s="18" t="s">
        <v>153</v>
      </c>
      <c r="M36" s="80">
        <v>9401450181</v>
      </c>
      <c r="N36" s="18" t="s">
        <v>272</v>
      </c>
      <c r="O36" s="18">
        <v>9859078342</v>
      </c>
      <c r="P36" s="24">
        <v>43593</v>
      </c>
      <c r="Q36" s="18" t="s">
        <v>189</v>
      </c>
      <c r="R36" s="18"/>
      <c r="S36" s="18"/>
      <c r="T36" s="18"/>
    </row>
    <row r="37" spans="1:20">
      <c r="A37" s="4">
        <v>33</v>
      </c>
      <c r="B37" s="17" t="s">
        <v>62</v>
      </c>
      <c r="C37" s="77" t="s">
        <v>218</v>
      </c>
      <c r="D37" s="18" t="s">
        <v>25</v>
      </c>
      <c r="E37" s="19"/>
      <c r="F37" s="18"/>
      <c r="G37" s="19">
        <v>18</v>
      </c>
      <c r="H37" s="81">
        <v>16</v>
      </c>
      <c r="I37" s="60">
        <f t="shared" si="0"/>
        <v>34</v>
      </c>
      <c r="J37" s="18"/>
      <c r="K37" s="58" t="s">
        <v>136</v>
      </c>
      <c r="L37" s="18" t="s">
        <v>153</v>
      </c>
      <c r="M37" s="80">
        <v>9401450181</v>
      </c>
      <c r="N37" s="18" t="s">
        <v>272</v>
      </c>
      <c r="O37" s="18">
        <v>9859078342</v>
      </c>
      <c r="P37" s="24">
        <v>43594</v>
      </c>
      <c r="Q37" s="18" t="s">
        <v>190</v>
      </c>
      <c r="R37" s="18"/>
      <c r="S37" s="18"/>
      <c r="T37" s="18"/>
    </row>
    <row r="38" spans="1:20">
      <c r="A38" s="4">
        <v>34</v>
      </c>
      <c r="B38" s="17" t="s">
        <v>62</v>
      </c>
      <c r="C38" s="77" t="s">
        <v>219</v>
      </c>
      <c r="D38" s="18" t="s">
        <v>25</v>
      </c>
      <c r="E38" s="19"/>
      <c r="F38" s="18"/>
      <c r="G38" s="19">
        <v>18</v>
      </c>
      <c r="H38" s="82">
        <v>19</v>
      </c>
      <c r="I38" s="60">
        <f t="shared" si="0"/>
        <v>37</v>
      </c>
      <c r="J38" s="18"/>
      <c r="K38" s="58" t="s">
        <v>132</v>
      </c>
      <c r="L38" s="18" t="s">
        <v>145</v>
      </c>
      <c r="M38" s="48">
        <v>9957094220</v>
      </c>
      <c r="N38" s="18" t="s">
        <v>273</v>
      </c>
      <c r="O38" s="18">
        <v>9859012774</v>
      </c>
      <c r="P38" s="24">
        <v>43594</v>
      </c>
      <c r="Q38" s="18" t="s">
        <v>190</v>
      </c>
      <c r="R38" s="18"/>
      <c r="S38" s="18"/>
      <c r="T38" s="18"/>
    </row>
    <row r="39" spans="1:20">
      <c r="A39" s="4">
        <v>35</v>
      </c>
      <c r="B39" s="17" t="s">
        <v>62</v>
      </c>
      <c r="C39" s="77" t="s">
        <v>220</v>
      </c>
      <c r="D39" s="18" t="s">
        <v>25</v>
      </c>
      <c r="E39" s="19"/>
      <c r="F39" s="18"/>
      <c r="G39" s="19">
        <v>25</v>
      </c>
      <c r="H39" s="82">
        <v>22</v>
      </c>
      <c r="I39" s="60">
        <f t="shared" si="0"/>
        <v>47</v>
      </c>
      <c r="J39" s="18"/>
      <c r="K39" s="77" t="s">
        <v>136</v>
      </c>
      <c r="L39" s="18" t="s">
        <v>145</v>
      </c>
      <c r="M39" s="48">
        <v>9957094220</v>
      </c>
      <c r="N39" s="18" t="s">
        <v>273</v>
      </c>
      <c r="O39" s="18">
        <v>9859012774</v>
      </c>
      <c r="P39" s="24">
        <v>43594</v>
      </c>
      <c r="Q39" s="18" t="s">
        <v>190</v>
      </c>
      <c r="R39" s="18"/>
      <c r="S39" s="18"/>
      <c r="T39" s="18"/>
    </row>
    <row r="40" spans="1:20">
      <c r="A40" s="4">
        <v>36</v>
      </c>
      <c r="B40" s="17" t="s">
        <v>63</v>
      </c>
      <c r="C40" s="77" t="s">
        <v>221</v>
      </c>
      <c r="D40" s="18" t="s">
        <v>25</v>
      </c>
      <c r="E40" s="19"/>
      <c r="F40" s="18"/>
      <c r="G40" s="19">
        <v>21</v>
      </c>
      <c r="H40" s="83">
        <v>20</v>
      </c>
      <c r="I40" s="60">
        <f t="shared" si="0"/>
        <v>41</v>
      </c>
      <c r="J40" s="18"/>
      <c r="K40" s="77" t="s">
        <v>132</v>
      </c>
      <c r="L40" s="18" t="s">
        <v>146</v>
      </c>
      <c r="M40" s="48">
        <v>8255032244</v>
      </c>
      <c r="N40" s="18" t="s">
        <v>169</v>
      </c>
      <c r="O40" s="18">
        <v>9864307384</v>
      </c>
      <c r="P40" s="24">
        <v>43594</v>
      </c>
      <c r="Q40" s="18" t="s">
        <v>190</v>
      </c>
      <c r="R40" s="18"/>
      <c r="S40" s="18"/>
      <c r="T40" s="18"/>
    </row>
    <row r="41" spans="1:20">
      <c r="A41" s="4">
        <v>37</v>
      </c>
      <c r="B41" s="17" t="s">
        <v>63</v>
      </c>
      <c r="C41" s="77" t="s">
        <v>222</v>
      </c>
      <c r="D41" s="18" t="s">
        <v>25</v>
      </c>
      <c r="E41" s="19"/>
      <c r="F41" s="18"/>
      <c r="G41" s="19">
        <v>20</v>
      </c>
      <c r="H41" s="81">
        <v>23</v>
      </c>
      <c r="I41" s="60">
        <f t="shared" si="0"/>
        <v>43</v>
      </c>
      <c r="J41" s="18"/>
      <c r="K41" s="77" t="s">
        <v>132</v>
      </c>
      <c r="L41" s="18" t="s">
        <v>274</v>
      </c>
      <c r="M41" s="48">
        <v>9864409404</v>
      </c>
      <c r="N41" s="18" t="s">
        <v>275</v>
      </c>
      <c r="O41" s="18">
        <v>9508015951</v>
      </c>
      <c r="P41" s="24">
        <v>43594</v>
      </c>
      <c r="Q41" s="18" t="s">
        <v>190</v>
      </c>
      <c r="R41" s="18"/>
      <c r="S41" s="18"/>
      <c r="T41" s="18"/>
    </row>
    <row r="42" spans="1:20">
      <c r="A42" s="4">
        <v>38</v>
      </c>
      <c r="B42" s="17" t="s">
        <v>63</v>
      </c>
      <c r="C42" s="77" t="s">
        <v>223</v>
      </c>
      <c r="D42" s="18" t="s">
        <v>25</v>
      </c>
      <c r="E42" s="19"/>
      <c r="F42" s="18"/>
      <c r="G42" s="19">
        <v>20</v>
      </c>
      <c r="H42" s="81">
        <v>21</v>
      </c>
      <c r="I42" s="60">
        <f t="shared" si="0"/>
        <v>41</v>
      </c>
      <c r="J42" s="18"/>
      <c r="K42" s="79" t="s">
        <v>139</v>
      </c>
      <c r="L42" s="18" t="s">
        <v>152</v>
      </c>
      <c r="M42" s="48">
        <v>8011230527</v>
      </c>
      <c r="N42" s="18" t="s">
        <v>173</v>
      </c>
      <c r="O42" s="18">
        <v>9707792419</v>
      </c>
      <c r="P42" s="24">
        <v>43594</v>
      </c>
      <c r="Q42" s="18" t="s">
        <v>190</v>
      </c>
      <c r="R42" s="18"/>
      <c r="S42" s="18"/>
      <c r="T42" s="18"/>
    </row>
    <row r="43" spans="1:20">
      <c r="A43" s="4">
        <v>39</v>
      </c>
      <c r="B43" s="17" t="s">
        <v>63</v>
      </c>
      <c r="C43" s="77" t="s">
        <v>224</v>
      </c>
      <c r="D43" s="18" t="s">
        <v>25</v>
      </c>
      <c r="E43" s="17"/>
      <c r="F43" s="58"/>
      <c r="G43" s="17">
        <v>26</v>
      </c>
      <c r="H43" s="81">
        <v>27</v>
      </c>
      <c r="I43" s="60">
        <f t="shared" si="0"/>
        <v>53</v>
      </c>
      <c r="J43" s="58"/>
      <c r="K43" s="58" t="s">
        <v>132</v>
      </c>
      <c r="L43" s="18" t="s">
        <v>145</v>
      </c>
      <c r="M43" s="48">
        <v>9957094220</v>
      </c>
      <c r="N43" s="18" t="s">
        <v>273</v>
      </c>
      <c r="O43" s="18">
        <v>9859012774</v>
      </c>
      <c r="P43" s="24">
        <v>43594</v>
      </c>
      <c r="Q43" s="18" t="s">
        <v>190</v>
      </c>
      <c r="R43" s="18"/>
      <c r="S43" s="18"/>
      <c r="T43" s="18"/>
    </row>
    <row r="44" spans="1:20">
      <c r="A44" s="4">
        <v>40</v>
      </c>
      <c r="B44" s="17" t="s">
        <v>63</v>
      </c>
      <c r="C44" s="77" t="s">
        <v>225</v>
      </c>
      <c r="D44" s="18" t="s">
        <v>25</v>
      </c>
      <c r="E44" s="19"/>
      <c r="F44" s="18"/>
      <c r="G44" s="19">
        <v>17</v>
      </c>
      <c r="H44" s="17">
        <v>16</v>
      </c>
      <c r="I44" s="60">
        <f t="shared" si="0"/>
        <v>33</v>
      </c>
      <c r="J44" s="18"/>
      <c r="K44" s="58" t="s">
        <v>132</v>
      </c>
      <c r="L44" s="18" t="s">
        <v>145</v>
      </c>
      <c r="M44" s="48">
        <v>9957094220</v>
      </c>
      <c r="N44" s="18" t="s">
        <v>273</v>
      </c>
      <c r="O44" s="18">
        <v>9859012774</v>
      </c>
      <c r="P44" s="24">
        <v>43594</v>
      </c>
      <c r="Q44" s="18" t="s">
        <v>190</v>
      </c>
      <c r="R44" s="18"/>
      <c r="S44" s="18"/>
      <c r="T44" s="18"/>
    </row>
    <row r="45" spans="1:20">
      <c r="A45" s="4">
        <v>41</v>
      </c>
      <c r="B45" s="17" t="s">
        <v>62</v>
      </c>
      <c r="C45" s="77" t="s">
        <v>226</v>
      </c>
      <c r="D45" s="18" t="s">
        <v>25</v>
      </c>
      <c r="E45" s="19"/>
      <c r="F45" s="18"/>
      <c r="G45" s="19">
        <v>12</v>
      </c>
      <c r="H45" s="17">
        <v>13</v>
      </c>
      <c r="I45" s="60">
        <f t="shared" si="0"/>
        <v>25</v>
      </c>
      <c r="J45" s="18"/>
      <c r="K45" s="58" t="s">
        <v>135</v>
      </c>
      <c r="L45" s="18" t="s">
        <v>143</v>
      </c>
      <c r="M45" s="80">
        <v>9854970803</v>
      </c>
      <c r="N45" s="18" t="s">
        <v>172</v>
      </c>
      <c r="O45" s="18">
        <v>9957939360</v>
      </c>
      <c r="P45" s="24">
        <v>43595</v>
      </c>
      <c r="Q45" s="18" t="s">
        <v>191</v>
      </c>
      <c r="R45" s="18"/>
      <c r="S45" s="18"/>
      <c r="T45" s="18"/>
    </row>
    <row r="46" spans="1:20">
      <c r="A46" s="4">
        <v>42</v>
      </c>
      <c r="B46" s="17" t="s">
        <v>63</v>
      </c>
      <c r="C46" s="65"/>
      <c r="D46" s="18" t="s">
        <v>23</v>
      </c>
      <c r="E46" s="19"/>
      <c r="F46" s="18"/>
      <c r="G46" s="19"/>
      <c r="H46" s="81"/>
      <c r="I46" s="60">
        <f t="shared" si="0"/>
        <v>0</v>
      </c>
      <c r="J46" s="18"/>
      <c r="K46" s="58" t="s">
        <v>135</v>
      </c>
      <c r="L46" s="18" t="s">
        <v>143</v>
      </c>
      <c r="M46" s="80">
        <v>9854970803</v>
      </c>
      <c r="N46" s="18" t="s">
        <v>172</v>
      </c>
      <c r="O46" s="18">
        <v>9957939360</v>
      </c>
      <c r="P46" s="24">
        <v>43595</v>
      </c>
      <c r="Q46" s="18" t="s">
        <v>191</v>
      </c>
      <c r="R46" s="18"/>
      <c r="S46" s="18"/>
      <c r="T46" s="18"/>
    </row>
    <row r="47" spans="1:20">
      <c r="A47" s="4">
        <v>43</v>
      </c>
      <c r="B47" s="17" t="s">
        <v>62</v>
      </c>
      <c r="C47" s="77" t="s">
        <v>227</v>
      </c>
      <c r="D47" s="18" t="s">
        <v>25</v>
      </c>
      <c r="E47" s="19"/>
      <c r="F47" s="18"/>
      <c r="G47" s="19">
        <v>11</v>
      </c>
      <c r="H47" s="82">
        <v>11</v>
      </c>
      <c r="I47" s="60">
        <f t="shared" si="0"/>
        <v>22</v>
      </c>
      <c r="J47" s="18"/>
      <c r="K47" s="58" t="s">
        <v>135</v>
      </c>
      <c r="L47" s="18" t="s">
        <v>143</v>
      </c>
      <c r="M47" s="80">
        <v>9854970803</v>
      </c>
      <c r="N47" s="18" t="s">
        <v>172</v>
      </c>
      <c r="O47" s="18">
        <v>9957939360</v>
      </c>
      <c r="P47" s="24">
        <v>43595</v>
      </c>
      <c r="Q47" s="18" t="s">
        <v>191</v>
      </c>
      <c r="R47" s="18"/>
      <c r="S47" s="18"/>
      <c r="T47" s="18"/>
    </row>
    <row r="48" spans="1:20">
      <c r="A48" s="4">
        <v>44</v>
      </c>
      <c r="B48" s="17" t="s">
        <v>62</v>
      </c>
      <c r="C48" s="78" t="s">
        <v>116</v>
      </c>
      <c r="D48" s="18" t="s">
        <v>25</v>
      </c>
      <c r="E48" s="19"/>
      <c r="F48" s="18"/>
      <c r="G48" s="19">
        <v>22</v>
      </c>
      <c r="H48" s="82">
        <v>18</v>
      </c>
      <c r="I48" s="60">
        <f t="shared" si="0"/>
        <v>40</v>
      </c>
      <c r="J48" s="18"/>
      <c r="K48" s="77" t="s">
        <v>128</v>
      </c>
      <c r="L48" s="18" t="s">
        <v>146</v>
      </c>
      <c r="M48" s="48">
        <v>8255032244</v>
      </c>
      <c r="N48" s="18" t="s">
        <v>169</v>
      </c>
      <c r="O48" s="18">
        <v>9864307384</v>
      </c>
      <c r="P48" s="24">
        <v>43595</v>
      </c>
      <c r="Q48" s="18" t="s">
        <v>191</v>
      </c>
      <c r="R48" s="18"/>
      <c r="S48" s="18"/>
      <c r="T48" s="18"/>
    </row>
    <row r="49" spans="1:20">
      <c r="A49" s="4">
        <v>45</v>
      </c>
      <c r="B49" s="17" t="s">
        <v>63</v>
      </c>
      <c r="C49" s="77" t="s">
        <v>228</v>
      </c>
      <c r="D49" s="18" t="s">
        <v>25</v>
      </c>
      <c r="E49" s="19"/>
      <c r="F49" s="18"/>
      <c r="G49" s="19">
        <v>17</v>
      </c>
      <c r="H49" s="82">
        <v>16</v>
      </c>
      <c r="I49" s="60">
        <f t="shared" si="0"/>
        <v>33</v>
      </c>
      <c r="J49" s="18"/>
      <c r="K49" s="77" t="s">
        <v>136</v>
      </c>
      <c r="L49" s="18" t="s">
        <v>153</v>
      </c>
      <c r="M49" s="80">
        <v>9401450181</v>
      </c>
      <c r="N49" s="18" t="s">
        <v>272</v>
      </c>
      <c r="O49" s="18">
        <v>9859078342</v>
      </c>
      <c r="P49" s="24">
        <v>43595</v>
      </c>
      <c r="Q49" s="18" t="s">
        <v>191</v>
      </c>
      <c r="R49" s="18"/>
      <c r="S49" s="18"/>
      <c r="T49" s="18"/>
    </row>
    <row r="50" spans="1:20">
      <c r="A50" s="4">
        <v>46</v>
      </c>
      <c r="B50" s="17" t="s">
        <v>63</v>
      </c>
      <c r="C50" s="77" t="s">
        <v>229</v>
      </c>
      <c r="D50" s="18" t="s">
        <v>25</v>
      </c>
      <c r="E50" s="17"/>
      <c r="F50" s="58"/>
      <c r="G50" s="17">
        <v>32</v>
      </c>
      <c r="H50" s="82">
        <v>33</v>
      </c>
      <c r="I50" s="60">
        <f t="shared" si="0"/>
        <v>65</v>
      </c>
      <c r="J50" s="58"/>
      <c r="K50" s="77" t="s">
        <v>136</v>
      </c>
      <c r="L50" s="18" t="s">
        <v>153</v>
      </c>
      <c r="M50" s="80">
        <v>9401450181</v>
      </c>
      <c r="N50" s="18" t="s">
        <v>272</v>
      </c>
      <c r="O50" s="18">
        <v>9859078342</v>
      </c>
      <c r="P50" s="24">
        <v>43595</v>
      </c>
      <c r="Q50" s="18" t="s">
        <v>191</v>
      </c>
      <c r="R50" s="18"/>
      <c r="S50" s="18"/>
      <c r="T50" s="18"/>
    </row>
    <row r="51" spans="1:20">
      <c r="A51" s="4">
        <v>47</v>
      </c>
      <c r="B51" s="17" t="s">
        <v>62</v>
      </c>
      <c r="C51" s="77" t="s">
        <v>230</v>
      </c>
      <c r="D51" s="18" t="s">
        <v>25</v>
      </c>
      <c r="E51" s="19"/>
      <c r="F51" s="18"/>
      <c r="G51" s="19">
        <v>17</v>
      </c>
      <c r="H51" s="81">
        <v>18</v>
      </c>
      <c r="I51" s="60">
        <f t="shared" si="0"/>
        <v>35</v>
      </c>
      <c r="J51" s="18"/>
      <c r="K51" s="77" t="s">
        <v>137</v>
      </c>
      <c r="L51" s="18" t="s">
        <v>153</v>
      </c>
      <c r="M51" s="80">
        <v>9401450181</v>
      </c>
      <c r="N51" s="18" t="s">
        <v>149</v>
      </c>
      <c r="O51" s="18">
        <v>8011230527</v>
      </c>
      <c r="P51" s="24">
        <v>43596</v>
      </c>
      <c r="Q51" s="18" t="s">
        <v>192</v>
      </c>
      <c r="R51" s="18"/>
      <c r="S51" s="18"/>
      <c r="T51" s="18"/>
    </row>
    <row r="52" spans="1:20">
      <c r="A52" s="4">
        <v>48</v>
      </c>
      <c r="B52" s="17" t="s">
        <v>62</v>
      </c>
      <c r="C52" s="78" t="s">
        <v>231</v>
      </c>
      <c r="D52" s="18" t="s">
        <v>25</v>
      </c>
      <c r="E52" s="19"/>
      <c r="F52" s="18"/>
      <c r="G52" s="19">
        <v>22</v>
      </c>
      <c r="H52" s="81">
        <v>23</v>
      </c>
      <c r="I52" s="60">
        <f t="shared" si="0"/>
        <v>45</v>
      </c>
      <c r="J52" s="18"/>
      <c r="K52" s="77" t="s">
        <v>137</v>
      </c>
      <c r="L52" s="18" t="s">
        <v>149</v>
      </c>
      <c r="M52" s="80">
        <v>9401450181</v>
      </c>
      <c r="N52" s="18" t="s">
        <v>157</v>
      </c>
      <c r="O52" s="18">
        <v>9508014310</v>
      </c>
      <c r="P52" s="24">
        <v>43596</v>
      </c>
      <c r="Q52" s="18" t="s">
        <v>192</v>
      </c>
      <c r="R52" s="18"/>
      <c r="S52" s="18"/>
      <c r="T52" s="18"/>
    </row>
    <row r="53" spans="1:20">
      <c r="A53" s="4">
        <v>49</v>
      </c>
      <c r="B53" s="17" t="s">
        <v>62</v>
      </c>
      <c r="C53" s="78" t="s">
        <v>232</v>
      </c>
      <c r="D53" s="18" t="s">
        <v>25</v>
      </c>
      <c r="E53" s="19"/>
      <c r="F53" s="18"/>
      <c r="G53" s="19">
        <v>25</v>
      </c>
      <c r="H53" s="81">
        <v>26</v>
      </c>
      <c r="I53" s="60">
        <f t="shared" si="0"/>
        <v>51</v>
      </c>
      <c r="J53" s="18"/>
      <c r="K53" s="77" t="s">
        <v>137</v>
      </c>
      <c r="L53" s="18" t="s">
        <v>149</v>
      </c>
      <c r="M53" s="80">
        <v>9401450181</v>
      </c>
      <c r="N53" s="18" t="s">
        <v>157</v>
      </c>
      <c r="O53" s="18">
        <v>9508014310</v>
      </c>
      <c r="P53" s="24">
        <v>43596</v>
      </c>
      <c r="Q53" s="18" t="s">
        <v>192</v>
      </c>
      <c r="R53" s="18"/>
      <c r="S53" s="18"/>
      <c r="T53" s="18"/>
    </row>
    <row r="54" spans="1:20">
      <c r="A54" s="4">
        <v>50</v>
      </c>
      <c r="B54" s="17" t="s">
        <v>63</v>
      </c>
      <c r="C54" s="78" t="s">
        <v>233</v>
      </c>
      <c r="D54" s="18" t="s">
        <v>25</v>
      </c>
      <c r="E54" s="19"/>
      <c r="F54" s="18"/>
      <c r="G54" s="19">
        <v>23</v>
      </c>
      <c r="H54" s="81">
        <v>25</v>
      </c>
      <c r="I54" s="60">
        <f t="shared" si="0"/>
        <v>48</v>
      </c>
      <c r="J54" s="18"/>
      <c r="K54" s="77" t="s">
        <v>132</v>
      </c>
      <c r="L54" s="18" t="s">
        <v>140</v>
      </c>
      <c r="M54" s="48">
        <v>9864857905</v>
      </c>
      <c r="N54" s="18" t="s">
        <v>161</v>
      </c>
      <c r="O54" s="18">
        <v>9707062828</v>
      </c>
      <c r="P54" s="24">
        <v>43596</v>
      </c>
      <c r="Q54" s="18" t="s">
        <v>192</v>
      </c>
      <c r="R54" s="18"/>
      <c r="S54" s="18"/>
      <c r="T54" s="18"/>
    </row>
    <row r="55" spans="1:20">
      <c r="A55" s="4">
        <v>51</v>
      </c>
      <c r="B55" s="17" t="s">
        <v>63</v>
      </c>
      <c r="C55" s="77" t="s">
        <v>234</v>
      </c>
      <c r="D55" s="18" t="s">
        <v>25</v>
      </c>
      <c r="E55" s="19"/>
      <c r="F55" s="18"/>
      <c r="G55" s="19">
        <v>33</v>
      </c>
      <c r="H55" s="81">
        <v>34</v>
      </c>
      <c r="I55" s="60">
        <f t="shared" si="0"/>
        <v>67</v>
      </c>
      <c r="J55" s="18"/>
      <c r="K55" s="77" t="s">
        <v>132</v>
      </c>
      <c r="L55" s="18" t="s">
        <v>140</v>
      </c>
      <c r="M55" s="48">
        <v>9864857905</v>
      </c>
      <c r="N55" s="18" t="s">
        <v>161</v>
      </c>
      <c r="O55" s="18">
        <v>9707062828</v>
      </c>
      <c r="P55" s="24">
        <v>43596</v>
      </c>
      <c r="Q55" s="18" t="s">
        <v>192</v>
      </c>
      <c r="R55" s="18"/>
      <c r="S55" s="18"/>
      <c r="T55" s="18"/>
    </row>
    <row r="56" spans="1:20">
      <c r="A56" s="4">
        <v>52</v>
      </c>
      <c r="B56" s="17" t="s">
        <v>63</v>
      </c>
      <c r="C56" s="77" t="s">
        <v>99</v>
      </c>
      <c r="D56" s="18" t="s">
        <v>25</v>
      </c>
      <c r="E56" s="19"/>
      <c r="F56" s="18"/>
      <c r="G56" s="19">
        <v>27</v>
      </c>
      <c r="H56" s="81">
        <v>26</v>
      </c>
      <c r="I56" s="60">
        <f t="shared" si="0"/>
        <v>53</v>
      </c>
      <c r="J56" s="18"/>
      <c r="K56" s="77" t="s">
        <v>132</v>
      </c>
      <c r="L56" s="18" t="s">
        <v>140</v>
      </c>
      <c r="M56" s="48">
        <v>9864857905</v>
      </c>
      <c r="N56" s="18" t="s">
        <v>161</v>
      </c>
      <c r="O56" s="18">
        <v>9707062828</v>
      </c>
      <c r="P56" s="24">
        <v>43596</v>
      </c>
      <c r="Q56" s="18" t="s">
        <v>192</v>
      </c>
      <c r="R56" s="18"/>
      <c r="S56" s="18"/>
      <c r="T56" s="18"/>
    </row>
    <row r="57" spans="1:20">
      <c r="A57" s="4">
        <v>53</v>
      </c>
      <c r="B57" s="17" t="s">
        <v>62</v>
      </c>
      <c r="C57" s="77" t="s">
        <v>235</v>
      </c>
      <c r="D57" s="18" t="s">
        <v>25</v>
      </c>
      <c r="E57" s="17"/>
      <c r="F57" s="58"/>
      <c r="G57" s="17">
        <v>24</v>
      </c>
      <c r="H57" s="81">
        <v>25</v>
      </c>
      <c r="I57" s="60">
        <f t="shared" si="0"/>
        <v>49</v>
      </c>
      <c r="J57" s="58"/>
      <c r="K57" s="77" t="s">
        <v>132</v>
      </c>
      <c r="L57" s="18" t="s">
        <v>140</v>
      </c>
      <c r="M57" s="48">
        <v>9864857905</v>
      </c>
      <c r="N57" s="18" t="s">
        <v>161</v>
      </c>
      <c r="O57" s="18">
        <v>9707062828</v>
      </c>
      <c r="P57" s="24">
        <v>43598</v>
      </c>
      <c r="Q57" s="18" t="s">
        <v>187</v>
      </c>
      <c r="R57" s="18"/>
      <c r="S57" s="18"/>
      <c r="T57" s="18"/>
    </row>
    <row r="58" spans="1:20">
      <c r="A58" s="4">
        <v>54</v>
      </c>
      <c r="B58" s="17" t="s">
        <v>62</v>
      </c>
      <c r="C58" s="77" t="s">
        <v>123</v>
      </c>
      <c r="D58" s="18" t="s">
        <v>25</v>
      </c>
      <c r="E58" s="19"/>
      <c r="F58" s="18"/>
      <c r="G58" s="19">
        <v>32</v>
      </c>
      <c r="H58" s="81">
        <v>31</v>
      </c>
      <c r="I58" s="60">
        <f t="shared" si="0"/>
        <v>63</v>
      </c>
      <c r="J58" s="18"/>
      <c r="K58" s="77" t="s">
        <v>132</v>
      </c>
      <c r="L58" s="18" t="s">
        <v>140</v>
      </c>
      <c r="M58" s="48">
        <v>9864857905</v>
      </c>
      <c r="N58" s="18" t="s">
        <v>161</v>
      </c>
      <c r="O58" s="18">
        <v>9707062828</v>
      </c>
      <c r="P58" s="24">
        <v>43598</v>
      </c>
      <c r="Q58" s="18" t="s">
        <v>187</v>
      </c>
      <c r="R58" s="18"/>
      <c r="S58" s="18"/>
      <c r="T58" s="18"/>
    </row>
    <row r="59" spans="1:20">
      <c r="A59" s="4">
        <v>55</v>
      </c>
      <c r="B59" s="17" t="s">
        <v>62</v>
      </c>
      <c r="C59" s="77" t="s">
        <v>236</v>
      </c>
      <c r="D59" s="18" t="s">
        <v>25</v>
      </c>
      <c r="E59" s="19"/>
      <c r="F59" s="18"/>
      <c r="G59" s="19">
        <v>28</v>
      </c>
      <c r="H59" s="81">
        <v>27</v>
      </c>
      <c r="I59" s="60">
        <f t="shared" si="0"/>
        <v>55</v>
      </c>
      <c r="J59" s="18"/>
      <c r="K59" s="77" t="s">
        <v>132</v>
      </c>
      <c r="L59" s="18" t="s">
        <v>140</v>
      </c>
      <c r="M59" s="48">
        <v>9864857905</v>
      </c>
      <c r="N59" s="18" t="s">
        <v>161</v>
      </c>
      <c r="O59" s="18">
        <v>9707062828</v>
      </c>
      <c r="P59" s="24">
        <v>43598</v>
      </c>
      <c r="Q59" s="18" t="s">
        <v>187</v>
      </c>
      <c r="R59" s="18"/>
      <c r="S59" s="18"/>
      <c r="T59" s="18"/>
    </row>
    <row r="60" spans="1:20">
      <c r="A60" s="4">
        <v>56</v>
      </c>
      <c r="B60" s="17" t="s">
        <v>63</v>
      </c>
      <c r="C60" s="77" t="s">
        <v>112</v>
      </c>
      <c r="D60" s="18" t="s">
        <v>25</v>
      </c>
      <c r="E60" s="19"/>
      <c r="F60" s="18"/>
      <c r="G60" s="19">
        <v>16</v>
      </c>
      <c r="H60" s="81">
        <v>15</v>
      </c>
      <c r="I60" s="60">
        <f t="shared" si="0"/>
        <v>31</v>
      </c>
      <c r="J60" s="18"/>
      <c r="K60" s="77" t="s">
        <v>136</v>
      </c>
      <c r="L60" s="18" t="s">
        <v>153</v>
      </c>
      <c r="M60" s="48">
        <v>7896109476</v>
      </c>
      <c r="N60" s="18" t="s">
        <v>276</v>
      </c>
      <c r="O60" s="18">
        <v>8011593828</v>
      </c>
      <c r="P60" s="24">
        <v>43598</v>
      </c>
      <c r="Q60" s="18" t="s">
        <v>187</v>
      </c>
      <c r="R60" s="18"/>
      <c r="S60" s="18"/>
      <c r="T60" s="18"/>
    </row>
    <row r="61" spans="1:20">
      <c r="A61" s="4">
        <v>57</v>
      </c>
      <c r="B61" s="17" t="s">
        <v>63</v>
      </c>
      <c r="C61" s="78" t="s">
        <v>237</v>
      </c>
      <c r="D61" s="18" t="s">
        <v>25</v>
      </c>
      <c r="E61" s="19"/>
      <c r="F61" s="18"/>
      <c r="G61" s="19">
        <v>9</v>
      </c>
      <c r="H61" s="81">
        <v>10</v>
      </c>
      <c r="I61" s="60">
        <f t="shared" si="0"/>
        <v>19</v>
      </c>
      <c r="J61" s="18"/>
      <c r="K61" s="77" t="s">
        <v>129</v>
      </c>
      <c r="L61" s="18" t="s">
        <v>142</v>
      </c>
      <c r="M61" s="48">
        <v>8011230527</v>
      </c>
      <c r="N61" s="18" t="s">
        <v>170</v>
      </c>
      <c r="O61" s="18">
        <v>9854710915</v>
      </c>
      <c r="P61" s="24">
        <v>43598</v>
      </c>
      <c r="Q61" s="18" t="s">
        <v>187</v>
      </c>
      <c r="R61" s="18"/>
      <c r="S61" s="18"/>
      <c r="T61" s="18"/>
    </row>
    <row r="62" spans="1:20">
      <c r="A62" s="4">
        <v>58</v>
      </c>
      <c r="B62" s="17" t="s">
        <v>63</v>
      </c>
      <c r="C62" s="77" t="s">
        <v>238</v>
      </c>
      <c r="D62" s="18" t="s">
        <v>25</v>
      </c>
      <c r="E62" s="19"/>
      <c r="F62" s="18"/>
      <c r="G62" s="19">
        <v>14</v>
      </c>
      <c r="H62" s="81">
        <v>16</v>
      </c>
      <c r="I62" s="60">
        <f t="shared" si="0"/>
        <v>30</v>
      </c>
      <c r="J62" s="18"/>
      <c r="K62" s="77" t="s">
        <v>137</v>
      </c>
      <c r="L62" s="18" t="s">
        <v>153</v>
      </c>
      <c r="M62" s="80">
        <v>9401450181</v>
      </c>
      <c r="N62" s="18" t="s">
        <v>149</v>
      </c>
      <c r="O62" s="18"/>
      <c r="P62" s="24">
        <v>43598</v>
      </c>
      <c r="Q62" s="18" t="s">
        <v>187</v>
      </c>
      <c r="R62" s="18"/>
      <c r="S62" s="18"/>
      <c r="T62" s="18"/>
    </row>
    <row r="63" spans="1:20">
      <c r="A63" s="4">
        <v>59</v>
      </c>
      <c r="B63" s="17" t="s">
        <v>63</v>
      </c>
      <c r="C63" s="77" t="s">
        <v>111</v>
      </c>
      <c r="D63" s="18" t="s">
        <v>25</v>
      </c>
      <c r="E63" s="19"/>
      <c r="F63" s="18"/>
      <c r="G63" s="19">
        <v>16</v>
      </c>
      <c r="H63" s="82">
        <v>17</v>
      </c>
      <c r="I63" s="60">
        <f t="shared" si="0"/>
        <v>33</v>
      </c>
      <c r="J63" s="18"/>
      <c r="K63" s="77" t="s">
        <v>129</v>
      </c>
      <c r="L63" s="18" t="s">
        <v>142</v>
      </c>
      <c r="M63" s="48">
        <v>8011230527</v>
      </c>
      <c r="N63" s="18" t="s">
        <v>170</v>
      </c>
      <c r="O63" s="18">
        <v>9854710915</v>
      </c>
      <c r="P63" s="24">
        <v>43598</v>
      </c>
      <c r="Q63" s="18" t="s">
        <v>187</v>
      </c>
      <c r="R63" s="18"/>
      <c r="S63" s="18"/>
      <c r="T63" s="18"/>
    </row>
    <row r="64" spans="1:20">
      <c r="A64" s="4">
        <v>60</v>
      </c>
      <c r="B64" s="17" t="s">
        <v>62</v>
      </c>
      <c r="C64" s="77" t="s">
        <v>74</v>
      </c>
      <c r="D64" s="18" t="s">
        <v>25</v>
      </c>
      <c r="E64" s="19"/>
      <c r="F64" s="18"/>
      <c r="G64" s="19">
        <v>20</v>
      </c>
      <c r="H64" s="81">
        <v>20</v>
      </c>
      <c r="I64" s="60">
        <f t="shared" si="0"/>
        <v>40</v>
      </c>
      <c r="J64" s="18"/>
      <c r="K64" s="77" t="s">
        <v>128</v>
      </c>
      <c r="L64" s="18" t="s">
        <v>146</v>
      </c>
      <c r="M64" s="48">
        <v>8255032244</v>
      </c>
      <c r="N64" s="18" t="s">
        <v>169</v>
      </c>
      <c r="O64" s="18">
        <v>9864307384</v>
      </c>
      <c r="P64" s="24">
        <v>43599</v>
      </c>
      <c r="Q64" s="18" t="s">
        <v>188</v>
      </c>
      <c r="R64" s="18"/>
      <c r="S64" s="18"/>
      <c r="T64" s="18"/>
    </row>
    <row r="65" spans="1:20">
      <c r="A65" s="4">
        <v>61</v>
      </c>
      <c r="B65" s="17" t="s">
        <v>62</v>
      </c>
      <c r="C65" s="77" t="s">
        <v>75</v>
      </c>
      <c r="D65" s="18" t="s">
        <v>25</v>
      </c>
      <c r="E65" s="19"/>
      <c r="F65" s="18"/>
      <c r="G65" s="19">
        <v>21</v>
      </c>
      <c r="H65" s="81">
        <v>22</v>
      </c>
      <c r="I65" s="60">
        <f t="shared" si="0"/>
        <v>43</v>
      </c>
      <c r="J65" s="18"/>
      <c r="K65" s="77" t="s">
        <v>128</v>
      </c>
      <c r="L65" s="18" t="s">
        <v>146</v>
      </c>
      <c r="M65" s="48">
        <v>8255032244</v>
      </c>
      <c r="N65" s="18" t="s">
        <v>169</v>
      </c>
      <c r="O65" s="18">
        <v>9864307384</v>
      </c>
      <c r="P65" s="24">
        <v>43599</v>
      </c>
      <c r="Q65" s="18" t="s">
        <v>188</v>
      </c>
      <c r="R65" s="18"/>
      <c r="S65" s="18"/>
      <c r="T65" s="18"/>
    </row>
    <row r="66" spans="1:20">
      <c r="A66" s="4">
        <v>62</v>
      </c>
      <c r="B66" s="17" t="s">
        <v>62</v>
      </c>
      <c r="C66" s="77" t="s">
        <v>239</v>
      </c>
      <c r="D66" s="18" t="s">
        <v>25</v>
      </c>
      <c r="E66" s="19"/>
      <c r="F66" s="18"/>
      <c r="G66" s="19">
        <v>18</v>
      </c>
      <c r="H66" s="81">
        <v>19</v>
      </c>
      <c r="I66" s="60">
        <f t="shared" si="0"/>
        <v>37</v>
      </c>
      <c r="J66" s="18"/>
      <c r="K66" s="77" t="s">
        <v>128</v>
      </c>
      <c r="L66" s="18" t="s">
        <v>146</v>
      </c>
      <c r="M66" s="48">
        <v>8255032244</v>
      </c>
      <c r="N66" s="18" t="s">
        <v>169</v>
      </c>
      <c r="O66" s="18">
        <v>9864307384</v>
      </c>
      <c r="P66" s="24">
        <v>43599</v>
      </c>
      <c r="Q66" s="18" t="s">
        <v>188</v>
      </c>
      <c r="R66" s="18"/>
      <c r="S66" s="18"/>
      <c r="T66" s="18"/>
    </row>
    <row r="67" spans="1:20">
      <c r="A67" s="4">
        <v>63</v>
      </c>
      <c r="B67" s="17" t="s">
        <v>63</v>
      </c>
      <c r="C67" s="77" t="s">
        <v>240</v>
      </c>
      <c r="D67" s="18" t="s">
        <v>25</v>
      </c>
      <c r="E67" s="19"/>
      <c r="F67" s="18"/>
      <c r="G67" s="19">
        <v>29</v>
      </c>
      <c r="H67" s="81">
        <v>30</v>
      </c>
      <c r="I67" s="60">
        <f t="shared" si="0"/>
        <v>59</v>
      </c>
      <c r="J67" s="18"/>
      <c r="K67" s="18" t="s">
        <v>134</v>
      </c>
      <c r="L67" s="18" t="s">
        <v>145</v>
      </c>
      <c r="M67" s="48">
        <v>9957033204</v>
      </c>
      <c r="N67" s="18" t="s">
        <v>277</v>
      </c>
      <c r="O67" s="18">
        <v>8472944404</v>
      </c>
      <c r="P67" s="24">
        <v>43599</v>
      </c>
      <c r="Q67" s="18" t="s">
        <v>188</v>
      </c>
      <c r="R67" s="18"/>
      <c r="S67" s="18"/>
      <c r="T67" s="18"/>
    </row>
    <row r="68" spans="1:20">
      <c r="A68" s="4">
        <v>64</v>
      </c>
      <c r="B68" s="17" t="s">
        <v>63</v>
      </c>
      <c r="C68" s="77" t="s">
        <v>241</v>
      </c>
      <c r="D68" s="18" t="s">
        <v>25</v>
      </c>
      <c r="E68" s="19"/>
      <c r="F68" s="18"/>
      <c r="G68" s="19">
        <v>28</v>
      </c>
      <c r="H68" s="81">
        <v>27</v>
      </c>
      <c r="I68" s="60">
        <f t="shared" si="0"/>
        <v>55</v>
      </c>
      <c r="J68" s="18"/>
      <c r="K68" s="18" t="s">
        <v>134</v>
      </c>
      <c r="L68" s="18" t="s">
        <v>145</v>
      </c>
      <c r="M68" s="48">
        <v>9957033204</v>
      </c>
      <c r="N68" s="18" t="s">
        <v>277</v>
      </c>
      <c r="O68" s="18">
        <v>8472944404</v>
      </c>
      <c r="P68" s="24">
        <v>43599</v>
      </c>
      <c r="Q68" s="18" t="s">
        <v>188</v>
      </c>
      <c r="R68" s="18"/>
      <c r="S68" s="18"/>
      <c r="T68" s="18"/>
    </row>
    <row r="69" spans="1:20" ht="33">
      <c r="A69" s="4">
        <v>65</v>
      </c>
      <c r="B69" s="17" t="s">
        <v>62</v>
      </c>
      <c r="C69" s="77" t="s">
        <v>242</v>
      </c>
      <c r="D69" s="18" t="s">
        <v>25</v>
      </c>
      <c r="E69" s="19"/>
      <c r="F69" s="18"/>
      <c r="G69" s="19">
        <v>25</v>
      </c>
      <c r="H69" s="81">
        <v>26</v>
      </c>
      <c r="I69" s="60">
        <f t="shared" si="0"/>
        <v>51</v>
      </c>
      <c r="J69" s="18"/>
      <c r="K69" s="18" t="s">
        <v>134</v>
      </c>
      <c r="L69" s="18" t="s">
        <v>145</v>
      </c>
      <c r="M69" s="48">
        <v>9957033204</v>
      </c>
      <c r="N69" s="18" t="s">
        <v>277</v>
      </c>
      <c r="O69" s="18">
        <v>8472944404</v>
      </c>
      <c r="P69" s="24">
        <v>43600</v>
      </c>
      <c r="Q69" s="18" t="s">
        <v>189</v>
      </c>
      <c r="R69" s="18"/>
      <c r="S69" s="18"/>
      <c r="T69" s="18"/>
    </row>
    <row r="70" spans="1:20" ht="33">
      <c r="A70" s="4">
        <v>66</v>
      </c>
      <c r="B70" s="17" t="s">
        <v>62</v>
      </c>
      <c r="C70" s="77" t="s">
        <v>243</v>
      </c>
      <c r="D70" s="18" t="s">
        <v>25</v>
      </c>
      <c r="E70" s="19"/>
      <c r="F70" s="18"/>
      <c r="G70" s="19">
        <v>45</v>
      </c>
      <c r="H70" s="81">
        <v>44</v>
      </c>
      <c r="I70" s="60">
        <f t="shared" ref="I70:I133" si="1">SUM(G70:H70)</f>
        <v>89</v>
      </c>
      <c r="J70" s="18"/>
      <c r="K70" s="18" t="s">
        <v>134</v>
      </c>
      <c r="L70" s="18" t="s">
        <v>145</v>
      </c>
      <c r="M70" s="48">
        <v>9957033204</v>
      </c>
      <c r="N70" s="18" t="s">
        <v>277</v>
      </c>
      <c r="O70" s="18">
        <v>8472944404</v>
      </c>
      <c r="P70" s="24">
        <v>43600</v>
      </c>
      <c r="Q70" s="18" t="s">
        <v>189</v>
      </c>
      <c r="R70" s="18"/>
      <c r="S70" s="18"/>
      <c r="T70" s="18"/>
    </row>
    <row r="71" spans="1:20" ht="33">
      <c r="A71" s="4">
        <v>67</v>
      </c>
      <c r="B71" s="17" t="s">
        <v>63</v>
      </c>
      <c r="C71" s="77" t="s">
        <v>244</v>
      </c>
      <c r="D71" s="18" t="s">
        <v>25</v>
      </c>
      <c r="E71" s="19"/>
      <c r="F71" s="18"/>
      <c r="G71" s="19">
        <v>15</v>
      </c>
      <c r="H71" s="81">
        <v>16</v>
      </c>
      <c r="I71" s="60">
        <f t="shared" si="1"/>
        <v>31</v>
      </c>
      <c r="J71" s="18"/>
      <c r="K71" s="18" t="s">
        <v>134</v>
      </c>
      <c r="L71" s="18" t="s">
        <v>145</v>
      </c>
      <c r="M71" s="48">
        <v>9957033204</v>
      </c>
      <c r="N71" s="18" t="s">
        <v>277</v>
      </c>
      <c r="O71" s="18">
        <v>8472944404</v>
      </c>
      <c r="P71" s="24">
        <v>43600</v>
      </c>
      <c r="Q71" s="18" t="s">
        <v>189</v>
      </c>
      <c r="R71" s="18"/>
      <c r="S71" s="18"/>
      <c r="T71" s="18"/>
    </row>
    <row r="72" spans="1:20" ht="33">
      <c r="A72" s="4">
        <v>68</v>
      </c>
      <c r="B72" s="17" t="s">
        <v>63</v>
      </c>
      <c r="C72" s="78" t="s">
        <v>245</v>
      </c>
      <c r="D72" s="18" t="s">
        <v>25</v>
      </c>
      <c r="E72" s="19"/>
      <c r="F72" s="18"/>
      <c r="G72" s="19">
        <v>22</v>
      </c>
      <c r="H72" s="81">
        <v>20</v>
      </c>
      <c r="I72" s="60">
        <f t="shared" si="1"/>
        <v>42</v>
      </c>
      <c r="J72" s="18"/>
      <c r="K72" s="77" t="s">
        <v>128</v>
      </c>
      <c r="L72" s="18" t="s">
        <v>146</v>
      </c>
      <c r="M72" s="48">
        <v>8255032244</v>
      </c>
      <c r="N72" s="18" t="s">
        <v>169</v>
      </c>
      <c r="O72" s="18">
        <v>9864307384</v>
      </c>
      <c r="P72" s="24">
        <v>43600</v>
      </c>
      <c r="Q72" s="18" t="s">
        <v>189</v>
      </c>
      <c r="R72" s="18"/>
      <c r="S72" s="18"/>
      <c r="T72" s="18"/>
    </row>
    <row r="73" spans="1:20" ht="33">
      <c r="A73" s="4">
        <v>69</v>
      </c>
      <c r="B73" s="17" t="s">
        <v>63</v>
      </c>
      <c r="C73" s="77" t="s">
        <v>246</v>
      </c>
      <c r="D73" s="18" t="s">
        <v>25</v>
      </c>
      <c r="E73" s="19"/>
      <c r="F73" s="18"/>
      <c r="G73" s="19">
        <v>27</v>
      </c>
      <c r="H73" s="81">
        <v>28</v>
      </c>
      <c r="I73" s="60">
        <f t="shared" si="1"/>
        <v>55</v>
      </c>
      <c r="J73" s="18"/>
      <c r="K73" s="77" t="s">
        <v>128</v>
      </c>
      <c r="L73" s="18" t="s">
        <v>146</v>
      </c>
      <c r="M73" s="48">
        <v>8255032244</v>
      </c>
      <c r="N73" s="18" t="s">
        <v>169</v>
      </c>
      <c r="O73" s="18">
        <v>9864307384</v>
      </c>
      <c r="P73" s="24">
        <v>43600</v>
      </c>
      <c r="Q73" s="18" t="s">
        <v>189</v>
      </c>
      <c r="R73" s="18"/>
      <c r="S73" s="18"/>
      <c r="T73" s="18"/>
    </row>
    <row r="74" spans="1:20">
      <c r="A74" s="4">
        <v>70</v>
      </c>
      <c r="B74" s="17" t="s">
        <v>62</v>
      </c>
      <c r="C74" s="77" t="s">
        <v>209</v>
      </c>
      <c r="D74" s="18" t="s">
        <v>25</v>
      </c>
      <c r="E74" s="19"/>
      <c r="F74" s="18"/>
      <c r="G74" s="19">
        <v>26</v>
      </c>
      <c r="H74" s="82">
        <v>27</v>
      </c>
      <c r="I74" s="60">
        <f t="shared" si="1"/>
        <v>53</v>
      </c>
      <c r="J74" s="18"/>
      <c r="K74" s="77" t="s">
        <v>130</v>
      </c>
      <c r="L74" s="18" t="s">
        <v>143</v>
      </c>
      <c r="M74" s="80">
        <v>9854970803</v>
      </c>
      <c r="N74" s="18" t="s">
        <v>172</v>
      </c>
      <c r="O74" s="18">
        <v>9957939360</v>
      </c>
      <c r="P74" s="24">
        <v>43601</v>
      </c>
      <c r="Q74" s="18" t="s">
        <v>190</v>
      </c>
      <c r="R74" s="18"/>
      <c r="S74" s="18"/>
      <c r="T74" s="18"/>
    </row>
    <row r="75" spans="1:20">
      <c r="A75" s="4">
        <v>71</v>
      </c>
      <c r="B75" s="17" t="s">
        <v>62</v>
      </c>
      <c r="C75" s="77" t="s">
        <v>247</v>
      </c>
      <c r="D75" s="18" t="s">
        <v>25</v>
      </c>
      <c r="E75" s="19"/>
      <c r="F75" s="18"/>
      <c r="G75" s="19">
        <v>22</v>
      </c>
      <c r="H75" s="82">
        <v>23</v>
      </c>
      <c r="I75" s="60">
        <f t="shared" si="1"/>
        <v>45</v>
      </c>
      <c r="J75" s="18"/>
      <c r="K75" s="77" t="s">
        <v>130</v>
      </c>
      <c r="L75" s="18" t="s">
        <v>143</v>
      </c>
      <c r="M75" s="80">
        <v>9854970803</v>
      </c>
      <c r="N75" s="18" t="s">
        <v>172</v>
      </c>
      <c r="O75" s="18">
        <v>9957939360</v>
      </c>
      <c r="P75" s="24">
        <v>43601</v>
      </c>
      <c r="Q75" s="18" t="s">
        <v>190</v>
      </c>
      <c r="R75" s="18"/>
      <c r="S75" s="18"/>
      <c r="T75" s="18"/>
    </row>
    <row r="76" spans="1:20">
      <c r="A76" s="4">
        <v>72</v>
      </c>
      <c r="B76" s="17" t="s">
        <v>62</v>
      </c>
      <c r="C76" s="77" t="s">
        <v>248</v>
      </c>
      <c r="D76" s="18" t="s">
        <v>25</v>
      </c>
      <c r="E76" s="19"/>
      <c r="F76" s="18"/>
      <c r="G76" s="19">
        <v>22</v>
      </c>
      <c r="H76" s="81">
        <v>23</v>
      </c>
      <c r="I76" s="60">
        <f t="shared" si="1"/>
        <v>45</v>
      </c>
      <c r="J76" s="18"/>
      <c r="K76" s="77" t="s">
        <v>134</v>
      </c>
      <c r="L76" s="18" t="s">
        <v>145</v>
      </c>
      <c r="M76" s="48">
        <v>9957033204</v>
      </c>
      <c r="N76" s="18" t="s">
        <v>277</v>
      </c>
      <c r="O76" s="18">
        <v>8472944404</v>
      </c>
      <c r="P76" s="24">
        <v>43601</v>
      </c>
      <c r="Q76" s="18" t="s">
        <v>190</v>
      </c>
      <c r="R76" s="18"/>
      <c r="S76" s="18"/>
      <c r="T76" s="18"/>
    </row>
    <row r="77" spans="1:20">
      <c r="A77" s="4">
        <v>73</v>
      </c>
      <c r="B77" s="17" t="s">
        <v>63</v>
      </c>
      <c r="C77" s="77" t="s">
        <v>249</v>
      </c>
      <c r="D77" s="18" t="s">
        <v>25</v>
      </c>
      <c r="E77" s="19"/>
      <c r="F77" s="18"/>
      <c r="G77" s="19">
        <v>23</v>
      </c>
      <c r="H77" s="81">
        <v>25</v>
      </c>
      <c r="I77" s="60">
        <f t="shared" si="1"/>
        <v>48</v>
      </c>
      <c r="J77" s="18"/>
      <c r="K77" s="77" t="s">
        <v>129</v>
      </c>
      <c r="L77" s="18" t="s">
        <v>142</v>
      </c>
      <c r="M77" s="48">
        <v>8011230527</v>
      </c>
      <c r="N77" s="18" t="s">
        <v>170</v>
      </c>
      <c r="O77" s="18">
        <v>9854710915</v>
      </c>
      <c r="P77" s="24">
        <v>43601</v>
      </c>
      <c r="Q77" s="18" t="s">
        <v>190</v>
      </c>
      <c r="R77" s="18"/>
      <c r="S77" s="18"/>
      <c r="T77" s="18"/>
    </row>
    <row r="78" spans="1:20">
      <c r="A78" s="4">
        <v>74</v>
      </c>
      <c r="B78" s="17" t="s">
        <v>63</v>
      </c>
      <c r="C78" s="77" t="s">
        <v>250</v>
      </c>
      <c r="D78" s="18" t="s">
        <v>23</v>
      </c>
      <c r="E78" s="19"/>
      <c r="F78" s="18" t="s">
        <v>286</v>
      </c>
      <c r="G78" s="19">
        <v>12</v>
      </c>
      <c r="H78" s="81">
        <v>14</v>
      </c>
      <c r="I78" s="60">
        <f t="shared" si="1"/>
        <v>26</v>
      </c>
      <c r="J78" s="18"/>
      <c r="K78" s="77" t="s">
        <v>129</v>
      </c>
      <c r="L78" s="18" t="s">
        <v>142</v>
      </c>
      <c r="M78" s="48">
        <v>8011230527</v>
      </c>
      <c r="N78" s="18" t="s">
        <v>170</v>
      </c>
      <c r="O78" s="18">
        <v>9854710915</v>
      </c>
      <c r="P78" s="24">
        <v>43601</v>
      </c>
      <c r="Q78" s="18" t="s">
        <v>190</v>
      </c>
      <c r="R78" s="18"/>
      <c r="S78" s="18"/>
      <c r="T78" s="18"/>
    </row>
    <row r="79" spans="1:20">
      <c r="A79" s="4">
        <v>75</v>
      </c>
      <c r="B79" s="17" t="s">
        <v>63</v>
      </c>
      <c r="C79" s="77" t="s">
        <v>251</v>
      </c>
      <c r="D79" s="18" t="s">
        <v>23</v>
      </c>
      <c r="E79" s="19"/>
      <c r="F79" s="18" t="s">
        <v>286</v>
      </c>
      <c r="G79" s="19">
        <v>24</v>
      </c>
      <c r="H79" s="81">
        <v>26</v>
      </c>
      <c r="I79" s="60">
        <f t="shared" si="1"/>
        <v>50</v>
      </c>
      <c r="J79" s="18"/>
      <c r="K79" s="77" t="s">
        <v>137</v>
      </c>
      <c r="L79" s="18" t="s">
        <v>149</v>
      </c>
      <c r="M79" s="48">
        <v>9957094220</v>
      </c>
      <c r="N79" s="18" t="s">
        <v>278</v>
      </c>
      <c r="O79" s="18">
        <v>8472944431</v>
      </c>
      <c r="P79" s="24">
        <v>43601</v>
      </c>
      <c r="Q79" s="18" t="s">
        <v>190</v>
      </c>
      <c r="R79" s="18"/>
      <c r="S79" s="18"/>
      <c r="T79" s="18"/>
    </row>
    <row r="80" spans="1:20">
      <c r="A80" s="4">
        <v>76</v>
      </c>
      <c r="B80" s="17" t="s">
        <v>62</v>
      </c>
      <c r="C80" s="77" t="s">
        <v>86</v>
      </c>
      <c r="D80" s="18" t="s">
        <v>23</v>
      </c>
      <c r="E80" s="19"/>
      <c r="F80" s="18" t="s">
        <v>287</v>
      </c>
      <c r="G80" s="19">
        <v>220</v>
      </c>
      <c r="H80" s="81">
        <v>215</v>
      </c>
      <c r="I80" s="60">
        <f t="shared" si="1"/>
        <v>435</v>
      </c>
      <c r="J80" s="18"/>
      <c r="K80" s="77" t="s">
        <v>136</v>
      </c>
      <c r="L80" s="18" t="s">
        <v>150</v>
      </c>
      <c r="M80" s="80">
        <v>8822796076</v>
      </c>
      <c r="N80" s="18" t="s">
        <v>279</v>
      </c>
      <c r="O80" s="18">
        <v>9706892267</v>
      </c>
      <c r="P80" s="24">
        <v>43602</v>
      </c>
      <c r="Q80" s="18" t="s">
        <v>191</v>
      </c>
      <c r="R80" s="18"/>
      <c r="S80" s="18"/>
      <c r="T80" s="18"/>
    </row>
    <row r="81" spans="1:20">
      <c r="A81" s="4">
        <v>77</v>
      </c>
      <c r="B81" s="17" t="s">
        <v>63</v>
      </c>
      <c r="C81" s="77"/>
      <c r="D81" s="18"/>
      <c r="E81" s="19"/>
      <c r="F81" s="18"/>
      <c r="G81" s="19"/>
      <c r="H81" s="81"/>
      <c r="I81" s="60">
        <f t="shared" si="1"/>
        <v>0</v>
      </c>
      <c r="J81" s="18"/>
      <c r="K81" s="77"/>
      <c r="L81" s="18"/>
      <c r="M81" s="80"/>
      <c r="N81" s="18"/>
      <c r="O81" s="18"/>
      <c r="P81" s="24"/>
      <c r="Q81" s="18"/>
      <c r="R81" s="18"/>
      <c r="S81" s="18"/>
      <c r="T81" s="18"/>
    </row>
    <row r="82" spans="1:20">
      <c r="A82" s="4">
        <v>78</v>
      </c>
      <c r="B82" s="17" t="s">
        <v>62</v>
      </c>
      <c r="C82" s="77" t="s">
        <v>86</v>
      </c>
      <c r="D82" s="18" t="s">
        <v>23</v>
      </c>
      <c r="E82" s="19"/>
      <c r="F82" s="18" t="s">
        <v>287</v>
      </c>
      <c r="G82" s="19"/>
      <c r="H82" s="81"/>
      <c r="I82" s="60">
        <f t="shared" si="1"/>
        <v>0</v>
      </c>
      <c r="J82" s="18"/>
      <c r="K82" s="77" t="s">
        <v>136</v>
      </c>
      <c r="L82" s="18" t="s">
        <v>150</v>
      </c>
      <c r="M82" s="80">
        <v>8822796076</v>
      </c>
      <c r="N82" s="18" t="s">
        <v>279</v>
      </c>
      <c r="O82" s="18">
        <v>9706892267</v>
      </c>
      <c r="P82" s="24">
        <v>43602</v>
      </c>
      <c r="Q82" s="18" t="s">
        <v>191</v>
      </c>
      <c r="R82" s="18"/>
      <c r="S82" s="18"/>
      <c r="T82" s="18"/>
    </row>
    <row r="83" spans="1:20">
      <c r="A83" s="4">
        <v>79</v>
      </c>
      <c r="B83" s="17" t="s">
        <v>63</v>
      </c>
      <c r="C83" s="77"/>
      <c r="D83" s="18" t="s">
        <v>23</v>
      </c>
      <c r="E83" s="19"/>
      <c r="F83" s="18" t="s">
        <v>287</v>
      </c>
      <c r="G83" s="19"/>
      <c r="H83" s="81"/>
      <c r="I83" s="60">
        <f t="shared" si="1"/>
        <v>0</v>
      </c>
      <c r="J83" s="18"/>
      <c r="K83" s="77"/>
      <c r="L83" s="18"/>
      <c r="M83" s="80"/>
      <c r="N83" s="18"/>
      <c r="O83" s="18"/>
      <c r="P83" s="24"/>
      <c r="Q83" s="18"/>
      <c r="R83" s="18"/>
      <c r="S83" s="18"/>
      <c r="T83" s="18"/>
    </row>
    <row r="84" spans="1:20">
      <c r="A84" s="4">
        <v>80</v>
      </c>
      <c r="B84" s="17" t="s">
        <v>62</v>
      </c>
      <c r="C84" s="77" t="s">
        <v>88</v>
      </c>
      <c r="D84" s="18" t="s">
        <v>23</v>
      </c>
      <c r="E84" s="19"/>
      <c r="F84" s="18" t="s">
        <v>285</v>
      </c>
      <c r="G84" s="19">
        <v>66</v>
      </c>
      <c r="H84" s="81">
        <v>68</v>
      </c>
      <c r="I84" s="60">
        <f t="shared" si="1"/>
        <v>134</v>
      </c>
      <c r="J84" s="18"/>
      <c r="K84" s="77" t="s">
        <v>134</v>
      </c>
      <c r="L84" s="18" t="s">
        <v>145</v>
      </c>
      <c r="M84" s="48">
        <v>9957033204</v>
      </c>
      <c r="N84" s="18" t="s">
        <v>277</v>
      </c>
      <c r="O84" s="18">
        <v>8472944404</v>
      </c>
      <c r="P84" s="24">
        <v>43605</v>
      </c>
      <c r="Q84" s="18" t="s">
        <v>187</v>
      </c>
      <c r="R84" s="18"/>
      <c r="S84" s="18"/>
      <c r="T84" s="18"/>
    </row>
    <row r="85" spans="1:20">
      <c r="A85" s="4">
        <v>81</v>
      </c>
      <c r="B85" s="17" t="s">
        <v>62</v>
      </c>
      <c r="C85" s="77" t="s">
        <v>252</v>
      </c>
      <c r="D85" s="18" t="s">
        <v>25</v>
      </c>
      <c r="E85" s="19"/>
      <c r="F85" s="18"/>
      <c r="G85" s="19">
        <v>32</v>
      </c>
      <c r="H85" s="81">
        <v>33</v>
      </c>
      <c r="I85" s="60">
        <f t="shared" si="1"/>
        <v>65</v>
      </c>
      <c r="J85" s="18"/>
      <c r="K85" s="77" t="s">
        <v>134</v>
      </c>
      <c r="L85" s="18" t="s">
        <v>145</v>
      </c>
      <c r="M85" s="48">
        <v>9957033204</v>
      </c>
      <c r="N85" s="18" t="s">
        <v>277</v>
      </c>
      <c r="O85" s="18">
        <v>8472944404</v>
      </c>
      <c r="P85" s="24">
        <v>43605</v>
      </c>
      <c r="Q85" s="18" t="s">
        <v>187</v>
      </c>
      <c r="R85" s="18"/>
      <c r="S85" s="18"/>
      <c r="T85" s="18"/>
    </row>
    <row r="86" spans="1:20">
      <c r="A86" s="4">
        <v>82</v>
      </c>
      <c r="B86" s="17" t="s">
        <v>63</v>
      </c>
      <c r="C86" s="77" t="s">
        <v>114</v>
      </c>
      <c r="D86" s="18" t="s">
        <v>23</v>
      </c>
      <c r="E86" s="19"/>
      <c r="F86" s="18" t="s">
        <v>287</v>
      </c>
      <c r="G86" s="19">
        <v>130</v>
      </c>
      <c r="H86" s="81">
        <v>135</v>
      </c>
      <c r="I86" s="60">
        <f t="shared" si="1"/>
        <v>265</v>
      </c>
      <c r="J86" s="18"/>
      <c r="K86" s="77" t="s">
        <v>139</v>
      </c>
      <c r="L86" s="18" t="s">
        <v>152</v>
      </c>
      <c r="M86" s="48">
        <v>8011230527</v>
      </c>
      <c r="N86" s="18" t="s">
        <v>173</v>
      </c>
      <c r="O86" s="18">
        <v>9707792419</v>
      </c>
      <c r="P86" s="24">
        <v>43605</v>
      </c>
      <c r="Q86" s="18" t="s">
        <v>187</v>
      </c>
      <c r="R86" s="18"/>
      <c r="S86" s="18"/>
      <c r="T86" s="18"/>
    </row>
    <row r="87" spans="1:20">
      <c r="A87" s="4">
        <v>83</v>
      </c>
      <c r="B87" s="17" t="s">
        <v>62</v>
      </c>
      <c r="C87" s="77" t="s">
        <v>253</v>
      </c>
      <c r="D87" s="18" t="s">
        <v>23</v>
      </c>
      <c r="E87" s="19"/>
      <c r="F87" s="18" t="s">
        <v>287</v>
      </c>
      <c r="G87" s="19">
        <v>74</v>
      </c>
      <c r="H87" s="81">
        <v>75</v>
      </c>
      <c r="I87" s="60">
        <f t="shared" si="1"/>
        <v>149</v>
      </c>
      <c r="J87" s="18"/>
      <c r="K87" s="77" t="s">
        <v>268</v>
      </c>
      <c r="L87" s="18" t="s">
        <v>145</v>
      </c>
      <c r="M87" s="48">
        <v>9957094220</v>
      </c>
      <c r="N87" s="18" t="s">
        <v>273</v>
      </c>
      <c r="O87" s="18">
        <v>9859012774</v>
      </c>
      <c r="P87" s="24">
        <v>43606</v>
      </c>
      <c r="Q87" s="18" t="s">
        <v>188</v>
      </c>
      <c r="R87" s="18"/>
      <c r="S87" s="18"/>
      <c r="T87" s="18"/>
    </row>
    <row r="88" spans="1:20">
      <c r="A88" s="4">
        <v>84</v>
      </c>
      <c r="B88" s="17" t="s">
        <v>63</v>
      </c>
      <c r="C88" s="77" t="s">
        <v>114</v>
      </c>
      <c r="D88" s="18" t="s">
        <v>23</v>
      </c>
      <c r="E88" s="19"/>
      <c r="F88" s="18" t="s">
        <v>287</v>
      </c>
      <c r="G88" s="19">
        <v>67</v>
      </c>
      <c r="H88" s="81">
        <v>69</v>
      </c>
      <c r="I88" s="60">
        <f t="shared" si="1"/>
        <v>136</v>
      </c>
      <c r="J88" s="18"/>
      <c r="K88" s="77" t="s">
        <v>139</v>
      </c>
      <c r="L88" s="18" t="s">
        <v>152</v>
      </c>
      <c r="M88" s="48">
        <v>8011230527</v>
      </c>
      <c r="N88" s="18" t="s">
        <v>173</v>
      </c>
      <c r="O88" s="18">
        <v>9707792419</v>
      </c>
      <c r="P88" s="24">
        <v>43606</v>
      </c>
      <c r="Q88" s="18" t="s">
        <v>188</v>
      </c>
      <c r="R88" s="18"/>
      <c r="S88" s="18"/>
      <c r="T88" s="18"/>
    </row>
    <row r="89" spans="1:20" ht="33">
      <c r="A89" s="4">
        <v>85</v>
      </c>
      <c r="B89" s="17" t="s">
        <v>62</v>
      </c>
      <c r="C89" s="65" t="s">
        <v>254</v>
      </c>
      <c r="D89" s="18" t="s">
        <v>23</v>
      </c>
      <c r="E89" s="19"/>
      <c r="F89" s="18" t="s">
        <v>287</v>
      </c>
      <c r="G89" s="19">
        <v>32</v>
      </c>
      <c r="H89" s="81">
        <v>34</v>
      </c>
      <c r="I89" s="60">
        <f t="shared" si="1"/>
        <v>66</v>
      </c>
      <c r="J89" s="18"/>
      <c r="K89" s="77" t="s">
        <v>133</v>
      </c>
      <c r="L89" s="18" t="s">
        <v>144</v>
      </c>
      <c r="M89" s="48">
        <v>7896109476</v>
      </c>
      <c r="N89" s="18" t="s">
        <v>170</v>
      </c>
      <c r="O89" s="18">
        <v>9854710915</v>
      </c>
      <c r="P89" s="24">
        <v>43607</v>
      </c>
      <c r="Q89" s="18" t="s">
        <v>189</v>
      </c>
      <c r="R89" s="18"/>
      <c r="S89" s="18"/>
      <c r="T89" s="18"/>
    </row>
    <row r="90" spans="1:20" ht="33">
      <c r="A90" s="4">
        <v>86</v>
      </c>
      <c r="B90" s="17" t="s">
        <v>62</v>
      </c>
      <c r="C90" s="78" t="s">
        <v>116</v>
      </c>
      <c r="D90" s="18" t="s">
        <v>25</v>
      </c>
      <c r="E90" s="19"/>
      <c r="F90" s="18"/>
      <c r="G90" s="19">
        <v>19</v>
      </c>
      <c r="H90" s="81">
        <v>20</v>
      </c>
      <c r="I90" s="60">
        <f t="shared" si="1"/>
        <v>39</v>
      </c>
      <c r="J90" s="18"/>
      <c r="K90" s="77" t="s">
        <v>133</v>
      </c>
      <c r="L90" s="18" t="s">
        <v>144</v>
      </c>
      <c r="M90" s="48">
        <v>7896109476</v>
      </c>
      <c r="N90" s="18" t="s">
        <v>170</v>
      </c>
      <c r="O90" s="18">
        <v>9854710915</v>
      </c>
      <c r="P90" s="24">
        <v>43607</v>
      </c>
      <c r="Q90" s="18" t="s">
        <v>189</v>
      </c>
      <c r="R90" s="18"/>
      <c r="S90" s="18"/>
      <c r="T90" s="18"/>
    </row>
    <row r="91" spans="1:20" ht="33">
      <c r="A91" s="4">
        <v>87</v>
      </c>
      <c r="B91" s="17" t="s">
        <v>62</v>
      </c>
      <c r="C91" s="77" t="s">
        <v>255</v>
      </c>
      <c r="D91" s="18" t="s">
        <v>25</v>
      </c>
      <c r="E91" s="19"/>
      <c r="F91" s="18"/>
      <c r="G91" s="19">
        <v>15</v>
      </c>
      <c r="H91" s="81">
        <v>17</v>
      </c>
      <c r="I91" s="60">
        <f t="shared" si="1"/>
        <v>32</v>
      </c>
      <c r="J91" s="18"/>
      <c r="K91" s="77" t="s">
        <v>128</v>
      </c>
      <c r="L91" s="18" t="s">
        <v>146</v>
      </c>
      <c r="M91" s="48">
        <v>8255032244</v>
      </c>
      <c r="N91" s="18" t="s">
        <v>169</v>
      </c>
      <c r="O91" s="18">
        <v>9864307384</v>
      </c>
      <c r="P91" s="24">
        <v>43607</v>
      </c>
      <c r="Q91" s="18" t="s">
        <v>189</v>
      </c>
      <c r="R91" s="18"/>
      <c r="S91" s="18"/>
      <c r="T91" s="18"/>
    </row>
    <row r="92" spans="1:20" ht="33">
      <c r="A92" s="4">
        <v>88</v>
      </c>
      <c r="B92" s="17" t="s">
        <v>63</v>
      </c>
      <c r="C92" s="77" t="s">
        <v>115</v>
      </c>
      <c r="D92" s="18" t="s">
        <v>23</v>
      </c>
      <c r="E92" s="19"/>
      <c r="F92" s="18" t="s">
        <v>285</v>
      </c>
      <c r="G92" s="19">
        <v>109</v>
      </c>
      <c r="H92" s="81">
        <v>107</v>
      </c>
      <c r="I92" s="60">
        <f t="shared" si="1"/>
        <v>216</v>
      </c>
      <c r="J92" s="18"/>
      <c r="K92" s="77" t="s">
        <v>128</v>
      </c>
      <c r="L92" s="18" t="s">
        <v>146</v>
      </c>
      <c r="M92" s="48">
        <v>8255032244</v>
      </c>
      <c r="N92" s="18" t="s">
        <v>169</v>
      </c>
      <c r="O92" s="18">
        <v>9864307384</v>
      </c>
      <c r="P92" s="24">
        <v>43607</v>
      </c>
      <c r="Q92" s="18" t="s">
        <v>189</v>
      </c>
      <c r="R92" s="18"/>
      <c r="S92" s="18"/>
      <c r="T92" s="18"/>
    </row>
    <row r="93" spans="1:20" ht="33">
      <c r="A93" s="4">
        <v>89</v>
      </c>
      <c r="B93" s="17" t="s">
        <v>63</v>
      </c>
      <c r="C93" s="77" t="s">
        <v>115</v>
      </c>
      <c r="D93" s="18" t="s">
        <v>23</v>
      </c>
      <c r="E93" s="19"/>
      <c r="F93" s="18" t="s">
        <v>285</v>
      </c>
      <c r="G93" s="19"/>
      <c r="H93" s="81"/>
      <c r="I93" s="60">
        <f t="shared" si="1"/>
        <v>0</v>
      </c>
      <c r="J93" s="18"/>
      <c r="K93" s="77" t="s">
        <v>128</v>
      </c>
      <c r="L93" s="18" t="s">
        <v>146</v>
      </c>
      <c r="M93" s="48">
        <v>8255032244</v>
      </c>
      <c r="N93" s="18" t="s">
        <v>169</v>
      </c>
      <c r="O93" s="18">
        <v>9864307384</v>
      </c>
      <c r="P93" s="24">
        <v>43607</v>
      </c>
      <c r="Q93" s="18" t="s">
        <v>189</v>
      </c>
      <c r="R93" s="18"/>
      <c r="S93" s="18"/>
      <c r="T93" s="18"/>
    </row>
    <row r="94" spans="1:20">
      <c r="A94" s="4">
        <v>90</v>
      </c>
      <c r="B94" s="17" t="s">
        <v>62</v>
      </c>
      <c r="C94" s="77" t="s">
        <v>256</v>
      </c>
      <c r="D94" s="18" t="s">
        <v>23</v>
      </c>
      <c r="E94" s="19"/>
      <c r="F94" s="18" t="s">
        <v>285</v>
      </c>
      <c r="G94" s="19">
        <v>58</v>
      </c>
      <c r="H94" s="81">
        <v>59</v>
      </c>
      <c r="I94" s="60">
        <f t="shared" si="1"/>
        <v>117</v>
      </c>
      <c r="J94" s="18"/>
      <c r="K94" s="77" t="s">
        <v>137</v>
      </c>
      <c r="L94" s="18" t="s">
        <v>149</v>
      </c>
      <c r="M94" s="48">
        <v>9957094220</v>
      </c>
      <c r="N94" s="18" t="s">
        <v>278</v>
      </c>
      <c r="O94" s="18">
        <v>8472944431</v>
      </c>
      <c r="P94" s="24">
        <v>43608</v>
      </c>
      <c r="Q94" s="18" t="s">
        <v>190</v>
      </c>
      <c r="R94" s="18"/>
      <c r="S94" s="18"/>
      <c r="T94" s="18"/>
    </row>
    <row r="95" spans="1:20">
      <c r="A95" s="4">
        <v>91</v>
      </c>
      <c r="B95" s="17" t="s">
        <v>62</v>
      </c>
      <c r="C95" s="77" t="s">
        <v>257</v>
      </c>
      <c r="D95" s="18" t="s">
        <v>23</v>
      </c>
      <c r="E95" s="19"/>
      <c r="F95" s="18" t="s">
        <v>287</v>
      </c>
      <c r="G95" s="19">
        <v>72</v>
      </c>
      <c r="H95" s="81">
        <v>75</v>
      </c>
      <c r="I95" s="60">
        <f t="shared" si="1"/>
        <v>147</v>
      </c>
      <c r="J95" s="18"/>
      <c r="K95" s="77" t="s">
        <v>128</v>
      </c>
      <c r="L95" s="18" t="s">
        <v>146</v>
      </c>
      <c r="M95" s="48">
        <v>8255032244</v>
      </c>
      <c r="N95" s="18" t="s">
        <v>169</v>
      </c>
      <c r="O95" s="18">
        <v>9864307384</v>
      </c>
      <c r="P95" s="24">
        <v>43608</v>
      </c>
      <c r="Q95" s="18" t="s">
        <v>190</v>
      </c>
      <c r="R95" s="18"/>
      <c r="S95" s="18"/>
      <c r="T95" s="18"/>
    </row>
    <row r="96" spans="1:20">
      <c r="A96" s="4">
        <v>92</v>
      </c>
      <c r="B96" s="17" t="s">
        <v>63</v>
      </c>
      <c r="C96" s="77" t="s">
        <v>258</v>
      </c>
      <c r="D96" s="18" t="s">
        <v>23</v>
      </c>
      <c r="E96" s="19"/>
      <c r="F96" s="18" t="s">
        <v>287</v>
      </c>
      <c r="G96" s="19">
        <v>24</v>
      </c>
      <c r="H96" s="81">
        <v>22</v>
      </c>
      <c r="I96" s="60">
        <f t="shared" si="1"/>
        <v>46</v>
      </c>
      <c r="J96" s="18"/>
      <c r="K96" s="77" t="s">
        <v>136</v>
      </c>
      <c r="L96" s="18" t="s">
        <v>150</v>
      </c>
      <c r="M96" s="80">
        <v>8822796076</v>
      </c>
      <c r="N96" s="18" t="s">
        <v>279</v>
      </c>
      <c r="O96" s="18">
        <v>9706892267</v>
      </c>
      <c r="P96" s="24">
        <v>43608</v>
      </c>
      <c r="Q96" s="18" t="s">
        <v>190</v>
      </c>
      <c r="R96" s="18"/>
      <c r="S96" s="18"/>
      <c r="T96" s="18"/>
    </row>
    <row r="97" spans="1:20">
      <c r="A97" s="4">
        <v>93</v>
      </c>
      <c r="B97" s="17" t="s">
        <v>63</v>
      </c>
      <c r="C97" s="77" t="s">
        <v>82</v>
      </c>
      <c r="D97" s="18" t="s">
        <v>25</v>
      </c>
      <c r="E97" s="19"/>
      <c r="F97" s="18"/>
      <c r="G97" s="19">
        <v>22</v>
      </c>
      <c r="H97" s="81">
        <v>23</v>
      </c>
      <c r="I97" s="60">
        <f t="shared" si="1"/>
        <v>45</v>
      </c>
      <c r="J97" s="18"/>
      <c r="K97" s="77" t="s">
        <v>136</v>
      </c>
      <c r="L97" s="18" t="s">
        <v>150</v>
      </c>
      <c r="M97" s="80">
        <v>8822796076</v>
      </c>
      <c r="N97" s="18" t="s">
        <v>279</v>
      </c>
      <c r="O97" s="18">
        <v>9706892267</v>
      </c>
      <c r="P97" s="24">
        <v>43608</v>
      </c>
      <c r="Q97" s="18" t="s">
        <v>190</v>
      </c>
      <c r="R97" s="18"/>
      <c r="S97" s="18"/>
      <c r="T97" s="18"/>
    </row>
    <row r="98" spans="1:20">
      <c r="A98" s="4">
        <v>94</v>
      </c>
      <c r="B98" s="17" t="s">
        <v>63</v>
      </c>
      <c r="C98" s="77" t="s">
        <v>83</v>
      </c>
      <c r="D98" s="18" t="s">
        <v>25</v>
      </c>
      <c r="E98" s="19"/>
      <c r="F98" s="18"/>
      <c r="G98" s="19">
        <v>18</v>
      </c>
      <c r="H98" s="81">
        <v>17</v>
      </c>
      <c r="I98" s="60">
        <f t="shared" si="1"/>
        <v>35</v>
      </c>
      <c r="J98" s="18"/>
      <c r="K98" s="77" t="s">
        <v>132</v>
      </c>
      <c r="L98" s="18" t="s">
        <v>140</v>
      </c>
      <c r="M98" s="48">
        <v>9864857905</v>
      </c>
      <c r="N98" s="18" t="s">
        <v>161</v>
      </c>
      <c r="O98" s="18">
        <v>9707062828</v>
      </c>
      <c r="P98" s="24">
        <v>43608</v>
      </c>
      <c r="Q98" s="18" t="s">
        <v>190</v>
      </c>
      <c r="R98" s="18"/>
      <c r="S98" s="18"/>
      <c r="T98" s="18"/>
    </row>
    <row r="99" spans="1:20">
      <c r="A99" s="4">
        <v>95</v>
      </c>
      <c r="B99" s="17" t="s">
        <v>62</v>
      </c>
      <c r="C99" s="77" t="s">
        <v>259</v>
      </c>
      <c r="D99" s="18" t="s">
        <v>23</v>
      </c>
      <c r="E99" s="19"/>
      <c r="F99" s="18" t="s">
        <v>285</v>
      </c>
      <c r="G99" s="19">
        <v>65</v>
      </c>
      <c r="H99" s="81">
        <v>66</v>
      </c>
      <c r="I99" s="60">
        <f t="shared" si="1"/>
        <v>131</v>
      </c>
      <c r="J99" s="18"/>
      <c r="K99" s="77" t="s">
        <v>138</v>
      </c>
      <c r="L99" s="18" t="s">
        <v>274</v>
      </c>
      <c r="M99" s="48">
        <v>9864409404</v>
      </c>
      <c r="N99" s="18" t="s">
        <v>275</v>
      </c>
      <c r="O99" s="18">
        <v>9508015951</v>
      </c>
      <c r="P99" s="24">
        <v>43609</v>
      </c>
      <c r="Q99" s="18" t="s">
        <v>191</v>
      </c>
      <c r="R99" s="18"/>
      <c r="S99" s="18"/>
      <c r="T99" s="18"/>
    </row>
    <row r="100" spans="1:20">
      <c r="A100" s="4">
        <v>96</v>
      </c>
      <c r="B100" s="17" t="s">
        <v>63</v>
      </c>
      <c r="C100" s="77" t="s">
        <v>260</v>
      </c>
      <c r="D100" s="18" t="s">
        <v>23</v>
      </c>
      <c r="E100" s="19"/>
      <c r="F100" s="18" t="s">
        <v>286</v>
      </c>
      <c r="G100" s="19">
        <v>13</v>
      </c>
      <c r="H100" s="81">
        <v>14</v>
      </c>
      <c r="I100" s="60">
        <f t="shared" si="1"/>
        <v>27</v>
      </c>
      <c r="J100" s="18"/>
      <c r="K100" s="77" t="s">
        <v>134</v>
      </c>
      <c r="L100" s="18" t="s">
        <v>145</v>
      </c>
      <c r="M100" s="48">
        <v>9957033204</v>
      </c>
      <c r="N100" s="18" t="s">
        <v>273</v>
      </c>
      <c r="O100" s="18">
        <v>9859012774</v>
      </c>
      <c r="P100" s="24">
        <v>43609</v>
      </c>
      <c r="Q100" s="18" t="s">
        <v>191</v>
      </c>
      <c r="R100" s="18"/>
      <c r="S100" s="18"/>
      <c r="T100" s="18"/>
    </row>
    <row r="101" spans="1:20">
      <c r="A101" s="4">
        <v>97</v>
      </c>
      <c r="B101" s="17" t="s">
        <v>63</v>
      </c>
      <c r="C101" s="77" t="s">
        <v>261</v>
      </c>
      <c r="D101" s="18" t="s">
        <v>25</v>
      </c>
      <c r="E101" s="19"/>
      <c r="F101" s="18"/>
      <c r="G101" s="19">
        <v>17</v>
      </c>
      <c r="H101" s="81">
        <v>18</v>
      </c>
      <c r="I101" s="60">
        <f t="shared" si="1"/>
        <v>35</v>
      </c>
      <c r="J101" s="18"/>
      <c r="K101" s="18" t="s">
        <v>134</v>
      </c>
      <c r="L101" s="18" t="s">
        <v>145</v>
      </c>
      <c r="M101" s="48">
        <v>9957033204</v>
      </c>
      <c r="N101" s="18" t="s">
        <v>273</v>
      </c>
      <c r="O101" s="18">
        <v>9859012774</v>
      </c>
      <c r="P101" s="24">
        <v>43609</v>
      </c>
      <c r="Q101" s="18" t="s">
        <v>191</v>
      </c>
      <c r="R101" s="18"/>
      <c r="S101" s="18"/>
      <c r="T101" s="18"/>
    </row>
    <row r="102" spans="1:20">
      <c r="A102" s="4">
        <v>98</v>
      </c>
      <c r="B102" s="17" t="s">
        <v>63</v>
      </c>
      <c r="C102" s="77" t="s">
        <v>242</v>
      </c>
      <c r="D102" s="18" t="s">
        <v>25</v>
      </c>
      <c r="E102" s="19"/>
      <c r="F102" s="18"/>
      <c r="G102" s="19">
        <v>30</v>
      </c>
      <c r="H102" s="81">
        <v>32</v>
      </c>
      <c r="I102" s="60">
        <f t="shared" si="1"/>
        <v>62</v>
      </c>
      <c r="J102" s="18"/>
      <c r="K102" s="18" t="s">
        <v>134</v>
      </c>
      <c r="L102" s="18" t="s">
        <v>145</v>
      </c>
      <c r="M102" s="48">
        <v>9957033204</v>
      </c>
      <c r="N102" s="18" t="s">
        <v>273</v>
      </c>
      <c r="O102" s="18">
        <v>9859012774</v>
      </c>
      <c r="P102" s="24">
        <v>43609</v>
      </c>
      <c r="Q102" s="18" t="s">
        <v>191</v>
      </c>
      <c r="R102" s="18"/>
      <c r="S102" s="18"/>
      <c r="T102" s="18"/>
    </row>
    <row r="103" spans="1:20">
      <c r="A103" s="4">
        <v>99</v>
      </c>
      <c r="B103" s="17" t="s">
        <v>62</v>
      </c>
      <c r="C103" s="77" t="s">
        <v>126</v>
      </c>
      <c r="D103" s="18" t="s">
        <v>23</v>
      </c>
      <c r="E103" s="19"/>
      <c r="F103" s="18" t="s">
        <v>287</v>
      </c>
      <c r="G103" s="19">
        <v>52</v>
      </c>
      <c r="H103" s="81">
        <v>50</v>
      </c>
      <c r="I103" s="60">
        <f t="shared" si="1"/>
        <v>102</v>
      </c>
      <c r="J103" s="18"/>
      <c r="K103" s="18" t="s">
        <v>134</v>
      </c>
      <c r="L103" s="18" t="s">
        <v>145</v>
      </c>
      <c r="M103" s="48">
        <v>9957033204</v>
      </c>
      <c r="N103" s="18" t="s">
        <v>273</v>
      </c>
      <c r="O103" s="18">
        <v>9859012774</v>
      </c>
      <c r="P103" s="24">
        <v>43610</v>
      </c>
      <c r="Q103" s="18" t="s">
        <v>192</v>
      </c>
      <c r="R103" s="18"/>
      <c r="S103" s="18"/>
      <c r="T103" s="18"/>
    </row>
    <row r="104" spans="1:20">
      <c r="A104" s="4">
        <v>100</v>
      </c>
      <c r="B104" s="17" t="s">
        <v>62</v>
      </c>
      <c r="C104" s="77" t="s">
        <v>262</v>
      </c>
      <c r="D104" s="18" t="s">
        <v>25</v>
      </c>
      <c r="E104" s="19"/>
      <c r="F104" s="18"/>
      <c r="G104" s="19">
        <v>20</v>
      </c>
      <c r="H104" s="81">
        <v>27</v>
      </c>
      <c r="I104" s="60">
        <f t="shared" si="1"/>
        <v>47</v>
      </c>
      <c r="J104" s="18"/>
      <c r="K104" s="18" t="s">
        <v>269</v>
      </c>
      <c r="L104" s="18" t="s">
        <v>140</v>
      </c>
      <c r="M104" s="48">
        <v>9864857905</v>
      </c>
      <c r="N104" s="18" t="s">
        <v>161</v>
      </c>
      <c r="O104" s="18">
        <v>9707062828</v>
      </c>
      <c r="P104" s="24">
        <v>43610</v>
      </c>
      <c r="Q104" s="18" t="s">
        <v>192</v>
      </c>
      <c r="R104" s="18"/>
      <c r="S104" s="18"/>
      <c r="T104" s="18"/>
    </row>
    <row r="105" spans="1:20">
      <c r="A105" s="4">
        <v>101</v>
      </c>
      <c r="B105" s="17" t="s">
        <v>63</v>
      </c>
      <c r="C105" s="77" t="s">
        <v>263</v>
      </c>
      <c r="D105" s="18" t="s">
        <v>25</v>
      </c>
      <c r="E105" s="19"/>
      <c r="F105" s="18"/>
      <c r="G105" s="19">
        <v>24</v>
      </c>
      <c r="H105" s="81">
        <v>25</v>
      </c>
      <c r="I105" s="60">
        <f t="shared" si="1"/>
        <v>49</v>
      </c>
      <c r="J105" s="18"/>
      <c r="K105" s="18" t="s">
        <v>131</v>
      </c>
      <c r="L105" s="18" t="s">
        <v>142</v>
      </c>
      <c r="M105" s="48">
        <v>8011230527</v>
      </c>
      <c r="N105" s="18" t="s">
        <v>170</v>
      </c>
      <c r="O105" s="18">
        <v>9854710915</v>
      </c>
      <c r="P105" s="24">
        <v>43610</v>
      </c>
      <c r="Q105" s="18" t="s">
        <v>192</v>
      </c>
      <c r="R105" s="18"/>
      <c r="S105" s="18"/>
      <c r="T105" s="18"/>
    </row>
    <row r="106" spans="1:20">
      <c r="A106" s="4">
        <v>102</v>
      </c>
      <c r="B106" s="17" t="s">
        <v>63</v>
      </c>
      <c r="C106" s="77" t="s">
        <v>264</v>
      </c>
      <c r="D106" s="18" t="s">
        <v>25</v>
      </c>
      <c r="E106" s="19"/>
      <c r="F106" s="18"/>
      <c r="G106" s="19">
        <v>20</v>
      </c>
      <c r="H106" s="81">
        <v>21</v>
      </c>
      <c r="I106" s="60">
        <f t="shared" si="1"/>
        <v>41</v>
      </c>
      <c r="J106" s="18"/>
      <c r="K106" s="18" t="s">
        <v>131</v>
      </c>
      <c r="L106" s="18" t="s">
        <v>142</v>
      </c>
      <c r="M106" s="48">
        <v>8011230527</v>
      </c>
      <c r="N106" s="18" t="s">
        <v>170</v>
      </c>
      <c r="O106" s="18">
        <v>9854710915</v>
      </c>
      <c r="P106" s="24">
        <v>43610</v>
      </c>
      <c r="Q106" s="18" t="s">
        <v>192</v>
      </c>
      <c r="R106" s="18"/>
      <c r="S106" s="18"/>
      <c r="T106" s="18"/>
    </row>
    <row r="107" spans="1:20">
      <c r="A107" s="4">
        <v>103</v>
      </c>
      <c r="B107" s="17" t="s">
        <v>63</v>
      </c>
      <c r="C107" s="77" t="s">
        <v>265</v>
      </c>
      <c r="D107" s="18" t="s">
        <v>25</v>
      </c>
      <c r="E107" s="19"/>
      <c r="F107" s="18"/>
      <c r="G107" s="19">
        <v>20</v>
      </c>
      <c r="H107" s="81">
        <v>21</v>
      </c>
      <c r="I107" s="60">
        <f t="shared" si="1"/>
        <v>41</v>
      </c>
      <c r="J107" s="18"/>
      <c r="K107" s="18" t="s">
        <v>131</v>
      </c>
      <c r="L107" s="18" t="s">
        <v>142</v>
      </c>
      <c r="M107" s="48">
        <v>8011230527</v>
      </c>
      <c r="N107" s="18" t="s">
        <v>170</v>
      </c>
      <c r="O107" s="18">
        <v>9854710915</v>
      </c>
      <c r="P107" s="24">
        <v>43610</v>
      </c>
      <c r="Q107" s="18" t="s">
        <v>192</v>
      </c>
      <c r="R107" s="18"/>
      <c r="S107" s="18"/>
      <c r="T107" s="18"/>
    </row>
    <row r="108" spans="1:20" ht="33">
      <c r="A108" s="4">
        <v>104</v>
      </c>
      <c r="B108" s="17" t="s">
        <v>62</v>
      </c>
      <c r="C108" s="77" t="s">
        <v>105</v>
      </c>
      <c r="D108" s="18" t="s">
        <v>25</v>
      </c>
      <c r="E108" s="19"/>
      <c r="F108" s="18"/>
      <c r="G108" s="19">
        <v>18</v>
      </c>
      <c r="H108" s="82">
        <v>17</v>
      </c>
      <c r="I108" s="60">
        <f t="shared" si="1"/>
        <v>35</v>
      </c>
      <c r="J108" s="18"/>
      <c r="K108" s="18" t="s">
        <v>270</v>
      </c>
      <c r="L108" s="18" t="s">
        <v>140</v>
      </c>
      <c r="M108" s="48">
        <v>9864857905</v>
      </c>
      <c r="N108" s="18" t="s">
        <v>161</v>
      </c>
      <c r="O108" s="18">
        <v>9707062828</v>
      </c>
      <c r="P108" s="24">
        <v>43612</v>
      </c>
      <c r="Q108" s="18" t="s">
        <v>187</v>
      </c>
      <c r="R108" s="18"/>
      <c r="S108" s="18"/>
      <c r="T108" s="18"/>
    </row>
    <row r="109" spans="1:20">
      <c r="A109" s="4">
        <v>105</v>
      </c>
      <c r="B109" s="17" t="s">
        <v>63</v>
      </c>
      <c r="C109" s="65" t="s">
        <v>86</v>
      </c>
      <c r="D109" s="18" t="s">
        <v>23</v>
      </c>
      <c r="E109" s="19"/>
      <c r="F109" s="18" t="s">
        <v>287</v>
      </c>
      <c r="G109" s="19">
        <v>224</v>
      </c>
      <c r="H109" s="81">
        <v>220</v>
      </c>
      <c r="I109" s="60">
        <f t="shared" si="1"/>
        <v>444</v>
      </c>
      <c r="J109" s="18"/>
      <c r="K109" s="18" t="s">
        <v>271</v>
      </c>
      <c r="L109" s="18" t="s">
        <v>140</v>
      </c>
      <c r="M109" s="48">
        <v>9864857905</v>
      </c>
      <c r="N109" s="18" t="s">
        <v>161</v>
      </c>
      <c r="O109" s="18">
        <v>9707062828</v>
      </c>
      <c r="P109" s="24">
        <v>43612</v>
      </c>
      <c r="Q109" s="18" t="s">
        <v>187</v>
      </c>
      <c r="R109" s="18"/>
      <c r="S109" s="18"/>
      <c r="T109" s="18"/>
    </row>
    <row r="110" spans="1:20" ht="30.75">
      <c r="A110" s="4">
        <v>106</v>
      </c>
      <c r="B110" s="17" t="s">
        <v>62</v>
      </c>
      <c r="C110" s="84" t="s">
        <v>292</v>
      </c>
      <c r="D110" s="18" t="s">
        <v>23</v>
      </c>
      <c r="E110" s="19"/>
      <c r="F110" s="18" t="s">
        <v>286</v>
      </c>
      <c r="G110" s="19">
        <v>65</v>
      </c>
      <c r="H110" s="19">
        <v>66</v>
      </c>
      <c r="I110" s="60">
        <f t="shared" si="1"/>
        <v>131</v>
      </c>
      <c r="J110" s="18"/>
      <c r="K110" s="18" t="s">
        <v>133</v>
      </c>
      <c r="L110" s="18" t="s">
        <v>144</v>
      </c>
      <c r="M110" s="48">
        <v>7896109476</v>
      </c>
      <c r="N110" s="18" t="s">
        <v>170</v>
      </c>
      <c r="O110" s="18">
        <v>9854710915</v>
      </c>
      <c r="P110" s="24">
        <v>43613</v>
      </c>
      <c r="Q110" s="18" t="s">
        <v>188</v>
      </c>
      <c r="R110" s="18"/>
      <c r="S110" s="18"/>
      <c r="T110" s="18"/>
    </row>
    <row r="111" spans="1:20">
      <c r="A111" s="4">
        <v>107</v>
      </c>
      <c r="B111" s="17" t="s">
        <v>63</v>
      </c>
      <c r="C111" s="85" t="s">
        <v>293</v>
      </c>
      <c r="D111" s="18" t="s">
        <v>23</v>
      </c>
      <c r="E111" s="19"/>
      <c r="F111" s="18" t="s">
        <v>285</v>
      </c>
      <c r="G111" s="19">
        <v>72</v>
      </c>
      <c r="H111" s="19">
        <v>73</v>
      </c>
      <c r="I111" s="60">
        <f t="shared" si="1"/>
        <v>145</v>
      </c>
      <c r="J111" s="18"/>
      <c r="K111" s="18" t="s">
        <v>138</v>
      </c>
      <c r="L111" s="18" t="s">
        <v>274</v>
      </c>
      <c r="M111" s="48">
        <v>9864409404</v>
      </c>
      <c r="N111" s="18" t="s">
        <v>275</v>
      </c>
      <c r="O111" s="18">
        <v>9508015951</v>
      </c>
      <c r="P111" s="24">
        <v>43613</v>
      </c>
      <c r="Q111" s="18" t="s">
        <v>188</v>
      </c>
      <c r="R111" s="18"/>
      <c r="S111" s="18"/>
      <c r="T111" s="18"/>
    </row>
    <row r="112" spans="1:20" ht="33">
      <c r="A112" s="4">
        <v>108</v>
      </c>
      <c r="B112" s="17" t="s">
        <v>62</v>
      </c>
      <c r="C112" s="84" t="s">
        <v>294</v>
      </c>
      <c r="D112" s="18" t="s">
        <v>23</v>
      </c>
      <c r="E112" s="19"/>
      <c r="F112" s="18" t="s">
        <v>288</v>
      </c>
      <c r="G112" s="19">
        <v>65</v>
      </c>
      <c r="H112" s="19">
        <v>66</v>
      </c>
      <c r="I112" s="60">
        <f t="shared" si="1"/>
        <v>131</v>
      </c>
      <c r="J112" s="18"/>
      <c r="K112" s="18" t="s">
        <v>135</v>
      </c>
      <c r="L112" s="18"/>
      <c r="M112" s="18"/>
      <c r="N112" s="18"/>
      <c r="O112" s="18"/>
      <c r="P112" s="24">
        <v>43614</v>
      </c>
      <c r="Q112" s="18" t="s">
        <v>189</v>
      </c>
      <c r="R112" s="18"/>
      <c r="S112" s="18"/>
      <c r="T112" s="18"/>
    </row>
    <row r="113" spans="1:20" ht="33">
      <c r="A113" s="4">
        <v>109</v>
      </c>
      <c r="B113" s="17" t="s">
        <v>63</v>
      </c>
      <c r="C113" s="85" t="s">
        <v>295</v>
      </c>
      <c r="D113" s="18" t="s">
        <v>23</v>
      </c>
      <c r="E113" s="19"/>
      <c r="F113" s="18" t="s">
        <v>286</v>
      </c>
      <c r="G113" s="19">
        <v>20</v>
      </c>
      <c r="H113" s="19">
        <v>23</v>
      </c>
      <c r="I113" s="60">
        <f t="shared" si="1"/>
        <v>43</v>
      </c>
      <c r="J113" s="18"/>
      <c r="K113" s="86" t="s">
        <v>130</v>
      </c>
      <c r="L113" s="18" t="s">
        <v>145</v>
      </c>
      <c r="M113" s="48">
        <v>9957094220</v>
      </c>
      <c r="N113" s="18" t="s">
        <v>273</v>
      </c>
      <c r="O113" s="18">
        <v>9859012774</v>
      </c>
      <c r="P113" s="24">
        <v>43614</v>
      </c>
      <c r="Q113" s="18" t="s">
        <v>189</v>
      </c>
      <c r="R113" s="18"/>
      <c r="S113" s="18"/>
      <c r="T113" s="18"/>
    </row>
    <row r="114" spans="1:20" ht="33">
      <c r="A114" s="4">
        <v>110</v>
      </c>
      <c r="B114" s="17" t="s">
        <v>63</v>
      </c>
      <c r="C114" s="85" t="s">
        <v>296</v>
      </c>
      <c r="D114" s="18" t="s">
        <v>23</v>
      </c>
      <c r="E114" s="19"/>
      <c r="F114" s="18" t="s">
        <v>285</v>
      </c>
      <c r="G114" s="19">
        <v>38</v>
      </c>
      <c r="H114" s="19">
        <v>39</v>
      </c>
      <c r="I114" s="60">
        <f t="shared" si="1"/>
        <v>77</v>
      </c>
      <c r="J114" s="18"/>
      <c r="K114" s="86" t="s">
        <v>130</v>
      </c>
      <c r="L114" s="18" t="s">
        <v>145</v>
      </c>
      <c r="M114" s="48">
        <v>9957094220</v>
      </c>
      <c r="N114" s="18" t="s">
        <v>273</v>
      </c>
      <c r="O114" s="18">
        <v>9859012774</v>
      </c>
      <c r="P114" s="24">
        <v>43614</v>
      </c>
      <c r="Q114" s="18" t="s">
        <v>189</v>
      </c>
      <c r="R114" s="18"/>
      <c r="S114" s="18"/>
      <c r="T114" s="18"/>
    </row>
    <row r="115" spans="1:20" ht="30.75">
      <c r="A115" s="4">
        <v>111</v>
      </c>
      <c r="B115" s="17" t="s">
        <v>62</v>
      </c>
      <c r="C115" s="84" t="s">
        <v>114</v>
      </c>
      <c r="D115" s="18" t="s">
        <v>23</v>
      </c>
      <c r="E115" s="19"/>
      <c r="F115" s="18" t="s">
        <v>287</v>
      </c>
      <c r="G115" s="19">
        <v>82</v>
      </c>
      <c r="H115" s="19">
        <v>81</v>
      </c>
      <c r="I115" s="60">
        <f t="shared" si="1"/>
        <v>163</v>
      </c>
      <c r="J115" s="18"/>
      <c r="K115" s="18" t="s">
        <v>139</v>
      </c>
      <c r="L115" s="18" t="s">
        <v>152</v>
      </c>
      <c r="M115" s="48">
        <v>8011230527</v>
      </c>
      <c r="N115" s="18" t="s">
        <v>173</v>
      </c>
      <c r="O115" s="18">
        <v>9707792419</v>
      </c>
      <c r="P115" s="24">
        <v>43615</v>
      </c>
      <c r="Q115" s="18" t="s">
        <v>190</v>
      </c>
      <c r="R115" s="18"/>
      <c r="S115" s="18"/>
      <c r="T115" s="18"/>
    </row>
    <row r="116" spans="1:20">
      <c r="A116" s="4">
        <v>112</v>
      </c>
      <c r="B116" s="17" t="s">
        <v>63</v>
      </c>
      <c r="C116" s="85" t="s">
        <v>297</v>
      </c>
      <c r="D116" s="18" t="s">
        <v>23</v>
      </c>
      <c r="E116" s="19"/>
      <c r="F116" s="18" t="s">
        <v>286</v>
      </c>
      <c r="G116" s="19">
        <v>55</v>
      </c>
      <c r="H116" s="19">
        <v>54</v>
      </c>
      <c r="I116" s="60">
        <f t="shared" si="1"/>
        <v>109</v>
      </c>
      <c r="J116" s="18"/>
      <c r="K116" s="18" t="s">
        <v>128</v>
      </c>
      <c r="L116" s="18" t="s">
        <v>146</v>
      </c>
      <c r="M116" s="48">
        <v>8255032244</v>
      </c>
      <c r="N116" s="18" t="s">
        <v>169</v>
      </c>
      <c r="O116" s="18">
        <v>9864307384</v>
      </c>
      <c r="P116" s="24">
        <v>43615</v>
      </c>
      <c r="Q116" s="18" t="s">
        <v>190</v>
      </c>
      <c r="R116" s="18"/>
      <c r="S116" s="18"/>
      <c r="T116" s="18"/>
    </row>
    <row r="117" spans="1:20">
      <c r="A117" s="4">
        <v>113</v>
      </c>
      <c r="B117" s="17" t="s">
        <v>62</v>
      </c>
      <c r="C117" s="84" t="s">
        <v>298</v>
      </c>
      <c r="D117" s="18" t="s">
        <v>23</v>
      </c>
      <c r="E117" s="19"/>
      <c r="F117" s="18" t="s">
        <v>286</v>
      </c>
      <c r="G117" s="19">
        <v>57</v>
      </c>
      <c r="H117" s="19">
        <v>59</v>
      </c>
      <c r="I117" s="60">
        <f t="shared" si="1"/>
        <v>116</v>
      </c>
      <c r="J117" s="18"/>
      <c r="K117" s="18" t="s">
        <v>133</v>
      </c>
      <c r="L117" s="18" t="s">
        <v>144</v>
      </c>
      <c r="M117" s="48">
        <v>7896109476</v>
      </c>
      <c r="N117" s="18" t="s">
        <v>170</v>
      </c>
      <c r="O117" s="18">
        <v>9854710915</v>
      </c>
      <c r="P117" s="24">
        <v>43616</v>
      </c>
      <c r="Q117" s="18" t="s">
        <v>191</v>
      </c>
      <c r="R117" s="18"/>
      <c r="S117" s="18"/>
      <c r="T117" s="18"/>
    </row>
    <row r="118" spans="1:20">
      <c r="A118" s="4">
        <v>114</v>
      </c>
      <c r="B118" s="17" t="s">
        <v>63</v>
      </c>
      <c r="C118" s="85" t="s">
        <v>299</v>
      </c>
      <c r="D118" s="18" t="s">
        <v>23</v>
      </c>
      <c r="E118" s="19"/>
      <c r="F118" s="18" t="s">
        <v>288</v>
      </c>
      <c r="G118" s="19">
        <v>67</v>
      </c>
      <c r="H118" s="19">
        <v>68</v>
      </c>
      <c r="I118" s="60">
        <f t="shared" si="1"/>
        <v>135</v>
      </c>
      <c r="J118" s="18"/>
      <c r="K118" s="18" t="s">
        <v>137</v>
      </c>
      <c r="L118" s="18" t="s">
        <v>153</v>
      </c>
      <c r="M118" s="80">
        <v>9401450181</v>
      </c>
      <c r="N118" s="18" t="s">
        <v>149</v>
      </c>
      <c r="O118" s="18"/>
      <c r="P118" s="24">
        <v>43616</v>
      </c>
      <c r="Q118" s="18" t="s">
        <v>191</v>
      </c>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111</v>
      </c>
      <c r="D165" s="21"/>
      <c r="E165" s="13"/>
      <c r="F165" s="21"/>
      <c r="G165" s="61">
        <f>SUM(G5:G164)</f>
        <v>3681</v>
      </c>
      <c r="H165" s="61">
        <f>SUM(H5:H164)</f>
        <v>3684</v>
      </c>
      <c r="I165" s="61">
        <f>SUM(I5:I164)</f>
        <v>7365</v>
      </c>
      <c r="J165" s="21"/>
      <c r="K165" s="21"/>
      <c r="L165" s="21"/>
      <c r="M165" s="21"/>
      <c r="N165" s="21"/>
      <c r="O165" s="21"/>
      <c r="P165" s="14"/>
      <c r="Q165" s="21"/>
      <c r="R165" s="21"/>
      <c r="S165" s="21"/>
      <c r="T165" s="12"/>
    </row>
    <row r="166" spans="1:20">
      <c r="A166" s="44" t="s">
        <v>62</v>
      </c>
      <c r="B166" s="10">
        <f>COUNTIF(B$5:B$164,"Team 1")</f>
        <v>54</v>
      </c>
      <c r="C166" s="44" t="s">
        <v>25</v>
      </c>
      <c r="D166" s="10">
        <f>COUNTIF(D5:D164,"Anganwadi")</f>
        <v>82</v>
      </c>
    </row>
    <row r="167" spans="1:20">
      <c r="A167" s="44" t="s">
        <v>63</v>
      </c>
      <c r="B167" s="10">
        <f>COUNTIF(B$6:B$164,"Team 2")</f>
        <v>60</v>
      </c>
      <c r="C167" s="44" t="s">
        <v>23</v>
      </c>
      <c r="D167" s="10">
        <f>COUNTIF(D5:D164,"School")</f>
        <v>31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5" activePane="bottomRight" state="frozen"/>
      <selection pane="topRight" activeCell="C1" sqref="C1"/>
      <selection pane="bottomLeft" activeCell="A5" sqref="A5"/>
      <selection pane="bottomRight" activeCell="P40" sqref="P40:Q56"/>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51" t="s">
        <v>70</v>
      </c>
      <c r="B1" s="151"/>
      <c r="C1" s="151"/>
      <c r="D1" s="56"/>
      <c r="E1" s="56"/>
      <c r="F1" s="56"/>
      <c r="G1" s="56"/>
      <c r="H1" s="56"/>
      <c r="I1" s="56"/>
      <c r="J1" s="56"/>
      <c r="K1" s="56"/>
      <c r="L1" s="56"/>
      <c r="M1" s="153"/>
      <c r="N1" s="153"/>
      <c r="O1" s="153"/>
      <c r="P1" s="153"/>
      <c r="Q1" s="153"/>
      <c r="R1" s="153"/>
      <c r="S1" s="153"/>
      <c r="T1" s="153"/>
    </row>
    <row r="2" spans="1:20">
      <c r="A2" s="147" t="s">
        <v>59</v>
      </c>
      <c r="B2" s="148"/>
      <c r="C2" s="148"/>
      <c r="D2" s="25">
        <v>43617</v>
      </c>
      <c r="E2" s="22"/>
      <c r="F2" s="22"/>
      <c r="G2" s="22"/>
      <c r="H2" s="22"/>
      <c r="I2" s="22"/>
      <c r="J2" s="22"/>
      <c r="K2" s="22"/>
      <c r="L2" s="22"/>
      <c r="M2" s="22"/>
      <c r="N2" s="22"/>
      <c r="O2" s="22"/>
      <c r="P2" s="22"/>
      <c r="Q2" s="22"/>
      <c r="R2" s="22"/>
      <c r="S2" s="22"/>
    </row>
    <row r="3" spans="1:20" ht="24" customHeight="1">
      <c r="A3" s="143" t="s">
        <v>14</v>
      </c>
      <c r="B3" s="145" t="s">
        <v>61</v>
      </c>
      <c r="C3" s="142" t="s">
        <v>7</v>
      </c>
      <c r="D3" s="142" t="s">
        <v>55</v>
      </c>
      <c r="E3" s="142" t="s">
        <v>16</v>
      </c>
      <c r="F3" s="149" t="s">
        <v>17</v>
      </c>
      <c r="G3" s="142" t="s">
        <v>8</v>
      </c>
      <c r="H3" s="142"/>
      <c r="I3" s="142"/>
      <c r="J3" s="142" t="s">
        <v>31</v>
      </c>
      <c r="K3" s="145" t="s">
        <v>33</v>
      </c>
      <c r="L3" s="145" t="s">
        <v>50</v>
      </c>
      <c r="M3" s="145" t="s">
        <v>51</v>
      </c>
      <c r="N3" s="145" t="s">
        <v>34</v>
      </c>
      <c r="O3" s="145" t="s">
        <v>35</v>
      </c>
      <c r="P3" s="143" t="s">
        <v>54</v>
      </c>
      <c r="Q3" s="142" t="s">
        <v>52</v>
      </c>
      <c r="R3" s="142" t="s">
        <v>32</v>
      </c>
      <c r="S3" s="142" t="s">
        <v>53</v>
      </c>
      <c r="T3" s="142" t="s">
        <v>13</v>
      </c>
    </row>
    <row r="4" spans="1:20" ht="25.5" customHeight="1">
      <c r="A4" s="143"/>
      <c r="B4" s="150"/>
      <c r="C4" s="142"/>
      <c r="D4" s="142"/>
      <c r="E4" s="142"/>
      <c r="F4" s="149"/>
      <c r="G4" s="23" t="s">
        <v>9</v>
      </c>
      <c r="H4" s="23" t="s">
        <v>10</v>
      </c>
      <c r="I4" s="23" t="s">
        <v>11</v>
      </c>
      <c r="J4" s="142"/>
      <c r="K4" s="146"/>
      <c r="L4" s="146"/>
      <c r="M4" s="146"/>
      <c r="N4" s="146"/>
      <c r="O4" s="146"/>
      <c r="P4" s="143"/>
      <c r="Q4" s="143"/>
      <c r="R4" s="142"/>
      <c r="S4" s="142"/>
      <c r="T4" s="142"/>
    </row>
    <row r="5" spans="1:20">
      <c r="A5" s="4">
        <v>1</v>
      </c>
      <c r="B5" s="17" t="s">
        <v>62</v>
      </c>
      <c r="C5" s="77" t="s">
        <v>259</v>
      </c>
      <c r="D5" s="18" t="s">
        <v>23</v>
      </c>
      <c r="E5" s="19"/>
      <c r="F5" s="18" t="s">
        <v>285</v>
      </c>
      <c r="G5" s="81">
        <v>65</v>
      </c>
      <c r="H5" s="19">
        <v>67</v>
      </c>
      <c r="I5" s="60">
        <f>SUM(G5:H5)</f>
        <v>132</v>
      </c>
      <c r="J5" s="48"/>
      <c r="K5" s="48" t="s">
        <v>138</v>
      </c>
      <c r="L5" s="89" t="s">
        <v>324</v>
      </c>
      <c r="M5" s="88">
        <v>9401450180</v>
      </c>
      <c r="N5" s="18" t="s">
        <v>275</v>
      </c>
      <c r="O5" s="18">
        <v>9508015951</v>
      </c>
      <c r="P5" s="49">
        <v>43617</v>
      </c>
      <c r="Q5" s="48" t="s">
        <v>192</v>
      </c>
      <c r="R5" s="48"/>
      <c r="S5" s="18"/>
      <c r="T5" s="18"/>
    </row>
    <row r="6" spans="1:20">
      <c r="A6" s="4">
        <v>2</v>
      </c>
      <c r="B6" s="17" t="s">
        <v>63</v>
      </c>
      <c r="C6" s="77" t="s">
        <v>260</v>
      </c>
      <c r="D6" s="18" t="s">
        <v>23</v>
      </c>
      <c r="E6" s="19"/>
      <c r="F6" s="18" t="s">
        <v>286</v>
      </c>
      <c r="G6" s="81">
        <v>12</v>
      </c>
      <c r="H6" s="19">
        <v>13</v>
      </c>
      <c r="I6" s="60">
        <f t="shared" ref="I6:I69" si="0">SUM(G6:H6)</f>
        <v>25</v>
      </c>
      <c r="J6" s="48"/>
      <c r="K6" s="48" t="s">
        <v>134</v>
      </c>
      <c r="L6" s="90" t="s">
        <v>325</v>
      </c>
      <c r="M6" s="48">
        <v>9957094220</v>
      </c>
      <c r="N6" s="48" t="s">
        <v>185</v>
      </c>
      <c r="O6" s="48"/>
      <c r="P6" s="49">
        <v>43617</v>
      </c>
      <c r="Q6" s="48" t="s">
        <v>192</v>
      </c>
      <c r="R6" s="48"/>
      <c r="S6" s="18"/>
      <c r="T6" s="18"/>
    </row>
    <row r="7" spans="1:20">
      <c r="A7" s="4">
        <v>3</v>
      </c>
      <c r="B7" s="17" t="s">
        <v>63</v>
      </c>
      <c r="C7" s="77" t="s">
        <v>126</v>
      </c>
      <c r="D7" s="18" t="s">
        <v>23</v>
      </c>
      <c r="E7" s="19"/>
      <c r="F7" s="18" t="s">
        <v>287</v>
      </c>
      <c r="G7" s="82">
        <v>27</v>
      </c>
      <c r="H7" s="19">
        <v>28</v>
      </c>
      <c r="I7" s="60">
        <f t="shared" si="0"/>
        <v>55</v>
      </c>
      <c r="J7" s="48"/>
      <c r="K7" s="48" t="s">
        <v>134</v>
      </c>
      <c r="L7" s="90" t="s">
        <v>325</v>
      </c>
      <c r="M7" s="48">
        <v>9957094220</v>
      </c>
      <c r="N7" s="48" t="s">
        <v>185</v>
      </c>
      <c r="O7" s="48"/>
      <c r="P7" s="49">
        <v>43617</v>
      </c>
      <c r="Q7" s="48" t="s">
        <v>192</v>
      </c>
      <c r="R7" s="48"/>
      <c r="S7" s="18"/>
      <c r="T7" s="18"/>
    </row>
    <row r="8" spans="1:20">
      <c r="A8" s="4">
        <v>4</v>
      </c>
      <c r="B8" s="17" t="s">
        <v>63</v>
      </c>
      <c r="C8" s="85" t="s">
        <v>300</v>
      </c>
      <c r="D8" s="18" t="s">
        <v>23</v>
      </c>
      <c r="E8" s="19"/>
      <c r="F8" s="18" t="s">
        <v>286</v>
      </c>
      <c r="G8" s="82">
        <v>11</v>
      </c>
      <c r="H8" s="19">
        <v>13</v>
      </c>
      <c r="I8" s="60">
        <f t="shared" si="0"/>
        <v>24</v>
      </c>
      <c r="J8" s="17"/>
      <c r="K8" s="48" t="s">
        <v>130</v>
      </c>
      <c r="L8" s="89" t="s">
        <v>326</v>
      </c>
      <c r="M8" s="88">
        <v>9401450183</v>
      </c>
      <c r="N8" s="18" t="s">
        <v>172</v>
      </c>
      <c r="O8" s="18">
        <v>9957939360</v>
      </c>
      <c r="P8" s="49">
        <v>43619</v>
      </c>
      <c r="Q8" s="48" t="s">
        <v>187</v>
      </c>
      <c r="R8" s="48"/>
      <c r="S8" s="18"/>
      <c r="T8" s="18"/>
    </row>
    <row r="9" spans="1:20">
      <c r="A9" s="4">
        <v>5</v>
      </c>
      <c r="B9" s="17" t="s">
        <v>63</v>
      </c>
      <c r="C9" s="85" t="s">
        <v>301</v>
      </c>
      <c r="D9" s="18" t="s">
        <v>23</v>
      </c>
      <c r="E9" s="19"/>
      <c r="F9" s="18" t="s">
        <v>286</v>
      </c>
      <c r="G9" s="81">
        <v>12</v>
      </c>
      <c r="H9" s="19">
        <v>11</v>
      </c>
      <c r="I9" s="60">
        <f t="shared" si="0"/>
        <v>23</v>
      </c>
      <c r="J9" s="48"/>
      <c r="K9" s="48" t="s">
        <v>130</v>
      </c>
      <c r="L9" s="89" t="s">
        <v>326</v>
      </c>
      <c r="M9" s="88">
        <v>9401450183</v>
      </c>
      <c r="N9" s="18" t="s">
        <v>172</v>
      </c>
      <c r="O9" s="18">
        <v>9957939360</v>
      </c>
      <c r="P9" s="49">
        <v>43619</v>
      </c>
      <c r="Q9" s="48" t="s">
        <v>187</v>
      </c>
      <c r="R9" s="48"/>
      <c r="S9" s="18"/>
      <c r="T9" s="18"/>
    </row>
    <row r="10" spans="1:20" ht="30.75">
      <c r="A10" s="4">
        <v>6</v>
      </c>
      <c r="B10" s="17" t="s">
        <v>63</v>
      </c>
      <c r="C10" s="85" t="s">
        <v>302</v>
      </c>
      <c r="D10" s="18" t="s">
        <v>23</v>
      </c>
      <c r="E10" s="19"/>
      <c r="F10" s="18" t="s">
        <v>286</v>
      </c>
      <c r="G10" s="81">
        <v>22</v>
      </c>
      <c r="H10" s="19">
        <v>20</v>
      </c>
      <c r="I10" s="60">
        <f t="shared" si="0"/>
        <v>42</v>
      </c>
      <c r="J10" s="48"/>
      <c r="K10" s="48" t="s">
        <v>130</v>
      </c>
      <c r="L10" s="89" t="s">
        <v>326</v>
      </c>
      <c r="M10" s="88">
        <v>9401450183</v>
      </c>
      <c r="N10" s="18" t="s">
        <v>172</v>
      </c>
      <c r="O10" s="18">
        <v>9957939360</v>
      </c>
      <c r="P10" s="49">
        <v>43619</v>
      </c>
      <c r="Q10" s="48" t="s">
        <v>187</v>
      </c>
      <c r="R10" s="48"/>
      <c r="S10" s="18"/>
      <c r="T10" s="18"/>
    </row>
    <row r="11" spans="1:20" ht="30.75">
      <c r="A11" s="4">
        <v>7</v>
      </c>
      <c r="B11" s="17" t="s">
        <v>62</v>
      </c>
      <c r="C11" s="84" t="s">
        <v>290</v>
      </c>
      <c r="D11" s="18" t="s">
        <v>23</v>
      </c>
      <c r="E11" s="17"/>
      <c r="F11" s="18" t="s">
        <v>288</v>
      </c>
      <c r="G11" s="82">
        <v>76</v>
      </c>
      <c r="H11" s="17">
        <v>78</v>
      </c>
      <c r="I11" s="60">
        <f t="shared" si="0"/>
        <v>154</v>
      </c>
      <c r="J11" s="58"/>
      <c r="K11" s="87" t="s">
        <v>136</v>
      </c>
      <c r="L11" s="90" t="s">
        <v>327</v>
      </c>
      <c r="M11" s="88">
        <v>9435556251</v>
      </c>
      <c r="N11" s="18" t="s">
        <v>272</v>
      </c>
      <c r="O11" s="18">
        <v>9859078342</v>
      </c>
      <c r="P11" s="49">
        <v>43619</v>
      </c>
      <c r="Q11" s="48" t="s">
        <v>187</v>
      </c>
      <c r="R11" s="48"/>
      <c r="S11" s="18"/>
      <c r="T11" s="18"/>
    </row>
    <row r="12" spans="1:20">
      <c r="A12" s="4">
        <v>8</v>
      </c>
      <c r="B12" s="17" t="s">
        <v>63</v>
      </c>
      <c r="C12" s="77" t="s">
        <v>284</v>
      </c>
      <c r="D12" s="18" t="s">
        <v>23</v>
      </c>
      <c r="E12" s="19"/>
      <c r="F12" s="18" t="s">
        <v>288</v>
      </c>
      <c r="G12" s="82">
        <v>115</v>
      </c>
      <c r="H12" s="19">
        <v>120</v>
      </c>
      <c r="I12" s="60">
        <f t="shared" si="0"/>
        <v>235</v>
      </c>
      <c r="J12" s="48"/>
      <c r="K12" s="48" t="s">
        <v>134</v>
      </c>
      <c r="L12" s="90" t="s">
        <v>325</v>
      </c>
      <c r="M12" s="48">
        <v>9957094220</v>
      </c>
      <c r="N12" s="48" t="s">
        <v>379</v>
      </c>
      <c r="O12" s="48"/>
      <c r="P12" s="49">
        <v>43620</v>
      </c>
      <c r="Q12" s="48" t="s">
        <v>188</v>
      </c>
      <c r="R12" s="48"/>
      <c r="S12" s="18"/>
      <c r="T12" s="18"/>
    </row>
    <row r="13" spans="1:20">
      <c r="A13" s="4">
        <v>9</v>
      </c>
      <c r="B13" s="17" t="s">
        <v>62</v>
      </c>
      <c r="C13" s="85" t="s">
        <v>303</v>
      </c>
      <c r="D13" s="18" t="s">
        <v>23</v>
      </c>
      <c r="E13" s="19"/>
      <c r="F13" s="18" t="s">
        <v>288</v>
      </c>
      <c r="G13" s="82">
        <v>100</v>
      </c>
      <c r="H13" s="19">
        <v>115</v>
      </c>
      <c r="I13" s="60">
        <f t="shared" si="0"/>
        <v>215</v>
      </c>
      <c r="J13" s="48"/>
      <c r="K13" s="48" t="s">
        <v>137</v>
      </c>
      <c r="L13" s="89" t="s">
        <v>328</v>
      </c>
      <c r="M13" s="88">
        <v>9857857460</v>
      </c>
      <c r="N13" s="48"/>
      <c r="O13" s="48"/>
      <c r="P13" s="49">
        <v>43620</v>
      </c>
      <c r="Q13" s="48" t="s">
        <v>188</v>
      </c>
      <c r="R13" s="48"/>
      <c r="S13" s="18"/>
      <c r="T13" s="18"/>
    </row>
    <row r="14" spans="1:20" ht="33">
      <c r="A14" s="4">
        <v>10</v>
      </c>
      <c r="B14" s="17" t="s">
        <v>62</v>
      </c>
      <c r="C14" s="85" t="s">
        <v>304</v>
      </c>
      <c r="D14" s="18" t="s">
        <v>23</v>
      </c>
      <c r="E14" s="19"/>
      <c r="F14" s="18" t="s">
        <v>286</v>
      </c>
      <c r="G14" s="81">
        <v>43</v>
      </c>
      <c r="H14" s="19">
        <v>44</v>
      </c>
      <c r="I14" s="60">
        <f t="shared" si="0"/>
        <v>87</v>
      </c>
      <c r="J14" s="48"/>
      <c r="K14" s="48" t="s">
        <v>129</v>
      </c>
      <c r="L14" s="89" t="s">
        <v>329</v>
      </c>
      <c r="M14" s="88">
        <v>9401450181</v>
      </c>
      <c r="N14" s="18" t="s">
        <v>170</v>
      </c>
      <c r="O14" s="18">
        <v>9854710915</v>
      </c>
      <c r="P14" s="49">
        <v>43622</v>
      </c>
      <c r="Q14" s="48" t="s">
        <v>189</v>
      </c>
      <c r="R14" s="48"/>
      <c r="S14" s="18"/>
      <c r="T14" s="18"/>
    </row>
    <row r="15" spans="1:20" ht="33">
      <c r="A15" s="4">
        <v>11</v>
      </c>
      <c r="B15" s="17" t="s">
        <v>62</v>
      </c>
      <c r="C15" s="85" t="s">
        <v>305</v>
      </c>
      <c r="D15" s="18" t="s">
        <v>23</v>
      </c>
      <c r="E15" s="19"/>
      <c r="F15" s="18" t="s">
        <v>286</v>
      </c>
      <c r="G15" s="82">
        <v>10</v>
      </c>
      <c r="H15" s="19">
        <v>12</v>
      </c>
      <c r="I15" s="60">
        <f t="shared" si="0"/>
        <v>22</v>
      </c>
      <c r="J15" s="48"/>
      <c r="K15" s="48" t="s">
        <v>129</v>
      </c>
      <c r="L15" s="89" t="s">
        <v>329</v>
      </c>
      <c r="M15" s="88">
        <v>9401450181</v>
      </c>
      <c r="N15" s="18" t="s">
        <v>170</v>
      </c>
      <c r="O15" s="18">
        <v>9854710915</v>
      </c>
      <c r="P15" s="49">
        <v>43622</v>
      </c>
      <c r="Q15" s="48" t="s">
        <v>189</v>
      </c>
      <c r="R15" s="48"/>
      <c r="S15" s="18"/>
      <c r="T15" s="18"/>
    </row>
    <row r="16" spans="1:20" ht="33">
      <c r="A16" s="4">
        <v>12</v>
      </c>
      <c r="B16" s="17" t="s">
        <v>63</v>
      </c>
      <c r="C16" s="85" t="s">
        <v>306</v>
      </c>
      <c r="D16" s="18" t="s">
        <v>23</v>
      </c>
      <c r="E16" s="19"/>
      <c r="F16" s="18" t="s">
        <v>286</v>
      </c>
      <c r="G16" s="82">
        <v>56</v>
      </c>
      <c r="H16" s="19">
        <v>55</v>
      </c>
      <c r="I16" s="60">
        <f t="shared" si="0"/>
        <v>111</v>
      </c>
      <c r="J16" s="48"/>
      <c r="K16" s="48" t="s">
        <v>136</v>
      </c>
      <c r="L16" s="89" t="s">
        <v>335</v>
      </c>
      <c r="M16" s="88">
        <v>9435556251</v>
      </c>
      <c r="N16" s="18" t="s">
        <v>272</v>
      </c>
      <c r="O16" s="18">
        <v>9859078342</v>
      </c>
      <c r="P16" s="49">
        <v>43622</v>
      </c>
      <c r="Q16" s="48" t="s">
        <v>189</v>
      </c>
      <c r="R16" s="48"/>
      <c r="S16" s="18"/>
      <c r="T16" s="18"/>
    </row>
    <row r="17" spans="1:20">
      <c r="A17" s="4">
        <v>13</v>
      </c>
      <c r="B17" s="17" t="s">
        <v>62</v>
      </c>
      <c r="C17" s="77" t="s">
        <v>86</v>
      </c>
      <c r="D17" s="18" t="s">
        <v>23</v>
      </c>
      <c r="E17" s="19"/>
      <c r="F17" s="18" t="s">
        <v>287</v>
      </c>
      <c r="G17" s="81">
        <v>210</v>
      </c>
      <c r="H17" s="19">
        <v>216</v>
      </c>
      <c r="I17" s="60">
        <f t="shared" si="0"/>
        <v>426</v>
      </c>
      <c r="J17" s="48"/>
      <c r="K17" s="48" t="s">
        <v>307</v>
      </c>
      <c r="L17" s="89" t="s">
        <v>335</v>
      </c>
      <c r="M17" s="88">
        <v>9435556251</v>
      </c>
      <c r="N17" s="48"/>
      <c r="O17" s="48"/>
      <c r="P17" s="49">
        <v>43623</v>
      </c>
      <c r="Q17" s="48" t="s">
        <v>190</v>
      </c>
      <c r="R17" s="48"/>
      <c r="S17" s="18"/>
      <c r="T17" s="18"/>
    </row>
    <row r="18" spans="1:20">
      <c r="A18" s="4">
        <v>14</v>
      </c>
      <c r="B18" s="17" t="s">
        <v>63</v>
      </c>
      <c r="C18" s="77" t="s">
        <v>115</v>
      </c>
      <c r="D18" s="18" t="s">
        <v>23</v>
      </c>
      <c r="E18" s="17"/>
      <c r="F18" s="18" t="s">
        <v>285</v>
      </c>
      <c r="G18" s="81">
        <v>105</v>
      </c>
      <c r="H18" s="19">
        <v>100</v>
      </c>
      <c r="I18" s="60">
        <f t="shared" si="0"/>
        <v>205</v>
      </c>
      <c r="J18" s="58"/>
      <c r="K18" s="48" t="s">
        <v>128</v>
      </c>
      <c r="L18" s="81" t="s">
        <v>330</v>
      </c>
      <c r="M18" s="88">
        <v>9401450176</v>
      </c>
      <c r="N18" s="58"/>
      <c r="O18" s="58"/>
      <c r="P18" s="49">
        <v>43623</v>
      </c>
      <c r="Q18" s="48" t="s">
        <v>190</v>
      </c>
      <c r="R18" s="48"/>
      <c r="S18" s="18"/>
      <c r="T18" s="18"/>
    </row>
    <row r="19" spans="1:20">
      <c r="A19" s="4">
        <v>15</v>
      </c>
      <c r="B19" s="17" t="s">
        <v>62</v>
      </c>
      <c r="C19" s="85" t="s">
        <v>308</v>
      </c>
      <c r="D19" s="18" t="s">
        <v>23</v>
      </c>
      <c r="E19" s="19"/>
      <c r="F19" s="18" t="s">
        <v>286</v>
      </c>
      <c r="G19" s="82">
        <v>10</v>
      </c>
      <c r="H19" s="19">
        <v>12</v>
      </c>
      <c r="I19" s="60">
        <f t="shared" si="0"/>
        <v>22</v>
      </c>
      <c r="J19" s="48"/>
      <c r="K19" s="48" t="s">
        <v>129</v>
      </c>
      <c r="L19" s="89" t="s">
        <v>329</v>
      </c>
      <c r="M19" s="88">
        <v>9401450181</v>
      </c>
      <c r="N19" s="18" t="s">
        <v>170</v>
      </c>
      <c r="O19" s="18">
        <v>9854710915</v>
      </c>
      <c r="P19" s="49">
        <v>43624</v>
      </c>
      <c r="Q19" s="48" t="s">
        <v>192</v>
      </c>
      <c r="R19" s="48"/>
      <c r="S19" s="18"/>
      <c r="T19" s="18"/>
    </row>
    <row r="20" spans="1:20">
      <c r="A20" s="4">
        <v>16</v>
      </c>
      <c r="B20" s="17" t="s">
        <v>62</v>
      </c>
      <c r="C20" s="85" t="s">
        <v>309</v>
      </c>
      <c r="D20" s="18" t="s">
        <v>23</v>
      </c>
      <c r="E20" s="19"/>
      <c r="F20" s="18" t="s">
        <v>286</v>
      </c>
      <c r="G20" s="81">
        <v>43</v>
      </c>
      <c r="H20" s="19">
        <v>45</v>
      </c>
      <c r="I20" s="60">
        <f t="shared" si="0"/>
        <v>88</v>
      </c>
      <c r="J20" s="48"/>
      <c r="K20" s="48" t="s">
        <v>129</v>
      </c>
      <c r="L20" s="89" t="s">
        <v>329</v>
      </c>
      <c r="M20" s="88">
        <v>9401450181</v>
      </c>
      <c r="N20" s="18" t="s">
        <v>170</v>
      </c>
      <c r="O20" s="18">
        <v>9854710915</v>
      </c>
      <c r="P20" s="49">
        <v>43624</v>
      </c>
      <c r="Q20" s="48" t="s">
        <v>192</v>
      </c>
      <c r="R20" s="48"/>
      <c r="S20" s="18"/>
      <c r="T20" s="18"/>
    </row>
    <row r="21" spans="1:20" ht="30.75">
      <c r="A21" s="4">
        <v>17</v>
      </c>
      <c r="B21" s="17" t="s">
        <v>63</v>
      </c>
      <c r="C21" s="85" t="s">
        <v>310</v>
      </c>
      <c r="D21" s="18" t="s">
        <v>23</v>
      </c>
      <c r="E21" s="19"/>
      <c r="F21" s="18" t="s">
        <v>286</v>
      </c>
      <c r="G21" s="82">
        <v>34</v>
      </c>
      <c r="H21" s="19">
        <v>33</v>
      </c>
      <c r="I21" s="60">
        <f t="shared" si="0"/>
        <v>67</v>
      </c>
      <c r="J21" s="48"/>
      <c r="K21" s="48" t="s">
        <v>128</v>
      </c>
      <c r="L21" s="89" t="s">
        <v>330</v>
      </c>
      <c r="M21" s="88">
        <v>9401450176</v>
      </c>
      <c r="N21" s="18" t="s">
        <v>169</v>
      </c>
      <c r="O21" s="18">
        <v>9864307384</v>
      </c>
      <c r="P21" s="49">
        <v>43624</v>
      </c>
      <c r="Q21" s="48" t="s">
        <v>192</v>
      </c>
      <c r="R21" s="48"/>
      <c r="S21" s="18"/>
      <c r="T21" s="18"/>
    </row>
    <row r="22" spans="1:20">
      <c r="A22" s="4">
        <v>18</v>
      </c>
      <c r="B22" s="17" t="s">
        <v>63</v>
      </c>
      <c r="C22" s="85" t="s">
        <v>311</v>
      </c>
      <c r="D22" s="18" t="s">
        <v>23</v>
      </c>
      <c r="E22" s="19"/>
      <c r="F22" s="18" t="s">
        <v>286</v>
      </c>
      <c r="G22" s="82">
        <v>24</v>
      </c>
      <c r="H22" s="19">
        <v>25</v>
      </c>
      <c r="I22" s="60">
        <f t="shared" si="0"/>
        <v>49</v>
      </c>
      <c r="J22" s="48"/>
      <c r="K22" s="48" t="s">
        <v>128</v>
      </c>
      <c r="L22" s="89" t="s">
        <v>330</v>
      </c>
      <c r="M22" s="88">
        <v>9401450176</v>
      </c>
      <c r="N22" s="18" t="s">
        <v>169</v>
      </c>
      <c r="O22" s="18">
        <v>9864307384</v>
      </c>
      <c r="P22" s="49">
        <v>43624</v>
      </c>
      <c r="Q22" s="48" t="s">
        <v>192</v>
      </c>
      <c r="R22" s="48"/>
      <c r="S22" s="18"/>
      <c r="T22" s="18"/>
    </row>
    <row r="23" spans="1:20">
      <c r="A23" s="4">
        <v>19</v>
      </c>
      <c r="B23" s="17" t="s">
        <v>62</v>
      </c>
      <c r="C23" s="85" t="s">
        <v>312</v>
      </c>
      <c r="D23" s="18" t="s">
        <v>23</v>
      </c>
      <c r="E23" s="19"/>
      <c r="F23" s="18" t="s">
        <v>287</v>
      </c>
      <c r="G23" s="81">
        <v>72</v>
      </c>
      <c r="H23" s="19">
        <v>74</v>
      </c>
      <c r="I23" s="60">
        <f t="shared" si="0"/>
        <v>146</v>
      </c>
      <c r="J23" s="48"/>
      <c r="K23" s="48" t="s">
        <v>313</v>
      </c>
      <c r="L23" s="48"/>
      <c r="M23" s="48"/>
      <c r="N23" s="48"/>
      <c r="O23" s="48"/>
      <c r="P23" s="49">
        <v>43626</v>
      </c>
      <c r="Q23" s="48" t="s">
        <v>187</v>
      </c>
      <c r="R23" s="48"/>
      <c r="S23" s="18"/>
      <c r="T23" s="18"/>
    </row>
    <row r="24" spans="1:20">
      <c r="A24" s="4">
        <v>20</v>
      </c>
      <c r="B24" s="17" t="s">
        <v>63</v>
      </c>
      <c r="C24" s="85" t="s">
        <v>314</v>
      </c>
      <c r="D24" s="18" t="s">
        <v>23</v>
      </c>
      <c r="E24" s="19"/>
      <c r="F24" s="18" t="s">
        <v>287</v>
      </c>
      <c r="G24" s="82">
        <v>62</v>
      </c>
      <c r="H24" s="19">
        <v>64</v>
      </c>
      <c r="I24" s="60">
        <f t="shared" si="0"/>
        <v>126</v>
      </c>
      <c r="J24" s="48"/>
      <c r="K24" s="48" t="s">
        <v>130</v>
      </c>
      <c r="L24" s="89" t="s">
        <v>326</v>
      </c>
      <c r="M24" s="88">
        <v>9401450183</v>
      </c>
      <c r="N24" s="18" t="s">
        <v>172</v>
      </c>
      <c r="O24" s="18">
        <v>9957939360</v>
      </c>
      <c r="P24" s="49">
        <v>43626</v>
      </c>
      <c r="Q24" s="48" t="s">
        <v>187</v>
      </c>
      <c r="R24" s="48"/>
      <c r="S24" s="18"/>
      <c r="T24" s="18"/>
    </row>
    <row r="25" spans="1:20">
      <c r="A25" s="4">
        <v>21</v>
      </c>
      <c r="B25" s="17" t="s">
        <v>62</v>
      </c>
      <c r="C25" s="77" t="s">
        <v>315</v>
      </c>
      <c r="D25" s="18" t="s">
        <v>25</v>
      </c>
      <c r="E25" s="17"/>
      <c r="F25" s="18"/>
      <c r="G25" s="82">
        <v>22</v>
      </c>
      <c r="H25" s="17">
        <v>23</v>
      </c>
      <c r="I25" s="60">
        <f t="shared" si="0"/>
        <v>45</v>
      </c>
      <c r="J25" s="58"/>
      <c r="K25" s="77" t="s">
        <v>136</v>
      </c>
      <c r="L25" s="89" t="s">
        <v>332</v>
      </c>
      <c r="M25" s="88">
        <v>9401450182</v>
      </c>
      <c r="N25" s="58"/>
      <c r="O25" s="58"/>
      <c r="P25" s="49">
        <v>43627</v>
      </c>
      <c r="Q25" s="48" t="s">
        <v>188</v>
      </c>
      <c r="R25" s="48"/>
      <c r="S25" s="18"/>
      <c r="T25" s="18"/>
    </row>
    <row r="26" spans="1:20">
      <c r="A26" s="4">
        <v>22</v>
      </c>
      <c r="B26" s="17" t="s">
        <v>62</v>
      </c>
      <c r="C26" s="77" t="s">
        <v>316</v>
      </c>
      <c r="D26" s="18" t="s">
        <v>25</v>
      </c>
      <c r="E26" s="19"/>
      <c r="F26" s="18"/>
      <c r="G26" s="82">
        <v>24</v>
      </c>
      <c r="H26" s="19">
        <v>23</v>
      </c>
      <c r="I26" s="60">
        <f t="shared" si="0"/>
        <v>47</v>
      </c>
      <c r="J26" s="48"/>
      <c r="K26" s="77" t="s">
        <v>136</v>
      </c>
      <c r="L26" s="89" t="s">
        <v>332</v>
      </c>
      <c r="M26" s="88">
        <v>9401450182</v>
      </c>
      <c r="N26" s="48"/>
      <c r="O26" s="48"/>
      <c r="P26" s="49">
        <v>43627</v>
      </c>
      <c r="Q26" s="48" t="s">
        <v>188</v>
      </c>
      <c r="R26" s="48"/>
      <c r="S26" s="18"/>
      <c r="T26" s="18"/>
    </row>
    <row r="27" spans="1:20">
      <c r="A27" s="4">
        <v>23</v>
      </c>
      <c r="B27" s="17" t="s">
        <v>63</v>
      </c>
      <c r="C27" s="77" t="s">
        <v>317</v>
      </c>
      <c r="D27" s="18" t="s">
        <v>25</v>
      </c>
      <c r="E27" s="19"/>
      <c r="F27" s="18"/>
      <c r="G27" s="77">
        <v>31</v>
      </c>
      <c r="H27" s="77">
        <v>27</v>
      </c>
      <c r="I27" s="60">
        <f t="shared" si="0"/>
        <v>58</v>
      </c>
      <c r="J27" s="48"/>
      <c r="K27" s="48" t="s">
        <v>134</v>
      </c>
      <c r="L27" s="90" t="s">
        <v>325</v>
      </c>
      <c r="M27" s="48">
        <v>9957094220</v>
      </c>
      <c r="N27" s="48" t="s">
        <v>379</v>
      </c>
      <c r="O27" s="48"/>
      <c r="P27" s="49">
        <v>43627</v>
      </c>
      <c r="Q27" s="48" t="s">
        <v>188</v>
      </c>
      <c r="R27" s="48"/>
      <c r="S27" s="18"/>
      <c r="T27" s="18"/>
    </row>
    <row r="28" spans="1:20">
      <c r="A28" s="4">
        <v>24</v>
      </c>
      <c r="B28" s="17" t="s">
        <v>63</v>
      </c>
      <c r="C28" s="77" t="s">
        <v>318</v>
      </c>
      <c r="D28" s="18" t="s">
        <v>25</v>
      </c>
      <c r="E28" s="19"/>
      <c r="F28" s="18"/>
      <c r="G28" s="77">
        <v>31</v>
      </c>
      <c r="H28" s="77">
        <v>28</v>
      </c>
      <c r="I28" s="60">
        <f t="shared" si="0"/>
        <v>59</v>
      </c>
      <c r="J28" s="48"/>
      <c r="K28" s="48" t="s">
        <v>134</v>
      </c>
      <c r="L28" s="90" t="s">
        <v>325</v>
      </c>
      <c r="M28" s="48">
        <v>9957094220</v>
      </c>
      <c r="N28" s="48" t="s">
        <v>379</v>
      </c>
      <c r="O28" s="48"/>
      <c r="P28" s="49">
        <v>43627</v>
      </c>
      <c r="Q28" s="48" t="s">
        <v>188</v>
      </c>
      <c r="R28" s="48"/>
      <c r="S28" s="18"/>
      <c r="T28" s="18"/>
    </row>
    <row r="29" spans="1:20" ht="33">
      <c r="A29" s="4">
        <v>25</v>
      </c>
      <c r="B29" s="17" t="s">
        <v>62</v>
      </c>
      <c r="C29" s="77" t="s">
        <v>319</v>
      </c>
      <c r="D29" s="18" t="s">
        <v>25</v>
      </c>
      <c r="E29" s="19"/>
      <c r="F29" s="18"/>
      <c r="G29" s="77">
        <v>19</v>
      </c>
      <c r="H29" s="77">
        <v>8</v>
      </c>
      <c r="I29" s="60">
        <f t="shared" si="0"/>
        <v>27</v>
      </c>
      <c r="J29" s="48"/>
      <c r="K29" s="48" t="s">
        <v>133</v>
      </c>
      <c r="L29" s="89" t="s">
        <v>333</v>
      </c>
      <c r="M29" s="88">
        <v>9854387299</v>
      </c>
      <c r="N29" s="18" t="s">
        <v>170</v>
      </c>
      <c r="O29" s="18">
        <v>9854710915</v>
      </c>
      <c r="P29" s="24">
        <v>43628</v>
      </c>
      <c r="Q29" s="18" t="s">
        <v>189</v>
      </c>
      <c r="R29" s="48"/>
      <c r="S29" s="18"/>
      <c r="T29" s="18"/>
    </row>
    <row r="30" spans="1:20" ht="33">
      <c r="A30" s="4">
        <v>26</v>
      </c>
      <c r="B30" s="17" t="s">
        <v>62</v>
      </c>
      <c r="C30" s="77" t="s">
        <v>320</v>
      </c>
      <c r="D30" s="18" t="s">
        <v>25</v>
      </c>
      <c r="E30" s="19"/>
      <c r="F30" s="18"/>
      <c r="G30" s="77">
        <v>6</v>
      </c>
      <c r="H30" s="77">
        <v>20</v>
      </c>
      <c r="I30" s="60">
        <f t="shared" si="0"/>
        <v>26</v>
      </c>
      <c r="J30" s="48"/>
      <c r="K30" s="48" t="s">
        <v>133</v>
      </c>
      <c r="L30" s="89" t="s">
        <v>333</v>
      </c>
      <c r="M30" s="88">
        <v>9854387299</v>
      </c>
      <c r="N30" s="18" t="s">
        <v>170</v>
      </c>
      <c r="O30" s="18">
        <v>9854710915</v>
      </c>
      <c r="P30" s="24">
        <v>43628</v>
      </c>
      <c r="Q30" s="18" t="s">
        <v>189</v>
      </c>
      <c r="R30" s="48"/>
      <c r="S30" s="18"/>
      <c r="T30" s="18"/>
    </row>
    <row r="31" spans="1:20" ht="33">
      <c r="A31" s="4">
        <v>27</v>
      </c>
      <c r="B31" s="17" t="s">
        <v>62</v>
      </c>
      <c r="C31" s="77" t="s">
        <v>205</v>
      </c>
      <c r="D31" s="18" t="s">
        <v>25</v>
      </c>
      <c r="E31" s="19"/>
      <c r="F31" s="18"/>
      <c r="G31" s="81">
        <v>12</v>
      </c>
      <c r="H31" s="19">
        <v>10</v>
      </c>
      <c r="I31" s="60">
        <f t="shared" si="0"/>
        <v>22</v>
      </c>
      <c r="J31" s="48"/>
      <c r="K31" s="48" t="s">
        <v>129</v>
      </c>
      <c r="L31" s="89" t="s">
        <v>329</v>
      </c>
      <c r="M31" s="88">
        <v>9401450181</v>
      </c>
      <c r="N31" s="18" t="s">
        <v>170</v>
      </c>
      <c r="O31" s="18">
        <v>9854710915</v>
      </c>
      <c r="P31" s="24">
        <v>43628</v>
      </c>
      <c r="Q31" s="18" t="s">
        <v>189</v>
      </c>
      <c r="R31" s="48"/>
      <c r="S31" s="18"/>
      <c r="T31" s="18"/>
    </row>
    <row r="32" spans="1:20" ht="33">
      <c r="A32" s="4">
        <v>28</v>
      </c>
      <c r="B32" s="17" t="s">
        <v>63</v>
      </c>
      <c r="C32" s="77" t="s">
        <v>74</v>
      </c>
      <c r="D32" s="18" t="s">
        <v>25</v>
      </c>
      <c r="E32" s="17"/>
      <c r="F32" s="18"/>
      <c r="G32" s="77">
        <v>21</v>
      </c>
      <c r="H32" s="77">
        <v>19</v>
      </c>
      <c r="I32" s="60">
        <f t="shared" si="0"/>
        <v>40</v>
      </c>
      <c r="J32" s="58"/>
      <c r="K32" s="77" t="s">
        <v>128</v>
      </c>
      <c r="L32" s="89" t="s">
        <v>334</v>
      </c>
      <c r="M32" s="88">
        <v>9864409404</v>
      </c>
      <c r="N32" s="18" t="s">
        <v>169</v>
      </c>
      <c r="O32" s="18">
        <v>9864307384</v>
      </c>
      <c r="P32" s="24">
        <v>43628</v>
      </c>
      <c r="Q32" s="18" t="s">
        <v>189</v>
      </c>
      <c r="R32" s="48"/>
      <c r="S32" s="18"/>
      <c r="T32" s="18"/>
    </row>
    <row r="33" spans="1:20" ht="33">
      <c r="A33" s="4">
        <v>29</v>
      </c>
      <c r="B33" s="17" t="s">
        <v>63</v>
      </c>
      <c r="C33" s="77" t="s">
        <v>75</v>
      </c>
      <c r="D33" s="18" t="s">
        <v>25</v>
      </c>
      <c r="E33" s="19"/>
      <c r="F33" s="18"/>
      <c r="G33" s="77">
        <v>20</v>
      </c>
      <c r="H33" s="77">
        <v>18</v>
      </c>
      <c r="I33" s="60">
        <f t="shared" si="0"/>
        <v>38</v>
      </c>
      <c r="J33" s="48"/>
      <c r="K33" s="77" t="s">
        <v>128</v>
      </c>
      <c r="L33" s="89" t="s">
        <v>334</v>
      </c>
      <c r="M33" s="88">
        <v>9864409404</v>
      </c>
      <c r="N33" s="18" t="s">
        <v>169</v>
      </c>
      <c r="O33" s="18">
        <v>9864307384</v>
      </c>
      <c r="P33" s="24">
        <v>43628</v>
      </c>
      <c r="Q33" s="18" t="s">
        <v>189</v>
      </c>
      <c r="R33" s="48"/>
      <c r="S33" s="18"/>
      <c r="T33" s="18"/>
    </row>
    <row r="34" spans="1:20" ht="33">
      <c r="A34" s="4">
        <v>30</v>
      </c>
      <c r="B34" s="17" t="s">
        <v>63</v>
      </c>
      <c r="C34" s="77" t="s">
        <v>239</v>
      </c>
      <c r="D34" s="18" t="s">
        <v>25</v>
      </c>
      <c r="E34" s="19"/>
      <c r="F34" s="18"/>
      <c r="G34" s="77">
        <v>19</v>
      </c>
      <c r="H34" s="77">
        <v>18</v>
      </c>
      <c r="I34" s="60">
        <f t="shared" si="0"/>
        <v>37</v>
      </c>
      <c r="J34" s="48"/>
      <c r="K34" s="77" t="s">
        <v>128</v>
      </c>
      <c r="L34" s="89" t="s">
        <v>334</v>
      </c>
      <c r="M34" s="88">
        <v>9864409404</v>
      </c>
      <c r="N34" s="18" t="s">
        <v>169</v>
      </c>
      <c r="O34" s="18">
        <v>9864307384</v>
      </c>
      <c r="P34" s="24">
        <v>43628</v>
      </c>
      <c r="Q34" s="18" t="s">
        <v>189</v>
      </c>
      <c r="R34" s="48"/>
      <c r="S34" s="18"/>
      <c r="T34" s="18"/>
    </row>
    <row r="35" spans="1:20">
      <c r="A35" s="4">
        <v>31</v>
      </c>
      <c r="B35" s="17" t="s">
        <v>62</v>
      </c>
      <c r="C35" s="77" t="s">
        <v>227</v>
      </c>
      <c r="D35" s="18" t="s">
        <v>25</v>
      </c>
      <c r="E35" s="19"/>
      <c r="F35" s="18"/>
      <c r="G35" s="77">
        <v>15</v>
      </c>
      <c r="H35" s="77">
        <v>7</v>
      </c>
      <c r="I35" s="60">
        <f t="shared" si="0"/>
        <v>22</v>
      </c>
      <c r="J35" s="48"/>
      <c r="K35" s="48" t="s">
        <v>135</v>
      </c>
      <c r="L35" s="89" t="s">
        <v>336</v>
      </c>
      <c r="M35" s="88">
        <v>9854254983</v>
      </c>
      <c r="N35" s="18" t="s">
        <v>172</v>
      </c>
      <c r="O35" s="18">
        <v>9957939360</v>
      </c>
      <c r="P35" s="49">
        <v>43629</v>
      </c>
      <c r="Q35" s="48" t="s">
        <v>190</v>
      </c>
      <c r="R35" s="48"/>
      <c r="S35" s="18"/>
      <c r="T35" s="18"/>
    </row>
    <row r="36" spans="1:20">
      <c r="A36" s="4">
        <v>32</v>
      </c>
      <c r="B36" s="17" t="s">
        <v>62</v>
      </c>
      <c r="C36" s="77" t="s">
        <v>321</v>
      </c>
      <c r="D36" s="18" t="s">
        <v>25</v>
      </c>
      <c r="E36" s="19"/>
      <c r="F36" s="18"/>
      <c r="G36" s="77">
        <v>21</v>
      </c>
      <c r="H36" s="77">
        <v>9</v>
      </c>
      <c r="I36" s="60">
        <f t="shared" si="0"/>
        <v>30</v>
      </c>
      <c r="J36" s="48"/>
      <c r="K36" s="48" t="s">
        <v>135</v>
      </c>
      <c r="L36" s="89" t="s">
        <v>336</v>
      </c>
      <c r="M36" s="88">
        <v>9854254983</v>
      </c>
      <c r="N36" s="18" t="s">
        <v>172</v>
      </c>
      <c r="O36" s="18">
        <v>9957939360</v>
      </c>
      <c r="P36" s="49">
        <v>43629</v>
      </c>
      <c r="Q36" s="48" t="s">
        <v>190</v>
      </c>
      <c r="R36" s="48"/>
      <c r="S36" s="18"/>
      <c r="T36" s="18"/>
    </row>
    <row r="37" spans="1:20">
      <c r="A37" s="4">
        <v>33</v>
      </c>
      <c r="B37" s="17" t="s">
        <v>62</v>
      </c>
      <c r="C37" s="77" t="s">
        <v>226</v>
      </c>
      <c r="D37" s="18" t="s">
        <v>25</v>
      </c>
      <c r="E37" s="19"/>
      <c r="F37" s="18"/>
      <c r="G37" s="77">
        <v>11</v>
      </c>
      <c r="H37" s="77">
        <v>13</v>
      </c>
      <c r="I37" s="60">
        <f t="shared" si="0"/>
        <v>24</v>
      </c>
      <c r="J37" s="48"/>
      <c r="K37" s="48" t="s">
        <v>135</v>
      </c>
      <c r="L37" s="89" t="s">
        <v>336</v>
      </c>
      <c r="M37" s="88">
        <v>9854254983</v>
      </c>
      <c r="N37" s="18" t="s">
        <v>172</v>
      </c>
      <c r="O37" s="18">
        <v>9957939360</v>
      </c>
      <c r="P37" s="49">
        <v>43629</v>
      </c>
      <c r="Q37" s="48" t="s">
        <v>190</v>
      </c>
      <c r="R37" s="48"/>
      <c r="S37" s="18"/>
      <c r="T37" s="18"/>
    </row>
    <row r="38" spans="1:20">
      <c r="A38" s="4">
        <v>34</v>
      </c>
      <c r="B38" s="17" t="s">
        <v>63</v>
      </c>
      <c r="C38" s="77" t="s">
        <v>108</v>
      </c>
      <c r="D38" s="18" t="s">
        <v>25</v>
      </c>
      <c r="E38" s="19"/>
      <c r="F38" s="18"/>
      <c r="G38" s="77">
        <v>15</v>
      </c>
      <c r="H38" s="77">
        <v>16</v>
      </c>
      <c r="I38" s="60">
        <f t="shared" si="0"/>
        <v>31</v>
      </c>
      <c r="J38" s="48"/>
      <c r="K38" s="77" t="s">
        <v>128</v>
      </c>
      <c r="L38" s="89" t="s">
        <v>330</v>
      </c>
      <c r="M38" s="88">
        <v>9401450176</v>
      </c>
      <c r="N38" s="18" t="s">
        <v>169</v>
      </c>
      <c r="O38" s="18">
        <v>9864307384</v>
      </c>
      <c r="P38" s="49">
        <v>43629</v>
      </c>
      <c r="Q38" s="48" t="s">
        <v>190</v>
      </c>
      <c r="R38" s="48"/>
      <c r="S38" s="18"/>
      <c r="T38" s="18"/>
    </row>
    <row r="39" spans="1:20">
      <c r="A39" s="4">
        <v>35</v>
      </c>
      <c r="B39" s="17" t="s">
        <v>63</v>
      </c>
      <c r="C39" s="77" t="s">
        <v>322</v>
      </c>
      <c r="D39" s="18" t="s">
        <v>25</v>
      </c>
      <c r="E39" s="19"/>
      <c r="F39" s="18"/>
      <c r="G39" s="77">
        <v>12</v>
      </c>
      <c r="H39" s="77">
        <v>13</v>
      </c>
      <c r="I39" s="60">
        <f t="shared" si="0"/>
        <v>25</v>
      </c>
      <c r="J39" s="48"/>
      <c r="K39" s="77" t="s">
        <v>128</v>
      </c>
      <c r="L39" s="89" t="s">
        <v>330</v>
      </c>
      <c r="M39" s="88">
        <v>9401450176</v>
      </c>
      <c r="N39" s="18" t="s">
        <v>169</v>
      </c>
      <c r="O39" s="18">
        <v>9864307384</v>
      </c>
      <c r="P39" s="49">
        <v>43629</v>
      </c>
      <c r="Q39" s="48" t="s">
        <v>190</v>
      </c>
      <c r="R39" s="48"/>
      <c r="S39" s="18"/>
      <c r="T39" s="18"/>
    </row>
    <row r="40" spans="1:20">
      <c r="A40" s="4">
        <v>36</v>
      </c>
      <c r="B40" s="17" t="s">
        <v>63</v>
      </c>
      <c r="C40" s="77" t="s">
        <v>323</v>
      </c>
      <c r="D40" s="18" t="s">
        <v>25</v>
      </c>
      <c r="E40" s="19"/>
      <c r="F40" s="18"/>
      <c r="G40" s="77">
        <v>11</v>
      </c>
      <c r="H40" s="77">
        <v>15</v>
      </c>
      <c r="I40" s="60">
        <f t="shared" si="0"/>
        <v>26</v>
      </c>
      <c r="J40" s="48"/>
      <c r="K40" s="77" t="s">
        <v>128</v>
      </c>
      <c r="L40" s="89" t="s">
        <v>330</v>
      </c>
      <c r="M40" s="88">
        <v>9401450176</v>
      </c>
      <c r="N40" s="18" t="s">
        <v>169</v>
      </c>
      <c r="O40" s="18">
        <v>9864307384</v>
      </c>
      <c r="P40" s="49">
        <v>43629</v>
      </c>
      <c r="Q40" s="48" t="s">
        <v>190</v>
      </c>
      <c r="R40" s="48"/>
      <c r="S40" s="18"/>
      <c r="T40" s="18"/>
    </row>
    <row r="41" spans="1:20">
      <c r="A41" s="4">
        <v>37</v>
      </c>
      <c r="B41" s="17" t="s">
        <v>62</v>
      </c>
      <c r="C41" s="77" t="s">
        <v>195</v>
      </c>
      <c r="D41" s="18" t="s">
        <v>25</v>
      </c>
      <c r="E41" s="19"/>
      <c r="F41" s="18"/>
      <c r="G41" s="77">
        <v>28</v>
      </c>
      <c r="H41" s="77">
        <v>29</v>
      </c>
      <c r="I41" s="60">
        <f t="shared" si="0"/>
        <v>57</v>
      </c>
      <c r="J41" s="48"/>
      <c r="K41" s="48" t="s">
        <v>129</v>
      </c>
      <c r="L41" s="89" t="s">
        <v>329</v>
      </c>
      <c r="M41" s="88">
        <v>9401450181</v>
      </c>
      <c r="N41" s="18" t="s">
        <v>170</v>
      </c>
      <c r="O41" s="18">
        <v>9854710915</v>
      </c>
      <c r="P41" s="49">
        <v>43630</v>
      </c>
      <c r="Q41" s="48" t="s">
        <v>191</v>
      </c>
      <c r="R41" s="48"/>
      <c r="S41" s="18"/>
      <c r="T41" s="18"/>
    </row>
    <row r="42" spans="1:20">
      <c r="A42" s="4">
        <v>38</v>
      </c>
      <c r="B42" s="17" t="s">
        <v>62</v>
      </c>
      <c r="C42" s="77" t="s">
        <v>331</v>
      </c>
      <c r="D42" s="18" t="s">
        <v>25</v>
      </c>
      <c r="E42" s="17"/>
      <c r="F42" s="18"/>
      <c r="G42" s="77">
        <v>29</v>
      </c>
      <c r="H42" s="77">
        <v>25</v>
      </c>
      <c r="I42" s="60">
        <f t="shared" si="0"/>
        <v>54</v>
      </c>
      <c r="J42" s="58"/>
      <c r="K42" s="58" t="s">
        <v>129</v>
      </c>
      <c r="L42" s="89" t="s">
        <v>329</v>
      </c>
      <c r="M42" s="88">
        <v>9401450181</v>
      </c>
      <c r="N42" s="18" t="s">
        <v>170</v>
      </c>
      <c r="O42" s="18">
        <v>9854710915</v>
      </c>
      <c r="P42" s="49">
        <v>43630</v>
      </c>
      <c r="Q42" s="48" t="s">
        <v>191</v>
      </c>
      <c r="R42" s="48"/>
      <c r="S42" s="18"/>
      <c r="T42" s="18"/>
    </row>
    <row r="43" spans="1:20">
      <c r="A43" s="4">
        <v>39</v>
      </c>
      <c r="B43" s="17" t="s">
        <v>63</v>
      </c>
      <c r="C43" s="77" t="s">
        <v>317</v>
      </c>
      <c r="D43" s="18" t="s">
        <v>25</v>
      </c>
      <c r="E43" s="19"/>
      <c r="F43" s="18"/>
      <c r="G43" s="77">
        <v>31</v>
      </c>
      <c r="H43" s="77">
        <v>27</v>
      </c>
      <c r="I43" s="60">
        <f t="shared" si="0"/>
        <v>58</v>
      </c>
      <c r="J43" s="48"/>
      <c r="K43" s="48" t="s">
        <v>134</v>
      </c>
      <c r="L43" s="90" t="s">
        <v>325</v>
      </c>
      <c r="M43" s="48">
        <v>9957094220</v>
      </c>
      <c r="N43" s="48"/>
      <c r="O43" s="48"/>
      <c r="P43" s="49">
        <v>43630</v>
      </c>
      <c r="Q43" s="48" t="s">
        <v>191</v>
      </c>
      <c r="R43" s="48"/>
      <c r="S43" s="18"/>
      <c r="T43" s="18"/>
    </row>
    <row r="44" spans="1:20">
      <c r="A44" s="4">
        <v>40</v>
      </c>
      <c r="B44" s="17" t="s">
        <v>63</v>
      </c>
      <c r="C44" s="77" t="s">
        <v>318</v>
      </c>
      <c r="D44" s="18" t="s">
        <v>25</v>
      </c>
      <c r="E44" s="19"/>
      <c r="F44" s="18"/>
      <c r="G44" s="77">
        <v>31</v>
      </c>
      <c r="H44" s="77">
        <v>28</v>
      </c>
      <c r="I44" s="60">
        <f t="shared" si="0"/>
        <v>59</v>
      </c>
      <c r="J44" s="48"/>
      <c r="K44" s="48" t="s">
        <v>134</v>
      </c>
      <c r="L44" s="90" t="s">
        <v>325</v>
      </c>
      <c r="M44" s="48">
        <v>9957094220</v>
      </c>
      <c r="N44" s="48"/>
      <c r="O44" s="48"/>
      <c r="P44" s="49">
        <v>43630</v>
      </c>
      <c r="Q44" s="48" t="s">
        <v>191</v>
      </c>
      <c r="R44" s="48"/>
      <c r="S44" s="18"/>
      <c r="T44" s="18"/>
    </row>
    <row r="45" spans="1:20">
      <c r="A45" s="4">
        <v>41</v>
      </c>
      <c r="B45" s="17" t="s">
        <v>62</v>
      </c>
      <c r="C45" s="77" t="s">
        <v>337</v>
      </c>
      <c r="D45" s="18" t="s">
        <v>25</v>
      </c>
      <c r="E45" s="19"/>
      <c r="F45" s="18"/>
      <c r="G45" s="77">
        <v>20</v>
      </c>
      <c r="H45" s="77">
        <v>17</v>
      </c>
      <c r="I45" s="60">
        <f t="shared" si="0"/>
        <v>37</v>
      </c>
      <c r="J45" s="48"/>
      <c r="K45" s="48" t="s">
        <v>129</v>
      </c>
      <c r="L45" s="89" t="s">
        <v>329</v>
      </c>
      <c r="M45" s="88">
        <v>9401450181</v>
      </c>
      <c r="N45" s="18" t="s">
        <v>170</v>
      </c>
      <c r="O45" s="18">
        <v>9854710915</v>
      </c>
      <c r="P45" s="49">
        <v>43631</v>
      </c>
      <c r="Q45" s="48" t="s">
        <v>192</v>
      </c>
      <c r="R45" s="48"/>
      <c r="S45" s="18"/>
      <c r="T45" s="18"/>
    </row>
    <row r="46" spans="1:20">
      <c r="A46" s="4">
        <v>42</v>
      </c>
      <c r="B46" s="17" t="s">
        <v>62</v>
      </c>
      <c r="C46" s="77" t="s">
        <v>338</v>
      </c>
      <c r="D46" s="18" t="s">
        <v>25</v>
      </c>
      <c r="E46" s="19"/>
      <c r="F46" s="18"/>
      <c r="G46" s="77">
        <v>18</v>
      </c>
      <c r="H46" s="77">
        <v>15</v>
      </c>
      <c r="I46" s="60">
        <f t="shared" si="0"/>
        <v>33</v>
      </c>
      <c r="J46" s="48"/>
      <c r="K46" s="48" t="s">
        <v>129</v>
      </c>
      <c r="L46" s="89" t="s">
        <v>329</v>
      </c>
      <c r="M46" s="88">
        <v>9401450181</v>
      </c>
      <c r="N46" s="18" t="s">
        <v>170</v>
      </c>
      <c r="O46" s="18">
        <v>9854710915</v>
      </c>
      <c r="P46" s="49">
        <v>43631</v>
      </c>
      <c r="Q46" s="48" t="s">
        <v>192</v>
      </c>
      <c r="R46" s="18"/>
      <c r="S46" s="18"/>
      <c r="T46" s="18"/>
    </row>
    <row r="47" spans="1:20">
      <c r="A47" s="4">
        <v>43</v>
      </c>
      <c r="B47" s="17" t="s">
        <v>62</v>
      </c>
      <c r="C47" s="77" t="s">
        <v>339</v>
      </c>
      <c r="D47" s="18" t="s">
        <v>25</v>
      </c>
      <c r="E47" s="19"/>
      <c r="F47" s="18"/>
      <c r="G47" s="77">
        <v>25</v>
      </c>
      <c r="H47" s="77">
        <v>24</v>
      </c>
      <c r="I47" s="60">
        <f t="shared" si="0"/>
        <v>49</v>
      </c>
      <c r="J47" s="18"/>
      <c r="K47" s="48" t="s">
        <v>129</v>
      </c>
      <c r="L47" s="89" t="s">
        <v>329</v>
      </c>
      <c r="M47" s="88">
        <v>9401450181</v>
      </c>
      <c r="N47" s="18" t="s">
        <v>170</v>
      </c>
      <c r="O47" s="18">
        <v>9854710915</v>
      </c>
      <c r="P47" s="49">
        <v>43631</v>
      </c>
      <c r="Q47" s="48" t="s">
        <v>192</v>
      </c>
      <c r="R47" s="18"/>
      <c r="S47" s="18"/>
      <c r="T47" s="18"/>
    </row>
    <row r="48" spans="1:20">
      <c r="A48" s="4">
        <v>44</v>
      </c>
      <c r="B48" s="17" t="s">
        <v>63</v>
      </c>
      <c r="C48" s="77" t="s">
        <v>340</v>
      </c>
      <c r="D48" s="18" t="s">
        <v>25</v>
      </c>
      <c r="E48" s="19"/>
      <c r="F48" s="18"/>
      <c r="G48" s="77">
        <v>30</v>
      </c>
      <c r="H48" s="77">
        <v>26</v>
      </c>
      <c r="I48" s="60">
        <f t="shared" si="0"/>
        <v>56</v>
      </c>
      <c r="J48" s="18"/>
      <c r="K48" s="77" t="s">
        <v>137</v>
      </c>
      <c r="L48" s="18" t="s">
        <v>328</v>
      </c>
      <c r="M48" s="88">
        <v>9857857460</v>
      </c>
      <c r="N48" s="18"/>
      <c r="O48" s="18"/>
      <c r="P48" s="49">
        <v>43631</v>
      </c>
      <c r="Q48" s="48" t="s">
        <v>192</v>
      </c>
      <c r="R48" s="18"/>
      <c r="S48" s="18"/>
      <c r="T48" s="18"/>
    </row>
    <row r="49" spans="1:20">
      <c r="A49" s="4">
        <v>45</v>
      </c>
      <c r="B49" s="17" t="s">
        <v>63</v>
      </c>
      <c r="C49" s="77" t="s">
        <v>282</v>
      </c>
      <c r="D49" s="18" t="s">
        <v>25</v>
      </c>
      <c r="E49" s="17"/>
      <c r="F49" s="18"/>
      <c r="G49" s="77">
        <v>28</v>
      </c>
      <c r="H49" s="77">
        <v>29</v>
      </c>
      <c r="I49" s="60">
        <f t="shared" si="0"/>
        <v>57</v>
      </c>
      <c r="J49" s="58"/>
      <c r="K49" s="77" t="s">
        <v>137</v>
      </c>
      <c r="L49" s="18" t="s">
        <v>328</v>
      </c>
      <c r="M49" s="88">
        <v>9857857460</v>
      </c>
      <c r="N49" s="58"/>
      <c r="O49" s="58"/>
      <c r="P49" s="49">
        <v>43631</v>
      </c>
      <c r="Q49" s="48" t="s">
        <v>192</v>
      </c>
      <c r="R49" s="18"/>
      <c r="S49" s="18"/>
      <c r="T49" s="18"/>
    </row>
    <row r="50" spans="1:20">
      <c r="A50" s="4">
        <v>46</v>
      </c>
      <c r="B50" s="17" t="s">
        <v>63</v>
      </c>
      <c r="C50" s="77" t="s">
        <v>283</v>
      </c>
      <c r="D50" s="18" t="s">
        <v>25</v>
      </c>
      <c r="E50" s="19"/>
      <c r="F50" s="18"/>
      <c r="G50" s="77">
        <v>23</v>
      </c>
      <c r="H50" s="77">
        <v>19</v>
      </c>
      <c r="I50" s="60">
        <f t="shared" si="0"/>
        <v>42</v>
      </c>
      <c r="J50" s="18"/>
      <c r="K50" s="77" t="s">
        <v>137</v>
      </c>
      <c r="L50" s="18" t="s">
        <v>328</v>
      </c>
      <c r="M50" s="88">
        <v>9857857460</v>
      </c>
      <c r="N50" s="18"/>
      <c r="O50" s="18"/>
      <c r="P50" s="49">
        <v>43631</v>
      </c>
      <c r="Q50" s="48" t="s">
        <v>192</v>
      </c>
      <c r="R50" s="18"/>
      <c r="S50" s="18"/>
      <c r="T50" s="18"/>
    </row>
    <row r="51" spans="1:20">
      <c r="A51" s="4">
        <v>47</v>
      </c>
      <c r="B51" s="17" t="s">
        <v>62</v>
      </c>
      <c r="C51" s="77" t="s">
        <v>341</v>
      </c>
      <c r="D51" s="18" t="s">
        <v>25</v>
      </c>
      <c r="E51" s="19"/>
      <c r="F51" s="18"/>
      <c r="G51" s="77">
        <v>38</v>
      </c>
      <c r="H51" s="77">
        <v>39</v>
      </c>
      <c r="I51" s="60">
        <f t="shared" si="0"/>
        <v>77</v>
      </c>
      <c r="J51" s="48"/>
      <c r="K51" s="48" t="s">
        <v>129</v>
      </c>
      <c r="L51" s="89" t="s">
        <v>329</v>
      </c>
      <c r="M51" s="88">
        <v>9401450181</v>
      </c>
      <c r="N51" s="18" t="s">
        <v>170</v>
      </c>
      <c r="O51" s="18">
        <v>9854710915</v>
      </c>
      <c r="P51" s="24">
        <v>43633</v>
      </c>
      <c r="Q51" s="18" t="s">
        <v>187</v>
      </c>
      <c r="R51" s="18"/>
      <c r="S51" s="18"/>
      <c r="T51" s="18"/>
    </row>
    <row r="52" spans="1:20">
      <c r="A52" s="4">
        <v>48</v>
      </c>
      <c r="B52" s="17" t="s">
        <v>62</v>
      </c>
      <c r="C52" s="77" t="s">
        <v>342</v>
      </c>
      <c r="D52" s="18" t="s">
        <v>25</v>
      </c>
      <c r="E52" s="19"/>
      <c r="F52" s="18"/>
      <c r="G52" s="77">
        <v>41</v>
      </c>
      <c r="H52" s="77">
        <v>43</v>
      </c>
      <c r="I52" s="60">
        <f t="shared" si="0"/>
        <v>84</v>
      </c>
      <c r="J52" s="18"/>
      <c r="K52" s="18" t="s">
        <v>129</v>
      </c>
      <c r="L52" s="89" t="s">
        <v>329</v>
      </c>
      <c r="M52" s="88">
        <v>9401450181</v>
      </c>
      <c r="N52" s="18" t="s">
        <v>170</v>
      </c>
      <c r="O52" s="18">
        <v>9854710915</v>
      </c>
      <c r="P52" s="24">
        <v>43633</v>
      </c>
      <c r="Q52" s="18" t="s">
        <v>187</v>
      </c>
      <c r="R52" s="18"/>
      <c r="S52" s="18"/>
      <c r="T52" s="18"/>
    </row>
    <row r="53" spans="1:20">
      <c r="A53" s="4">
        <v>49</v>
      </c>
      <c r="B53" s="17" t="s">
        <v>63</v>
      </c>
      <c r="C53" s="77" t="s">
        <v>343</v>
      </c>
      <c r="D53" s="18" t="s">
        <v>25</v>
      </c>
      <c r="E53" s="19"/>
      <c r="F53" s="18"/>
      <c r="G53" s="77">
        <v>36</v>
      </c>
      <c r="H53" s="77">
        <v>32</v>
      </c>
      <c r="I53" s="60">
        <f t="shared" si="0"/>
        <v>68</v>
      </c>
      <c r="J53" s="18"/>
      <c r="K53" s="18" t="s">
        <v>137</v>
      </c>
      <c r="L53" s="18" t="s">
        <v>328</v>
      </c>
      <c r="M53" s="88">
        <v>9857857460</v>
      </c>
      <c r="N53" s="18"/>
      <c r="O53" s="18"/>
      <c r="P53" s="24">
        <v>43633</v>
      </c>
      <c r="Q53" s="18" t="s">
        <v>187</v>
      </c>
      <c r="R53" s="18"/>
      <c r="S53" s="18"/>
      <c r="T53" s="18"/>
    </row>
    <row r="54" spans="1:20">
      <c r="A54" s="4">
        <v>50</v>
      </c>
      <c r="B54" s="17" t="s">
        <v>63</v>
      </c>
      <c r="C54" s="77" t="s">
        <v>344</v>
      </c>
      <c r="D54" s="18" t="s">
        <v>25</v>
      </c>
      <c r="E54" s="19"/>
      <c r="F54" s="18"/>
      <c r="G54" s="77">
        <v>28</v>
      </c>
      <c r="H54" s="77">
        <v>25</v>
      </c>
      <c r="I54" s="60">
        <f t="shared" si="0"/>
        <v>53</v>
      </c>
      <c r="J54" s="18"/>
      <c r="K54" s="18" t="s">
        <v>137</v>
      </c>
      <c r="L54" s="18" t="s">
        <v>328</v>
      </c>
      <c r="M54" s="88">
        <v>9857857460</v>
      </c>
      <c r="N54" s="18"/>
      <c r="O54" s="18"/>
      <c r="P54" s="24">
        <v>43633</v>
      </c>
      <c r="Q54" s="18" t="s">
        <v>187</v>
      </c>
      <c r="R54" s="18"/>
      <c r="S54" s="18"/>
      <c r="T54" s="18"/>
    </row>
    <row r="55" spans="1:20">
      <c r="A55" s="4">
        <v>51</v>
      </c>
      <c r="B55" s="17" t="s">
        <v>62</v>
      </c>
      <c r="C55" s="77" t="s">
        <v>195</v>
      </c>
      <c r="D55" s="18" t="s">
        <v>25</v>
      </c>
      <c r="E55" s="19"/>
      <c r="F55" s="18"/>
      <c r="G55" s="77">
        <v>28</v>
      </c>
      <c r="H55" s="77">
        <v>29</v>
      </c>
      <c r="I55" s="60">
        <f t="shared" si="0"/>
        <v>57</v>
      </c>
      <c r="J55" s="18"/>
      <c r="K55" s="18" t="s">
        <v>129</v>
      </c>
      <c r="L55" s="89" t="s">
        <v>329</v>
      </c>
      <c r="M55" s="88">
        <v>9401450181</v>
      </c>
      <c r="N55" s="18" t="s">
        <v>170</v>
      </c>
      <c r="O55" s="18">
        <v>9854710915</v>
      </c>
      <c r="P55" s="24">
        <v>43634</v>
      </c>
      <c r="Q55" s="18" t="s">
        <v>188</v>
      </c>
      <c r="R55" s="18"/>
      <c r="S55" s="18"/>
      <c r="T55" s="18"/>
    </row>
    <row r="56" spans="1:20">
      <c r="A56" s="4">
        <v>52</v>
      </c>
      <c r="B56" s="17" t="s">
        <v>62</v>
      </c>
      <c r="C56" s="77" t="s">
        <v>331</v>
      </c>
      <c r="D56" s="18" t="s">
        <v>25</v>
      </c>
      <c r="E56" s="17"/>
      <c r="F56" s="18"/>
      <c r="G56" s="77">
        <v>29</v>
      </c>
      <c r="H56" s="77">
        <v>25</v>
      </c>
      <c r="I56" s="60">
        <f t="shared" si="0"/>
        <v>54</v>
      </c>
      <c r="J56" s="58"/>
      <c r="K56" s="58" t="s">
        <v>129</v>
      </c>
      <c r="L56" s="89" t="s">
        <v>329</v>
      </c>
      <c r="M56" s="88">
        <v>9401450181</v>
      </c>
      <c r="N56" s="18" t="s">
        <v>170</v>
      </c>
      <c r="O56" s="18">
        <v>9854710915</v>
      </c>
      <c r="P56" s="24">
        <v>43634</v>
      </c>
      <c r="Q56" s="18" t="s">
        <v>188</v>
      </c>
      <c r="R56" s="18"/>
      <c r="S56" s="18"/>
      <c r="T56" s="18"/>
    </row>
    <row r="57" spans="1:20">
      <c r="A57" s="4">
        <v>53</v>
      </c>
      <c r="B57" s="17" t="s">
        <v>63</v>
      </c>
      <c r="C57" s="77" t="s">
        <v>231</v>
      </c>
      <c r="D57" s="18" t="s">
        <v>25</v>
      </c>
      <c r="E57" s="19"/>
      <c r="F57" s="18"/>
      <c r="G57" s="77">
        <v>22</v>
      </c>
      <c r="H57" s="77">
        <v>19</v>
      </c>
      <c r="I57" s="60">
        <f t="shared" si="0"/>
        <v>41</v>
      </c>
      <c r="J57" s="18"/>
      <c r="K57" s="77" t="s">
        <v>137</v>
      </c>
      <c r="L57" s="89" t="s">
        <v>328</v>
      </c>
      <c r="M57" s="88">
        <v>9857857460</v>
      </c>
      <c r="N57" s="18"/>
      <c r="O57" s="18"/>
      <c r="P57" s="24">
        <v>43634</v>
      </c>
      <c r="Q57" s="18" t="s">
        <v>188</v>
      </c>
      <c r="R57" s="18"/>
      <c r="S57" s="18"/>
      <c r="T57" s="18"/>
    </row>
    <row r="58" spans="1:20">
      <c r="A58" s="4">
        <v>54</v>
      </c>
      <c r="B58" s="17" t="s">
        <v>63</v>
      </c>
      <c r="C58" s="77" t="s">
        <v>345</v>
      </c>
      <c r="D58" s="18" t="s">
        <v>25</v>
      </c>
      <c r="E58" s="19"/>
      <c r="F58" s="18"/>
      <c r="G58" s="77">
        <v>32</v>
      </c>
      <c r="H58" s="77">
        <v>30</v>
      </c>
      <c r="I58" s="60">
        <f t="shared" si="0"/>
        <v>62</v>
      </c>
      <c r="J58" s="18"/>
      <c r="K58" s="77" t="s">
        <v>137</v>
      </c>
      <c r="L58" s="89" t="s">
        <v>328</v>
      </c>
      <c r="M58" s="88">
        <v>9857857460</v>
      </c>
      <c r="N58" s="18"/>
      <c r="O58" s="18"/>
      <c r="P58" s="24">
        <v>43634</v>
      </c>
      <c r="Q58" s="18" t="s">
        <v>188</v>
      </c>
      <c r="R58" s="18"/>
      <c r="S58" s="18"/>
      <c r="T58" s="18"/>
    </row>
    <row r="59" spans="1:20" ht="33">
      <c r="A59" s="4">
        <v>55</v>
      </c>
      <c r="B59" s="17" t="s">
        <v>62</v>
      </c>
      <c r="C59" s="77" t="s">
        <v>346</v>
      </c>
      <c r="D59" s="18" t="s">
        <v>25</v>
      </c>
      <c r="E59" s="19"/>
      <c r="F59" s="18"/>
      <c r="G59" s="77">
        <v>24</v>
      </c>
      <c r="H59" s="77">
        <v>22</v>
      </c>
      <c r="I59" s="60">
        <f t="shared" si="0"/>
        <v>46</v>
      </c>
      <c r="J59" s="18"/>
      <c r="K59" s="18" t="s">
        <v>129</v>
      </c>
      <c r="L59" s="89" t="s">
        <v>329</v>
      </c>
      <c r="M59" s="88">
        <v>9401450181</v>
      </c>
      <c r="N59" s="18"/>
      <c r="O59" s="18"/>
      <c r="P59" s="24">
        <v>43635</v>
      </c>
      <c r="Q59" s="18" t="s">
        <v>189</v>
      </c>
      <c r="R59" s="18"/>
      <c r="S59" s="18"/>
      <c r="T59" s="18"/>
    </row>
    <row r="60" spans="1:20" ht="33">
      <c r="A60" s="4">
        <v>56</v>
      </c>
      <c r="B60" s="17" t="s">
        <v>62</v>
      </c>
      <c r="C60" s="77" t="s">
        <v>264</v>
      </c>
      <c r="D60" s="18" t="s">
        <v>25</v>
      </c>
      <c r="E60" s="19"/>
      <c r="F60" s="18"/>
      <c r="G60" s="77">
        <v>26</v>
      </c>
      <c r="H60" s="77">
        <v>21</v>
      </c>
      <c r="I60" s="60">
        <f t="shared" si="0"/>
        <v>47</v>
      </c>
      <c r="J60" s="18"/>
      <c r="K60" s="18" t="s">
        <v>129</v>
      </c>
      <c r="L60" s="89" t="s">
        <v>329</v>
      </c>
      <c r="M60" s="88">
        <v>9401450181</v>
      </c>
      <c r="N60" s="18"/>
      <c r="O60" s="18"/>
      <c r="P60" s="24">
        <v>43635</v>
      </c>
      <c r="Q60" s="18" t="s">
        <v>189</v>
      </c>
      <c r="R60" s="18"/>
      <c r="S60" s="18"/>
      <c r="T60" s="18"/>
    </row>
    <row r="61" spans="1:20" ht="33">
      <c r="A61" s="4">
        <v>57</v>
      </c>
      <c r="B61" s="17" t="s">
        <v>63</v>
      </c>
      <c r="C61" s="77" t="s">
        <v>225</v>
      </c>
      <c r="D61" s="18" t="s">
        <v>25</v>
      </c>
      <c r="E61" s="19"/>
      <c r="F61" s="18"/>
      <c r="G61" s="77">
        <v>18</v>
      </c>
      <c r="H61" s="77">
        <v>22</v>
      </c>
      <c r="I61" s="60">
        <f t="shared" si="0"/>
        <v>40</v>
      </c>
      <c r="J61" s="18"/>
      <c r="K61" s="18" t="s">
        <v>307</v>
      </c>
      <c r="L61" s="89" t="s">
        <v>335</v>
      </c>
      <c r="M61" s="88">
        <v>9435556251</v>
      </c>
      <c r="N61" s="18"/>
      <c r="O61" s="18"/>
      <c r="P61" s="24">
        <v>43635</v>
      </c>
      <c r="Q61" s="18" t="s">
        <v>189</v>
      </c>
      <c r="R61" s="18"/>
      <c r="S61" s="18"/>
      <c r="T61" s="18"/>
    </row>
    <row r="62" spans="1:20" ht="33">
      <c r="A62" s="4">
        <v>58</v>
      </c>
      <c r="B62" s="17" t="s">
        <v>63</v>
      </c>
      <c r="C62" s="77" t="s">
        <v>347</v>
      </c>
      <c r="D62" s="18" t="s">
        <v>25</v>
      </c>
      <c r="E62" s="19"/>
      <c r="F62" s="18"/>
      <c r="G62" s="77">
        <v>25</v>
      </c>
      <c r="H62" s="77">
        <v>24</v>
      </c>
      <c r="I62" s="60">
        <f t="shared" si="0"/>
        <v>49</v>
      </c>
      <c r="J62" s="18"/>
      <c r="K62" s="18" t="s">
        <v>307</v>
      </c>
      <c r="L62" s="89" t="s">
        <v>335</v>
      </c>
      <c r="M62" s="88">
        <v>9435556251</v>
      </c>
      <c r="N62" s="18"/>
      <c r="O62" s="18"/>
      <c r="P62" s="24">
        <v>43635</v>
      </c>
      <c r="Q62" s="18" t="s">
        <v>189</v>
      </c>
      <c r="R62" s="18"/>
      <c r="S62" s="18"/>
      <c r="T62" s="18"/>
    </row>
    <row r="63" spans="1:20">
      <c r="A63" s="4">
        <v>59</v>
      </c>
      <c r="B63" s="17" t="s">
        <v>62</v>
      </c>
      <c r="C63" s="77" t="s">
        <v>112</v>
      </c>
      <c r="D63" s="18" t="s">
        <v>25</v>
      </c>
      <c r="E63" s="19"/>
      <c r="F63" s="18"/>
      <c r="G63" s="77">
        <v>13</v>
      </c>
      <c r="H63" s="77">
        <v>10</v>
      </c>
      <c r="I63" s="60">
        <f t="shared" si="0"/>
        <v>23</v>
      </c>
      <c r="J63" s="18"/>
      <c r="K63" s="18" t="s">
        <v>129</v>
      </c>
      <c r="L63" s="89" t="s">
        <v>329</v>
      </c>
      <c r="M63" s="88">
        <v>9401450181</v>
      </c>
      <c r="N63" s="18"/>
      <c r="O63" s="18"/>
      <c r="P63" s="24">
        <v>43636</v>
      </c>
      <c r="Q63" s="18" t="s">
        <v>190</v>
      </c>
      <c r="R63" s="18"/>
      <c r="S63" s="18"/>
      <c r="T63" s="18"/>
    </row>
    <row r="64" spans="1:20">
      <c r="A64" s="4">
        <v>60</v>
      </c>
      <c r="B64" s="17" t="s">
        <v>62</v>
      </c>
      <c r="C64" s="77" t="s">
        <v>348</v>
      </c>
      <c r="D64" s="18" t="s">
        <v>25</v>
      </c>
      <c r="E64" s="19"/>
      <c r="F64" s="18"/>
      <c r="G64" s="77">
        <v>10</v>
      </c>
      <c r="H64" s="77">
        <v>10</v>
      </c>
      <c r="I64" s="60">
        <f t="shared" si="0"/>
        <v>20</v>
      </c>
      <c r="J64" s="18"/>
      <c r="K64" s="18" t="s">
        <v>129</v>
      </c>
      <c r="L64" s="89" t="s">
        <v>329</v>
      </c>
      <c r="M64" s="88">
        <v>9401450181</v>
      </c>
      <c r="N64" s="18"/>
      <c r="O64" s="18"/>
      <c r="P64" s="24">
        <v>43636</v>
      </c>
      <c r="Q64" s="18" t="s">
        <v>190</v>
      </c>
      <c r="R64" s="18"/>
      <c r="S64" s="18"/>
      <c r="T64" s="18"/>
    </row>
    <row r="65" spans="1:20">
      <c r="A65" s="4">
        <v>61</v>
      </c>
      <c r="B65" s="17" t="s">
        <v>62</v>
      </c>
      <c r="C65" s="77" t="s">
        <v>111</v>
      </c>
      <c r="D65" s="18" t="s">
        <v>25</v>
      </c>
      <c r="E65" s="19"/>
      <c r="F65" s="18"/>
      <c r="G65" s="77">
        <v>10</v>
      </c>
      <c r="H65" s="77">
        <v>10</v>
      </c>
      <c r="I65" s="60">
        <f t="shared" si="0"/>
        <v>20</v>
      </c>
      <c r="J65" s="18"/>
      <c r="K65" s="18" t="s">
        <v>129</v>
      </c>
      <c r="L65" s="89" t="s">
        <v>329</v>
      </c>
      <c r="M65" s="88">
        <v>9401450181</v>
      </c>
      <c r="N65" s="18"/>
      <c r="O65" s="18"/>
      <c r="P65" s="24">
        <v>43636</v>
      </c>
      <c r="Q65" s="18" t="s">
        <v>190</v>
      </c>
      <c r="R65" s="18"/>
      <c r="S65" s="18"/>
      <c r="T65" s="18"/>
    </row>
    <row r="66" spans="1:20">
      <c r="A66" s="4">
        <v>62</v>
      </c>
      <c r="B66" s="17" t="s">
        <v>63</v>
      </c>
      <c r="C66" s="77" t="s">
        <v>349</v>
      </c>
      <c r="D66" s="18" t="s">
        <v>25</v>
      </c>
      <c r="E66" s="19"/>
      <c r="F66" s="18"/>
      <c r="G66" s="77">
        <v>18</v>
      </c>
      <c r="H66" s="77">
        <v>15</v>
      </c>
      <c r="I66" s="60">
        <f t="shared" si="0"/>
        <v>33</v>
      </c>
      <c r="J66" s="18"/>
      <c r="K66" s="18" t="s">
        <v>307</v>
      </c>
      <c r="L66" s="89" t="s">
        <v>335</v>
      </c>
      <c r="M66" s="88">
        <v>9435556251</v>
      </c>
      <c r="N66" s="18" t="s">
        <v>161</v>
      </c>
      <c r="O66" s="18">
        <v>9707062828</v>
      </c>
      <c r="P66" s="24">
        <v>43636</v>
      </c>
      <c r="Q66" s="18" t="s">
        <v>190</v>
      </c>
      <c r="R66" s="18"/>
      <c r="S66" s="18"/>
      <c r="T66" s="18"/>
    </row>
    <row r="67" spans="1:20">
      <c r="A67" s="4">
        <v>63</v>
      </c>
      <c r="B67" s="17" t="s">
        <v>63</v>
      </c>
      <c r="C67" s="77" t="s">
        <v>350</v>
      </c>
      <c r="D67" s="18" t="s">
        <v>25</v>
      </c>
      <c r="E67" s="19"/>
      <c r="F67" s="18"/>
      <c r="G67" s="77">
        <v>18</v>
      </c>
      <c r="H67" s="77">
        <v>15</v>
      </c>
      <c r="I67" s="60">
        <f t="shared" si="0"/>
        <v>33</v>
      </c>
      <c r="J67" s="18"/>
      <c r="K67" s="18" t="s">
        <v>307</v>
      </c>
      <c r="L67" s="89" t="s">
        <v>335</v>
      </c>
      <c r="M67" s="88">
        <v>9435556251</v>
      </c>
      <c r="N67" s="18" t="s">
        <v>161</v>
      </c>
      <c r="O67" s="18">
        <v>9707062828</v>
      </c>
      <c r="P67" s="24">
        <v>43636</v>
      </c>
      <c r="Q67" s="18" t="s">
        <v>190</v>
      </c>
      <c r="R67" s="18"/>
      <c r="S67" s="18"/>
      <c r="T67" s="18"/>
    </row>
    <row r="68" spans="1:20">
      <c r="A68" s="4">
        <v>64</v>
      </c>
      <c r="B68" s="17" t="s">
        <v>63</v>
      </c>
      <c r="C68" s="77" t="s">
        <v>351</v>
      </c>
      <c r="D68" s="18" t="s">
        <v>25</v>
      </c>
      <c r="E68" s="19"/>
      <c r="F68" s="18"/>
      <c r="G68" s="77">
        <v>14</v>
      </c>
      <c r="H68" s="77">
        <v>26</v>
      </c>
      <c r="I68" s="60">
        <f t="shared" si="0"/>
        <v>40</v>
      </c>
      <c r="J68" s="18"/>
      <c r="K68" s="18" t="s">
        <v>307</v>
      </c>
      <c r="L68" s="89" t="s">
        <v>335</v>
      </c>
      <c r="M68" s="88">
        <v>9435556251</v>
      </c>
      <c r="N68" s="18" t="s">
        <v>161</v>
      </c>
      <c r="O68" s="18">
        <v>9707062828</v>
      </c>
      <c r="P68" s="24">
        <v>43636</v>
      </c>
      <c r="Q68" s="18" t="s">
        <v>190</v>
      </c>
      <c r="R68" s="18"/>
      <c r="S68" s="18"/>
      <c r="T68" s="18"/>
    </row>
    <row r="69" spans="1:20">
      <c r="A69" s="4">
        <v>65</v>
      </c>
      <c r="B69" s="17" t="s">
        <v>62</v>
      </c>
      <c r="C69" s="77" t="s">
        <v>111</v>
      </c>
      <c r="D69" s="18" t="s">
        <v>25</v>
      </c>
      <c r="E69" s="19"/>
      <c r="F69" s="18"/>
      <c r="G69" s="77">
        <v>10</v>
      </c>
      <c r="H69" s="77">
        <v>10</v>
      </c>
      <c r="I69" s="60">
        <f t="shared" si="0"/>
        <v>20</v>
      </c>
      <c r="J69" s="18"/>
      <c r="K69" s="18" t="s">
        <v>129</v>
      </c>
      <c r="L69" s="89" t="s">
        <v>329</v>
      </c>
      <c r="M69" s="88">
        <v>9401450181</v>
      </c>
      <c r="N69" s="18"/>
      <c r="O69" s="18"/>
      <c r="P69" s="24">
        <v>43637</v>
      </c>
      <c r="Q69" s="18" t="s">
        <v>191</v>
      </c>
      <c r="R69" s="18"/>
      <c r="S69" s="18"/>
      <c r="T69" s="18"/>
    </row>
    <row r="70" spans="1:20">
      <c r="A70" s="4">
        <v>66</v>
      </c>
      <c r="B70" s="17" t="s">
        <v>62</v>
      </c>
      <c r="C70" s="77" t="s">
        <v>352</v>
      </c>
      <c r="D70" s="18" t="s">
        <v>25</v>
      </c>
      <c r="E70" s="19"/>
      <c r="F70" s="18"/>
      <c r="G70" s="77">
        <v>9</v>
      </c>
      <c r="H70" s="77">
        <v>11</v>
      </c>
      <c r="I70" s="60">
        <f t="shared" ref="I70:I133" si="1">SUM(G70:H70)</f>
        <v>20</v>
      </c>
      <c r="J70" s="18"/>
      <c r="K70" s="18" t="s">
        <v>129</v>
      </c>
      <c r="L70" s="89" t="s">
        <v>329</v>
      </c>
      <c r="M70" s="88">
        <v>9401450181</v>
      </c>
      <c r="N70" s="18"/>
      <c r="O70" s="18"/>
      <c r="P70" s="24">
        <v>43637</v>
      </c>
      <c r="Q70" s="18" t="s">
        <v>191</v>
      </c>
      <c r="R70" s="18"/>
      <c r="S70" s="18"/>
      <c r="T70" s="18"/>
    </row>
    <row r="71" spans="1:20">
      <c r="A71" s="4">
        <v>67</v>
      </c>
      <c r="B71" s="17" t="s">
        <v>62</v>
      </c>
      <c r="C71" s="77" t="s">
        <v>353</v>
      </c>
      <c r="D71" s="18" t="s">
        <v>25</v>
      </c>
      <c r="E71" s="19"/>
      <c r="F71" s="18"/>
      <c r="G71" s="77">
        <v>2</v>
      </c>
      <c r="H71" s="77">
        <v>10</v>
      </c>
      <c r="I71" s="60">
        <f t="shared" si="1"/>
        <v>12</v>
      </c>
      <c r="J71" s="18"/>
      <c r="K71" s="18" t="s">
        <v>129</v>
      </c>
      <c r="L71" s="89" t="s">
        <v>329</v>
      </c>
      <c r="M71" s="88">
        <v>9401450181</v>
      </c>
      <c r="N71" s="18"/>
      <c r="O71" s="18"/>
      <c r="P71" s="24">
        <v>43637</v>
      </c>
      <c r="Q71" s="18" t="s">
        <v>191</v>
      </c>
      <c r="R71" s="18"/>
      <c r="S71" s="18"/>
      <c r="T71" s="18"/>
    </row>
    <row r="72" spans="1:20">
      <c r="A72" s="4">
        <v>68</v>
      </c>
      <c r="B72" s="17" t="s">
        <v>63</v>
      </c>
      <c r="C72" s="77" t="s">
        <v>354</v>
      </c>
      <c r="D72" s="18" t="s">
        <v>25</v>
      </c>
      <c r="E72" s="19"/>
      <c r="F72" s="18"/>
      <c r="G72" s="77">
        <v>11</v>
      </c>
      <c r="H72" s="77">
        <v>21</v>
      </c>
      <c r="I72" s="60">
        <f t="shared" si="1"/>
        <v>32</v>
      </c>
      <c r="J72" s="18"/>
      <c r="K72" s="77" t="s">
        <v>127</v>
      </c>
      <c r="L72" s="89" t="s">
        <v>335</v>
      </c>
      <c r="M72" s="88">
        <v>9435556251</v>
      </c>
      <c r="N72" s="18"/>
      <c r="O72" s="18"/>
      <c r="P72" s="24">
        <v>43637</v>
      </c>
      <c r="Q72" s="18" t="s">
        <v>191</v>
      </c>
      <c r="R72" s="18"/>
      <c r="S72" s="18"/>
      <c r="T72" s="18"/>
    </row>
    <row r="73" spans="1:20">
      <c r="A73" s="4">
        <v>69</v>
      </c>
      <c r="B73" s="17" t="s">
        <v>63</v>
      </c>
      <c r="C73" s="77" t="s">
        <v>355</v>
      </c>
      <c r="D73" s="18" t="s">
        <v>25</v>
      </c>
      <c r="E73" s="19"/>
      <c r="F73" s="18"/>
      <c r="G73" s="77">
        <v>10</v>
      </c>
      <c r="H73" s="77">
        <v>9</v>
      </c>
      <c r="I73" s="60">
        <f t="shared" si="1"/>
        <v>19</v>
      </c>
      <c r="J73" s="18"/>
      <c r="K73" s="77" t="s">
        <v>127</v>
      </c>
      <c r="L73" s="89" t="s">
        <v>335</v>
      </c>
      <c r="M73" s="88">
        <v>9435556251</v>
      </c>
      <c r="N73" s="18"/>
      <c r="O73" s="18"/>
      <c r="P73" s="24">
        <v>43637</v>
      </c>
      <c r="Q73" s="18" t="s">
        <v>191</v>
      </c>
      <c r="R73" s="18"/>
      <c r="S73" s="18"/>
      <c r="T73" s="18"/>
    </row>
    <row r="74" spans="1:20">
      <c r="A74" s="4">
        <v>70</v>
      </c>
      <c r="B74" s="17" t="s">
        <v>63</v>
      </c>
      <c r="C74" s="77" t="s">
        <v>356</v>
      </c>
      <c r="D74" s="18" t="s">
        <v>25</v>
      </c>
      <c r="E74" s="19"/>
      <c r="F74" s="18"/>
      <c r="G74" s="77">
        <v>11</v>
      </c>
      <c r="H74" s="77">
        <v>14</v>
      </c>
      <c r="I74" s="60">
        <f t="shared" si="1"/>
        <v>25</v>
      </c>
      <c r="J74" s="18"/>
      <c r="K74" s="77" t="s">
        <v>127</v>
      </c>
      <c r="L74" s="89" t="s">
        <v>335</v>
      </c>
      <c r="M74" s="88">
        <v>9435556251</v>
      </c>
      <c r="N74" s="18"/>
      <c r="O74" s="18"/>
      <c r="P74" s="24">
        <v>43637</v>
      </c>
      <c r="Q74" s="18" t="s">
        <v>191</v>
      </c>
      <c r="R74" s="18"/>
      <c r="S74" s="18"/>
      <c r="T74" s="18"/>
    </row>
    <row r="75" spans="1:20">
      <c r="A75" s="4">
        <v>71</v>
      </c>
      <c r="B75" s="17" t="s">
        <v>62</v>
      </c>
      <c r="C75" s="77" t="s">
        <v>234</v>
      </c>
      <c r="D75" s="18" t="s">
        <v>25</v>
      </c>
      <c r="E75" s="19"/>
      <c r="F75" s="18"/>
      <c r="G75" s="77">
        <v>32</v>
      </c>
      <c r="H75" s="77">
        <v>29</v>
      </c>
      <c r="I75" s="60">
        <f t="shared" si="1"/>
        <v>61</v>
      </c>
      <c r="J75" s="18"/>
      <c r="K75" s="18" t="s">
        <v>139</v>
      </c>
      <c r="L75" s="89" t="s">
        <v>357</v>
      </c>
      <c r="M75" s="88">
        <v>9401450178</v>
      </c>
      <c r="N75" s="18"/>
      <c r="O75" s="18"/>
      <c r="P75" s="24">
        <v>43638</v>
      </c>
      <c r="Q75" s="18" t="s">
        <v>192</v>
      </c>
      <c r="R75" s="18"/>
      <c r="S75" s="18"/>
      <c r="T75" s="18"/>
    </row>
    <row r="76" spans="1:20">
      <c r="A76" s="4">
        <v>72</v>
      </c>
      <c r="B76" s="17" t="s">
        <v>62</v>
      </c>
      <c r="C76" s="77" t="s">
        <v>223</v>
      </c>
      <c r="D76" s="18" t="s">
        <v>25</v>
      </c>
      <c r="E76" s="19"/>
      <c r="F76" s="18"/>
      <c r="G76" s="77">
        <v>23</v>
      </c>
      <c r="H76" s="77">
        <v>27</v>
      </c>
      <c r="I76" s="60">
        <f t="shared" si="1"/>
        <v>50</v>
      </c>
      <c r="J76" s="18"/>
      <c r="K76" s="18" t="s">
        <v>139</v>
      </c>
      <c r="L76" s="89" t="s">
        <v>357</v>
      </c>
      <c r="M76" s="88">
        <v>9401450178</v>
      </c>
      <c r="N76" s="18"/>
      <c r="O76" s="18"/>
      <c r="P76" s="24">
        <v>43638</v>
      </c>
      <c r="Q76" s="18" t="s">
        <v>192</v>
      </c>
      <c r="R76" s="18"/>
      <c r="S76" s="18"/>
      <c r="T76" s="18"/>
    </row>
    <row r="77" spans="1:20">
      <c r="A77" s="4">
        <v>73</v>
      </c>
      <c r="B77" s="17" t="s">
        <v>63</v>
      </c>
      <c r="C77" s="77" t="s">
        <v>358</v>
      </c>
      <c r="D77" s="18" t="s">
        <v>25</v>
      </c>
      <c r="E77" s="19"/>
      <c r="F77" s="18"/>
      <c r="G77" s="77">
        <v>24</v>
      </c>
      <c r="H77" s="77">
        <v>20</v>
      </c>
      <c r="I77" s="60">
        <f t="shared" si="1"/>
        <v>44</v>
      </c>
      <c r="J77" s="18"/>
      <c r="K77" s="77" t="s">
        <v>127</v>
      </c>
      <c r="L77" s="89" t="s">
        <v>335</v>
      </c>
      <c r="M77" s="88">
        <v>9435556251</v>
      </c>
      <c r="N77" s="18"/>
      <c r="O77" s="18"/>
      <c r="P77" s="24">
        <v>43638</v>
      </c>
      <c r="Q77" s="18" t="s">
        <v>192</v>
      </c>
      <c r="R77" s="18"/>
      <c r="S77" s="18"/>
      <c r="T77" s="18"/>
    </row>
    <row r="78" spans="1:20">
      <c r="A78" s="4">
        <v>74</v>
      </c>
      <c r="B78" s="17" t="s">
        <v>63</v>
      </c>
      <c r="C78" s="77" t="s">
        <v>359</v>
      </c>
      <c r="D78" s="18" t="s">
        <v>25</v>
      </c>
      <c r="E78" s="19"/>
      <c r="F78" s="18"/>
      <c r="G78" s="77">
        <v>10</v>
      </c>
      <c r="H78" s="77">
        <v>9</v>
      </c>
      <c r="I78" s="60">
        <f t="shared" si="1"/>
        <v>19</v>
      </c>
      <c r="J78" s="18"/>
      <c r="K78" s="77" t="s">
        <v>127</v>
      </c>
      <c r="L78" s="89" t="s">
        <v>335</v>
      </c>
      <c r="M78" s="88">
        <v>9435556251</v>
      </c>
      <c r="N78" s="18"/>
      <c r="O78" s="18"/>
      <c r="P78" s="24">
        <v>43638</v>
      </c>
      <c r="Q78" s="18" t="s">
        <v>192</v>
      </c>
      <c r="R78" s="18"/>
      <c r="S78" s="18"/>
      <c r="T78" s="18"/>
    </row>
    <row r="79" spans="1:20">
      <c r="A79" s="4">
        <v>75</v>
      </c>
      <c r="B79" s="17" t="s">
        <v>63</v>
      </c>
      <c r="C79" s="77" t="s">
        <v>360</v>
      </c>
      <c r="D79" s="18" t="s">
        <v>25</v>
      </c>
      <c r="E79" s="19"/>
      <c r="F79" s="18"/>
      <c r="G79" s="77">
        <v>24</v>
      </c>
      <c r="H79" s="77">
        <v>14</v>
      </c>
      <c r="I79" s="60">
        <f t="shared" si="1"/>
        <v>38</v>
      </c>
      <c r="J79" s="18"/>
      <c r="K79" s="77" t="s">
        <v>127</v>
      </c>
      <c r="L79" s="89" t="s">
        <v>335</v>
      </c>
      <c r="M79" s="88">
        <v>9435556251</v>
      </c>
      <c r="N79" s="18"/>
      <c r="O79" s="18"/>
      <c r="P79" s="24">
        <v>43638</v>
      </c>
      <c r="Q79" s="18" t="s">
        <v>192</v>
      </c>
      <c r="R79" s="18"/>
      <c r="S79" s="18"/>
      <c r="T79" s="18"/>
    </row>
    <row r="80" spans="1:20">
      <c r="A80" s="4">
        <v>76</v>
      </c>
      <c r="B80" s="17" t="s">
        <v>62</v>
      </c>
      <c r="C80" s="77" t="s">
        <v>208</v>
      </c>
      <c r="D80" s="18" t="s">
        <v>25</v>
      </c>
      <c r="E80" s="19"/>
      <c r="F80" s="18"/>
      <c r="G80" s="77">
        <v>20</v>
      </c>
      <c r="H80" s="77">
        <v>29</v>
      </c>
      <c r="I80" s="60">
        <f t="shared" si="1"/>
        <v>49</v>
      </c>
      <c r="J80" s="18"/>
      <c r="K80" s="77" t="s">
        <v>313</v>
      </c>
      <c r="L80" s="89" t="s">
        <v>357</v>
      </c>
      <c r="M80" s="88">
        <v>9401450178</v>
      </c>
      <c r="N80" s="18"/>
      <c r="O80" s="18"/>
      <c r="P80" s="24">
        <v>43640</v>
      </c>
      <c r="Q80" s="18" t="s">
        <v>187</v>
      </c>
      <c r="R80" s="18"/>
      <c r="S80" s="18"/>
      <c r="T80" s="18"/>
    </row>
    <row r="81" spans="1:20">
      <c r="A81" s="4">
        <v>77</v>
      </c>
      <c r="B81" s="17" t="s">
        <v>62</v>
      </c>
      <c r="C81" s="77" t="s">
        <v>361</v>
      </c>
      <c r="D81" s="18" t="s">
        <v>25</v>
      </c>
      <c r="E81" s="19"/>
      <c r="F81" s="18"/>
      <c r="G81" s="77">
        <v>28</v>
      </c>
      <c r="H81" s="77">
        <v>30</v>
      </c>
      <c r="I81" s="60">
        <f t="shared" si="1"/>
        <v>58</v>
      </c>
      <c r="J81" s="18"/>
      <c r="K81" s="77" t="s">
        <v>313</v>
      </c>
      <c r="L81" s="89" t="s">
        <v>357</v>
      </c>
      <c r="M81" s="88">
        <v>9401450178</v>
      </c>
      <c r="N81" s="18"/>
      <c r="O81" s="18"/>
      <c r="P81" s="24">
        <v>43640</v>
      </c>
      <c r="Q81" s="18" t="s">
        <v>187</v>
      </c>
      <c r="R81" s="18"/>
      <c r="S81" s="18"/>
      <c r="T81" s="18"/>
    </row>
    <row r="82" spans="1:20">
      <c r="A82" s="4">
        <v>78</v>
      </c>
      <c r="B82" s="17" t="s">
        <v>63</v>
      </c>
      <c r="C82" s="77" t="s">
        <v>362</v>
      </c>
      <c r="D82" s="18" t="s">
        <v>25</v>
      </c>
      <c r="E82" s="19"/>
      <c r="F82" s="18"/>
      <c r="G82" s="77">
        <v>13</v>
      </c>
      <c r="H82" s="77">
        <v>25</v>
      </c>
      <c r="I82" s="60">
        <f t="shared" si="1"/>
        <v>38</v>
      </c>
      <c r="J82" s="18"/>
      <c r="K82" s="18" t="s">
        <v>130</v>
      </c>
      <c r="L82" s="89" t="s">
        <v>326</v>
      </c>
      <c r="M82" s="88">
        <v>9401450183</v>
      </c>
      <c r="N82" s="18" t="s">
        <v>172</v>
      </c>
      <c r="O82" s="18">
        <v>9957939360</v>
      </c>
      <c r="P82" s="24">
        <v>43640</v>
      </c>
      <c r="Q82" s="18" t="s">
        <v>187</v>
      </c>
      <c r="R82" s="18"/>
      <c r="S82" s="18"/>
      <c r="T82" s="18"/>
    </row>
    <row r="83" spans="1:20">
      <c r="A83" s="4">
        <v>79</v>
      </c>
      <c r="B83" s="17" t="s">
        <v>63</v>
      </c>
      <c r="C83" s="77" t="s">
        <v>363</v>
      </c>
      <c r="D83" s="18" t="s">
        <v>25</v>
      </c>
      <c r="E83" s="19"/>
      <c r="F83" s="18"/>
      <c r="G83" s="77">
        <v>13</v>
      </c>
      <c r="H83" s="77">
        <v>14</v>
      </c>
      <c r="I83" s="60">
        <f t="shared" si="1"/>
        <v>27</v>
      </c>
      <c r="J83" s="18"/>
      <c r="K83" s="18" t="s">
        <v>130</v>
      </c>
      <c r="L83" s="89" t="s">
        <v>326</v>
      </c>
      <c r="M83" s="88">
        <v>9401450183</v>
      </c>
      <c r="N83" s="18" t="s">
        <v>172</v>
      </c>
      <c r="O83" s="18">
        <v>9957939360</v>
      </c>
      <c r="P83" s="24">
        <v>43640</v>
      </c>
      <c r="Q83" s="18" t="s">
        <v>187</v>
      </c>
      <c r="R83" s="18"/>
      <c r="S83" s="18"/>
      <c r="T83" s="18"/>
    </row>
    <row r="84" spans="1:20">
      <c r="A84" s="4">
        <v>80</v>
      </c>
      <c r="B84" s="17" t="s">
        <v>63</v>
      </c>
      <c r="C84" s="77" t="s">
        <v>79</v>
      </c>
      <c r="D84" s="18" t="s">
        <v>25</v>
      </c>
      <c r="E84" s="19"/>
      <c r="F84" s="18"/>
      <c r="G84" s="77">
        <v>4</v>
      </c>
      <c r="H84" s="77">
        <v>8</v>
      </c>
      <c r="I84" s="60">
        <f t="shared" si="1"/>
        <v>12</v>
      </c>
      <c r="J84" s="18"/>
      <c r="K84" s="18" t="s">
        <v>130</v>
      </c>
      <c r="L84" s="89" t="s">
        <v>326</v>
      </c>
      <c r="M84" s="88">
        <v>9401450183</v>
      </c>
      <c r="N84" s="18" t="s">
        <v>172</v>
      </c>
      <c r="O84" s="18">
        <v>9957939360</v>
      </c>
      <c r="P84" s="24">
        <v>43640</v>
      </c>
      <c r="Q84" s="18" t="s">
        <v>187</v>
      </c>
      <c r="R84" s="18"/>
      <c r="S84" s="18"/>
      <c r="T84" s="18"/>
    </row>
    <row r="85" spans="1:20">
      <c r="A85" s="4">
        <v>81</v>
      </c>
      <c r="B85" s="17" t="s">
        <v>62</v>
      </c>
      <c r="C85" s="77" t="s">
        <v>364</v>
      </c>
      <c r="D85" s="18" t="s">
        <v>25</v>
      </c>
      <c r="E85" s="19"/>
      <c r="F85" s="18"/>
      <c r="G85" s="77">
        <v>25</v>
      </c>
      <c r="H85" s="77">
        <v>28</v>
      </c>
      <c r="I85" s="60">
        <f t="shared" si="1"/>
        <v>53</v>
      </c>
      <c r="J85" s="18"/>
      <c r="K85" s="77" t="s">
        <v>313</v>
      </c>
      <c r="L85" s="89" t="s">
        <v>357</v>
      </c>
      <c r="M85" s="88">
        <v>9401450178</v>
      </c>
      <c r="N85" s="18"/>
      <c r="O85" s="18"/>
      <c r="P85" s="24">
        <v>43641</v>
      </c>
      <c r="Q85" s="18" t="s">
        <v>188</v>
      </c>
      <c r="R85" s="18"/>
      <c r="S85" s="18"/>
      <c r="T85" s="18"/>
    </row>
    <row r="86" spans="1:20">
      <c r="A86" s="4">
        <v>82</v>
      </c>
      <c r="B86" s="17" t="s">
        <v>62</v>
      </c>
      <c r="C86" s="77" t="s">
        <v>365</v>
      </c>
      <c r="D86" s="18" t="s">
        <v>25</v>
      </c>
      <c r="E86" s="19"/>
      <c r="F86" s="18"/>
      <c r="G86" s="77">
        <v>26</v>
      </c>
      <c r="H86" s="77">
        <v>22</v>
      </c>
      <c r="I86" s="60">
        <f t="shared" si="1"/>
        <v>48</v>
      </c>
      <c r="J86" s="18"/>
      <c r="K86" s="77" t="s">
        <v>313</v>
      </c>
      <c r="L86" s="89" t="s">
        <v>357</v>
      </c>
      <c r="M86" s="88">
        <v>9401450178</v>
      </c>
      <c r="N86" s="18" t="s">
        <v>173</v>
      </c>
      <c r="O86" s="18">
        <v>9707792419</v>
      </c>
      <c r="P86" s="24">
        <v>43641</v>
      </c>
      <c r="Q86" s="18" t="s">
        <v>188</v>
      </c>
      <c r="R86" s="18"/>
      <c r="S86" s="18"/>
      <c r="T86" s="18"/>
    </row>
    <row r="87" spans="1:20">
      <c r="A87" s="4">
        <v>83</v>
      </c>
      <c r="B87" s="17" t="s">
        <v>63</v>
      </c>
      <c r="C87" s="77" t="s">
        <v>366</v>
      </c>
      <c r="D87" s="18" t="s">
        <v>25</v>
      </c>
      <c r="E87" s="19"/>
      <c r="F87" s="18"/>
      <c r="G87" s="77">
        <v>35</v>
      </c>
      <c r="H87" s="77">
        <v>31</v>
      </c>
      <c r="I87" s="60">
        <f t="shared" si="1"/>
        <v>66</v>
      </c>
      <c r="J87" s="18"/>
      <c r="K87" s="18" t="s">
        <v>130</v>
      </c>
      <c r="L87" s="89" t="s">
        <v>326</v>
      </c>
      <c r="M87" s="88">
        <v>9401450183</v>
      </c>
      <c r="N87" s="18" t="s">
        <v>172</v>
      </c>
      <c r="O87" s="18">
        <v>9957939360</v>
      </c>
      <c r="P87" s="24">
        <v>43641</v>
      </c>
      <c r="Q87" s="18" t="s">
        <v>188</v>
      </c>
      <c r="R87" s="18"/>
      <c r="S87" s="18"/>
      <c r="T87" s="18"/>
    </row>
    <row r="88" spans="1:20">
      <c r="A88" s="4">
        <v>84</v>
      </c>
      <c r="B88" s="17" t="s">
        <v>63</v>
      </c>
      <c r="C88" s="77" t="s">
        <v>367</v>
      </c>
      <c r="D88" s="18" t="s">
        <v>25</v>
      </c>
      <c r="E88" s="19"/>
      <c r="F88" s="18"/>
      <c r="G88" s="77">
        <v>16</v>
      </c>
      <c r="H88" s="77">
        <v>26</v>
      </c>
      <c r="I88" s="60">
        <f t="shared" si="1"/>
        <v>42</v>
      </c>
      <c r="J88" s="18"/>
      <c r="K88" s="18" t="s">
        <v>130</v>
      </c>
      <c r="L88" s="89" t="s">
        <v>326</v>
      </c>
      <c r="M88" s="88">
        <v>9401450183</v>
      </c>
      <c r="N88" s="18" t="s">
        <v>172</v>
      </c>
      <c r="O88" s="18">
        <v>9957939360</v>
      </c>
      <c r="P88" s="24">
        <v>43641</v>
      </c>
      <c r="Q88" s="18" t="s">
        <v>188</v>
      </c>
      <c r="R88" s="18"/>
      <c r="S88" s="18"/>
      <c r="T88" s="18"/>
    </row>
    <row r="89" spans="1:20" ht="33">
      <c r="A89" s="4">
        <v>85</v>
      </c>
      <c r="B89" s="17" t="s">
        <v>62</v>
      </c>
      <c r="C89" s="77" t="s">
        <v>368</v>
      </c>
      <c r="D89" s="18" t="s">
        <v>25</v>
      </c>
      <c r="E89" s="19"/>
      <c r="F89" s="18"/>
      <c r="G89" s="77">
        <v>17</v>
      </c>
      <c r="H89" s="77">
        <v>16</v>
      </c>
      <c r="I89" s="60">
        <f t="shared" si="1"/>
        <v>33</v>
      </c>
      <c r="J89" s="18"/>
      <c r="K89" s="77" t="s">
        <v>133</v>
      </c>
      <c r="L89" s="89" t="s">
        <v>333</v>
      </c>
      <c r="M89" s="88">
        <v>9854387299</v>
      </c>
      <c r="N89" s="18" t="s">
        <v>170</v>
      </c>
      <c r="O89" s="18">
        <v>9854710915</v>
      </c>
      <c r="P89" s="24">
        <v>43642</v>
      </c>
      <c r="Q89" s="18" t="s">
        <v>189</v>
      </c>
      <c r="R89" s="18"/>
      <c r="S89" s="18"/>
      <c r="T89" s="18"/>
    </row>
    <row r="90" spans="1:20" ht="33">
      <c r="A90" s="4">
        <v>86</v>
      </c>
      <c r="B90" s="17" t="s">
        <v>62</v>
      </c>
      <c r="C90" s="77" t="s">
        <v>116</v>
      </c>
      <c r="D90" s="18" t="s">
        <v>25</v>
      </c>
      <c r="E90" s="19"/>
      <c r="F90" s="18"/>
      <c r="G90" s="77">
        <v>25</v>
      </c>
      <c r="H90" s="77">
        <v>14</v>
      </c>
      <c r="I90" s="60">
        <f t="shared" si="1"/>
        <v>39</v>
      </c>
      <c r="J90" s="18"/>
      <c r="K90" s="77" t="s">
        <v>133</v>
      </c>
      <c r="L90" s="89" t="s">
        <v>333</v>
      </c>
      <c r="M90" s="88">
        <v>9854387299</v>
      </c>
      <c r="N90" s="18" t="s">
        <v>170</v>
      </c>
      <c r="O90" s="18">
        <v>9854710915</v>
      </c>
      <c r="P90" s="24">
        <v>43642</v>
      </c>
      <c r="Q90" s="18" t="s">
        <v>189</v>
      </c>
      <c r="R90" s="18"/>
      <c r="S90" s="18"/>
      <c r="T90" s="18"/>
    </row>
    <row r="91" spans="1:20" ht="33">
      <c r="A91" s="4">
        <v>87</v>
      </c>
      <c r="B91" s="17" t="s">
        <v>63</v>
      </c>
      <c r="C91" s="77" t="s">
        <v>360</v>
      </c>
      <c r="D91" s="18" t="s">
        <v>25</v>
      </c>
      <c r="E91" s="19"/>
      <c r="F91" s="18"/>
      <c r="G91" s="77">
        <v>24</v>
      </c>
      <c r="H91" s="77">
        <v>14</v>
      </c>
      <c r="I91" s="60">
        <f t="shared" si="1"/>
        <v>38</v>
      </c>
      <c r="J91" s="18"/>
      <c r="K91" s="77" t="s">
        <v>127</v>
      </c>
      <c r="L91" s="89" t="s">
        <v>335</v>
      </c>
      <c r="M91" s="88">
        <v>9435556251</v>
      </c>
      <c r="N91" s="18" t="s">
        <v>161</v>
      </c>
      <c r="O91" s="18">
        <v>9707062828</v>
      </c>
      <c r="P91" s="24">
        <v>43642</v>
      </c>
      <c r="Q91" s="18" t="s">
        <v>189</v>
      </c>
      <c r="R91" s="18"/>
      <c r="S91" s="18"/>
      <c r="T91" s="18"/>
    </row>
    <row r="92" spans="1:20" ht="33">
      <c r="A92" s="4">
        <v>88</v>
      </c>
      <c r="B92" s="17" t="s">
        <v>63</v>
      </c>
      <c r="C92" s="77" t="s">
        <v>369</v>
      </c>
      <c r="D92" s="18" t="s">
        <v>25</v>
      </c>
      <c r="E92" s="19"/>
      <c r="F92" s="18"/>
      <c r="G92" s="77">
        <v>13</v>
      </c>
      <c r="H92" s="77">
        <v>14</v>
      </c>
      <c r="I92" s="60">
        <f t="shared" si="1"/>
        <v>27</v>
      </c>
      <c r="J92" s="18"/>
      <c r="K92" s="77" t="s">
        <v>127</v>
      </c>
      <c r="L92" s="89" t="s">
        <v>335</v>
      </c>
      <c r="M92" s="88">
        <v>9435556251</v>
      </c>
      <c r="N92" s="18" t="s">
        <v>161</v>
      </c>
      <c r="O92" s="18">
        <v>9707062828</v>
      </c>
      <c r="P92" s="24">
        <v>43642</v>
      </c>
      <c r="Q92" s="18" t="s">
        <v>189</v>
      </c>
      <c r="R92" s="18"/>
      <c r="S92" s="18"/>
      <c r="T92" s="18"/>
    </row>
    <row r="93" spans="1:20" ht="33">
      <c r="A93" s="4">
        <v>89</v>
      </c>
      <c r="B93" s="17" t="s">
        <v>63</v>
      </c>
      <c r="C93" s="77" t="s">
        <v>370</v>
      </c>
      <c r="D93" s="18" t="s">
        <v>25</v>
      </c>
      <c r="E93" s="19"/>
      <c r="F93" s="18"/>
      <c r="G93" s="77">
        <v>7</v>
      </c>
      <c r="H93" s="77">
        <v>16</v>
      </c>
      <c r="I93" s="60">
        <f t="shared" si="1"/>
        <v>23</v>
      </c>
      <c r="J93" s="18"/>
      <c r="K93" s="77" t="s">
        <v>127</v>
      </c>
      <c r="L93" s="89" t="s">
        <v>335</v>
      </c>
      <c r="M93" s="88">
        <v>9435556251</v>
      </c>
      <c r="N93" s="18" t="s">
        <v>161</v>
      </c>
      <c r="O93" s="18">
        <v>9707062828</v>
      </c>
      <c r="P93" s="24">
        <v>43642</v>
      </c>
      <c r="Q93" s="18" t="s">
        <v>189</v>
      </c>
      <c r="R93" s="18"/>
      <c r="S93" s="18"/>
      <c r="T93" s="18"/>
    </row>
    <row r="94" spans="1:20">
      <c r="A94" s="4">
        <v>90</v>
      </c>
      <c r="B94" s="17" t="s">
        <v>62</v>
      </c>
      <c r="C94" s="77" t="s">
        <v>364</v>
      </c>
      <c r="D94" s="18" t="s">
        <v>25</v>
      </c>
      <c r="E94" s="19"/>
      <c r="F94" s="18"/>
      <c r="G94" s="77">
        <v>25</v>
      </c>
      <c r="H94" s="77">
        <v>28</v>
      </c>
      <c r="I94" s="60">
        <f t="shared" si="1"/>
        <v>53</v>
      </c>
      <c r="J94" s="18"/>
      <c r="K94" s="77" t="s">
        <v>313</v>
      </c>
      <c r="L94" s="89" t="s">
        <v>357</v>
      </c>
      <c r="M94" s="88">
        <v>9401450178</v>
      </c>
      <c r="N94" s="18" t="s">
        <v>173</v>
      </c>
      <c r="O94" s="18">
        <v>9707792419</v>
      </c>
      <c r="P94" s="24">
        <v>43643</v>
      </c>
      <c r="Q94" s="18" t="s">
        <v>190</v>
      </c>
      <c r="R94" s="18"/>
      <c r="S94" s="18"/>
      <c r="T94" s="18"/>
    </row>
    <row r="95" spans="1:20">
      <c r="A95" s="4">
        <v>91</v>
      </c>
      <c r="B95" s="17" t="s">
        <v>62</v>
      </c>
      <c r="C95" s="77" t="s">
        <v>365</v>
      </c>
      <c r="D95" s="18" t="s">
        <v>25</v>
      </c>
      <c r="E95" s="19"/>
      <c r="F95" s="18"/>
      <c r="G95" s="77">
        <v>26</v>
      </c>
      <c r="H95" s="77">
        <v>22</v>
      </c>
      <c r="I95" s="60">
        <f t="shared" si="1"/>
        <v>48</v>
      </c>
      <c r="J95" s="18"/>
      <c r="K95" s="77" t="s">
        <v>313</v>
      </c>
      <c r="L95" s="89" t="s">
        <v>357</v>
      </c>
      <c r="M95" s="88">
        <v>9401450178</v>
      </c>
      <c r="N95" s="18" t="s">
        <v>173</v>
      </c>
      <c r="O95" s="18">
        <v>9707792419</v>
      </c>
      <c r="P95" s="24">
        <v>43643</v>
      </c>
      <c r="Q95" s="18" t="s">
        <v>190</v>
      </c>
      <c r="R95" s="18"/>
      <c r="S95" s="18"/>
      <c r="T95" s="18"/>
    </row>
    <row r="96" spans="1:20">
      <c r="A96" s="4">
        <v>92</v>
      </c>
      <c r="B96" s="17" t="s">
        <v>62</v>
      </c>
      <c r="C96" s="77" t="s">
        <v>371</v>
      </c>
      <c r="D96" s="18" t="s">
        <v>25</v>
      </c>
      <c r="E96" s="19"/>
      <c r="F96" s="18"/>
      <c r="G96" s="77">
        <v>10</v>
      </c>
      <c r="H96" s="77">
        <v>10</v>
      </c>
      <c r="I96" s="60">
        <f t="shared" si="1"/>
        <v>20</v>
      </c>
      <c r="J96" s="18"/>
      <c r="K96" s="18" t="s">
        <v>129</v>
      </c>
      <c r="L96" s="89" t="s">
        <v>329</v>
      </c>
      <c r="M96" s="88">
        <v>9401450181</v>
      </c>
      <c r="N96" s="18" t="s">
        <v>170</v>
      </c>
      <c r="O96" s="18">
        <v>9854710915</v>
      </c>
      <c r="P96" s="24">
        <v>43643</v>
      </c>
      <c r="Q96" s="18" t="s">
        <v>190</v>
      </c>
      <c r="R96" s="18"/>
      <c r="S96" s="18"/>
      <c r="T96" s="18"/>
    </row>
    <row r="97" spans="1:20">
      <c r="A97" s="4">
        <v>93</v>
      </c>
      <c r="B97" s="17" t="s">
        <v>62</v>
      </c>
      <c r="C97" s="77" t="s">
        <v>264</v>
      </c>
      <c r="D97" s="18" t="s">
        <v>25</v>
      </c>
      <c r="E97" s="19"/>
      <c r="F97" s="18"/>
      <c r="G97" s="77">
        <v>11</v>
      </c>
      <c r="H97" s="77">
        <v>11</v>
      </c>
      <c r="I97" s="60">
        <f t="shared" si="1"/>
        <v>22</v>
      </c>
      <c r="J97" s="18"/>
      <c r="K97" s="18" t="s">
        <v>129</v>
      </c>
      <c r="L97" s="89" t="s">
        <v>329</v>
      </c>
      <c r="M97" s="88">
        <v>9401450181</v>
      </c>
      <c r="N97" s="18" t="s">
        <v>170</v>
      </c>
      <c r="O97" s="18">
        <v>9854710915</v>
      </c>
      <c r="P97" s="24">
        <v>43643</v>
      </c>
      <c r="Q97" s="18" t="s">
        <v>190</v>
      </c>
      <c r="R97" s="18"/>
      <c r="S97" s="18"/>
      <c r="T97" s="18"/>
    </row>
    <row r="98" spans="1:20">
      <c r="A98" s="4">
        <v>94</v>
      </c>
      <c r="B98" s="17" t="s">
        <v>62</v>
      </c>
      <c r="C98" s="77" t="s">
        <v>372</v>
      </c>
      <c r="D98" s="18" t="s">
        <v>25</v>
      </c>
      <c r="E98" s="19"/>
      <c r="F98" s="18"/>
      <c r="G98" s="77">
        <v>9</v>
      </c>
      <c r="H98" s="77">
        <v>11</v>
      </c>
      <c r="I98" s="60">
        <f t="shared" si="1"/>
        <v>20</v>
      </c>
      <c r="J98" s="18"/>
      <c r="K98" s="18" t="s">
        <v>129</v>
      </c>
      <c r="L98" s="89" t="s">
        <v>329</v>
      </c>
      <c r="M98" s="88">
        <v>9401450181</v>
      </c>
      <c r="N98" s="18" t="s">
        <v>170</v>
      </c>
      <c r="O98" s="18">
        <v>9854710915</v>
      </c>
      <c r="P98" s="24">
        <v>43643</v>
      </c>
      <c r="Q98" s="18" t="s">
        <v>190</v>
      </c>
      <c r="R98" s="18"/>
      <c r="S98" s="18"/>
      <c r="T98" s="18"/>
    </row>
    <row r="99" spans="1:20">
      <c r="A99" s="4">
        <v>95</v>
      </c>
      <c r="B99" s="17" t="s">
        <v>63</v>
      </c>
      <c r="C99" s="77" t="s">
        <v>373</v>
      </c>
      <c r="D99" s="18" t="s">
        <v>25</v>
      </c>
      <c r="E99" s="19"/>
      <c r="F99" s="18"/>
      <c r="G99" s="77">
        <v>18</v>
      </c>
      <c r="H99" s="77">
        <v>23</v>
      </c>
      <c r="I99" s="60">
        <f t="shared" si="1"/>
        <v>41</v>
      </c>
      <c r="J99" s="18"/>
      <c r="K99" s="18" t="s">
        <v>130</v>
      </c>
      <c r="L99" s="89" t="s">
        <v>326</v>
      </c>
      <c r="M99" s="88">
        <v>9401450183</v>
      </c>
      <c r="N99" s="18" t="s">
        <v>172</v>
      </c>
      <c r="O99" s="18">
        <v>9957939360</v>
      </c>
      <c r="P99" s="24">
        <v>43644</v>
      </c>
      <c r="Q99" s="18" t="s">
        <v>191</v>
      </c>
      <c r="R99" s="18"/>
      <c r="S99" s="18"/>
      <c r="T99" s="18"/>
    </row>
    <row r="100" spans="1:20">
      <c r="A100" s="4">
        <v>96</v>
      </c>
      <c r="B100" s="17" t="s">
        <v>63</v>
      </c>
      <c r="C100" s="77" t="s">
        <v>374</v>
      </c>
      <c r="D100" s="18" t="s">
        <v>25</v>
      </c>
      <c r="E100" s="19"/>
      <c r="F100" s="18"/>
      <c r="G100" s="77">
        <v>19</v>
      </c>
      <c r="H100" s="77">
        <v>17</v>
      </c>
      <c r="I100" s="60">
        <f t="shared" si="1"/>
        <v>36</v>
      </c>
      <c r="J100" s="18"/>
      <c r="K100" s="18" t="s">
        <v>130</v>
      </c>
      <c r="L100" s="89" t="s">
        <v>326</v>
      </c>
      <c r="M100" s="88">
        <v>9401450183</v>
      </c>
      <c r="N100" s="18" t="s">
        <v>172</v>
      </c>
      <c r="O100" s="18">
        <v>9957939360</v>
      </c>
      <c r="P100" s="24">
        <v>43644</v>
      </c>
      <c r="Q100" s="18" t="s">
        <v>191</v>
      </c>
      <c r="R100" s="18"/>
      <c r="S100" s="18"/>
      <c r="T100" s="18"/>
    </row>
    <row r="101" spans="1:20">
      <c r="A101" s="4">
        <v>97</v>
      </c>
      <c r="B101" s="17" t="s">
        <v>62</v>
      </c>
      <c r="C101" s="77" t="s">
        <v>208</v>
      </c>
      <c r="D101" s="18" t="s">
        <v>25</v>
      </c>
      <c r="E101" s="19"/>
      <c r="F101" s="18"/>
      <c r="G101" s="77">
        <v>20</v>
      </c>
      <c r="H101" s="77">
        <v>29</v>
      </c>
      <c r="I101" s="60">
        <f t="shared" si="1"/>
        <v>49</v>
      </c>
      <c r="J101" s="18"/>
      <c r="K101" s="77" t="s">
        <v>313</v>
      </c>
      <c r="L101" s="89" t="s">
        <v>357</v>
      </c>
      <c r="M101" s="88">
        <v>9401450178</v>
      </c>
      <c r="N101" s="18" t="s">
        <v>173</v>
      </c>
      <c r="O101" s="18">
        <v>9707792419</v>
      </c>
      <c r="P101" s="24">
        <v>43644</v>
      </c>
      <c r="Q101" s="18" t="s">
        <v>191</v>
      </c>
      <c r="R101" s="18"/>
      <c r="S101" s="18"/>
      <c r="T101" s="18"/>
    </row>
    <row r="102" spans="1:20">
      <c r="A102" s="4">
        <v>98</v>
      </c>
      <c r="B102" s="17" t="s">
        <v>62</v>
      </c>
      <c r="C102" s="77" t="s">
        <v>361</v>
      </c>
      <c r="D102" s="18" t="s">
        <v>25</v>
      </c>
      <c r="E102" s="19"/>
      <c r="F102" s="18"/>
      <c r="G102" s="77">
        <v>28</v>
      </c>
      <c r="H102" s="77">
        <v>30</v>
      </c>
      <c r="I102" s="60">
        <f t="shared" si="1"/>
        <v>58</v>
      </c>
      <c r="J102" s="18"/>
      <c r="K102" s="77" t="s">
        <v>313</v>
      </c>
      <c r="L102" s="89" t="s">
        <v>357</v>
      </c>
      <c r="M102" s="88">
        <v>9401450178</v>
      </c>
      <c r="N102" s="18" t="s">
        <v>173</v>
      </c>
      <c r="O102" s="18">
        <v>9707792419</v>
      </c>
      <c r="P102" s="24">
        <v>43644</v>
      </c>
      <c r="Q102" s="18" t="s">
        <v>191</v>
      </c>
      <c r="R102" s="18"/>
      <c r="S102" s="18"/>
      <c r="T102" s="18"/>
    </row>
    <row r="103" spans="1:20">
      <c r="A103" s="4">
        <v>99</v>
      </c>
      <c r="B103" s="17" t="s">
        <v>63</v>
      </c>
      <c r="C103" s="77" t="s">
        <v>367</v>
      </c>
      <c r="D103" s="18" t="s">
        <v>25</v>
      </c>
      <c r="E103" s="19"/>
      <c r="F103" s="18"/>
      <c r="G103" s="77">
        <v>16</v>
      </c>
      <c r="H103" s="77">
        <v>26</v>
      </c>
      <c r="I103" s="60">
        <f t="shared" si="1"/>
        <v>42</v>
      </c>
      <c r="J103" s="18"/>
      <c r="K103" s="18" t="s">
        <v>130</v>
      </c>
      <c r="L103" s="89" t="s">
        <v>326</v>
      </c>
      <c r="M103" s="88">
        <v>9401450183</v>
      </c>
      <c r="N103" s="18" t="s">
        <v>172</v>
      </c>
      <c r="O103" s="18">
        <v>9957939360</v>
      </c>
      <c r="P103" s="24">
        <v>43645</v>
      </c>
      <c r="Q103" s="18" t="s">
        <v>192</v>
      </c>
      <c r="R103" s="18"/>
      <c r="S103" s="18"/>
      <c r="T103" s="18"/>
    </row>
    <row r="104" spans="1:20">
      <c r="A104" s="4">
        <v>100</v>
      </c>
      <c r="B104" s="17" t="s">
        <v>63</v>
      </c>
      <c r="C104" s="77" t="s">
        <v>375</v>
      </c>
      <c r="D104" s="18" t="s">
        <v>25</v>
      </c>
      <c r="E104" s="19"/>
      <c r="F104" s="18"/>
      <c r="G104" s="77">
        <v>25</v>
      </c>
      <c r="H104" s="77">
        <v>20</v>
      </c>
      <c r="I104" s="60">
        <f t="shared" si="1"/>
        <v>45</v>
      </c>
      <c r="J104" s="18"/>
      <c r="K104" s="18" t="s">
        <v>130</v>
      </c>
      <c r="L104" s="81" t="s">
        <v>326</v>
      </c>
      <c r="M104" s="88">
        <v>9401450183</v>
      </c>
      <c r="N104" s="18" t="s">
        <v>172</v>
      </c>
      <c r="O104" s="18">
        <v>9957939360</v>
      </c>
      <c r="P104" s="24">
        <v>43645</v>
      </c>
      <c r="Q104" s="18" t="s">
        <v>192</v>
      </c>
      <c r="R104" s="18"/>
      <c r="S104" s="18"/>
      <c r="T104" s="18"/>
    </row>
    <row r="105" spans="1:20">
      <c r="A105" s="4">
        <v>101</v>
      </c>
      <c r="B105" s="17" t="s">
        <v>62</v>
      </c>
      <c r="C105" s="77" t="s">
        <v>376</v>
      </c>
      <c r="D105" s="18" t="s">
        <v>25</v>
      </c>
      <c r="E105" s="19"/>
      <c r="F105" s="18"/>
      <c r="G105" s="77">
        <v>57</v>
      </c>
      <c r="H105" s="77">
        <v>71</v>
      </c>
      <c r="I105" s="60">
        <f t="shared" si="1"/>
        <v>128</v>
      </c>
      <c r="J105" s="18"/>
      <c r="K105" s="18" t="s">
        <v>377</v>
      </c>
      <c r="L105" s="18" t="s">
        <v>378</v>
      </c>
      <c r="M105" s="88">
        <v>9401450177</v>
      </c>
      <c r="N105" s="18"/>
      <c r="O105" s="18"/>
      <c r="P105" s="24">
        <v>43645</v>
      </c>
      <c r="Q105" s="18" t="s">
        <v>192</v>
      </c>
      <c r="R105" s="18"/>
      <c r="S105" s="18"/>
      <c r="T105" s="18"/>
    </row>
    <row r="106" spans="1:20">
      <c r="A106" s="4">
        <v>102</v>
      </c>
      <c r="B106" s="17" t="s">
        <v>62</v>
      </c>
      <c r="C106" s="77"/>
      <c r="D106" s="18"/>
      <c r="E106" s="19"/>
      <c r="F106" s="18"/>
      <c r="G106" s="81"/>
      <c r="H106" s="19"/>
      <c r="I106" s="60">
        <f t="shared" si="1"/>
        <v>0</v>
      </c>
      <c r="J106" s="18"/>
      <c r="K106" s="18"/>
      <c r="L106" s="18"/>
      <c r="M106" s="18"/>
      <c r="N106" s="18"/>
      <c r="O106" s="18"/>
      <c r="P106" s="24"/>
      <c r="Q106" s="18"/>
      <c r="R106" s="18"/>
      <c r="S106" s="18"/>
      <c r="T106" s="18"/>
    </row>
    <row r="107" spans="1:20">
      <c r="A107" s="4">
        <v>103</v>
      </c>
      <c r="B107" s="17" t="s">
        <v>63</v>
      </c>
      <c r="C107" s="77"/>
      <c r="D107" s="18"/>
      <c r="E107" s="19"/>
      <c r="F107" s="18"/>
      <c r="G107" s="81"/>
      <c r="H107" s="19"/>
      <c r="I107" s="60">
        <f t="shared" si="1"/>
        <v>0</v>
      </c>
      <c r="J107" s="18"/>
      <c r="K107" s="18"/>
      <c r="L107" s="18"/>
      <c r="M107" s="18"/>
      <c r="N107" s="18"/>
      <c r="O107" s="18"/>
      <c r="P107" s="24"/>
      <c r="Q107" s="18"/>
      <c r="R107" s="18"/>
      <c r="S107" s="18"/>
      <c r="T107" s="18"/>
    </row>
    <row r="108" spans="1:20">
      <c r="A108" s="4">
        <v>104</v>
      </c>
      <c r="B108" s="17" t="s">
        <v>62</v>
      </c>
      <c r="C108" s="77"/>
      <c r="D108" s="18"/>
      <c r="E108" s="19"/>
      <c r="F108" s="18"/>
      <c r="G108" s="81"/>
      <c r="H108" s="19"/>
      <c r="I108" s="60">
        <f t="shared" si="1"/>
        <v>0</v>
      </c>
      <c r="J108" s="18"/>
      <c r="K108" s="18"/>
      <c r="L108" s="18"/>
      <c r="M108" s="18"/>
      <c r="N108" s="18"/>
      <c r="O108" s="18"/>
      <c r="P108" s="24"/>
      <c r="Q108" s="18"/>
      <c r="R108" s="18"/>
      <c r="S108" s="18"/>
      <c r="T108" s="18"/>
    </row>
    <row r="109" spans="1:20">
      <c r="A109" s="4">
        <v>105</v>
      </c>
      <c r="B109" s="17" t="s">
        <v>62</v>
      </c>
      <c r="C109" s="77"/>
      <c r="D109" s="18"/>
      <c r="E109" s="19"/>
      <c r="F109" s="18"/>
      <c r="G109" s="82"/>
      <c r="H109" s="19"/>
      <c r="I109" s="60">
        <f t="shared" si="1"/>
        <v>0</v>
      </c>
      <c r="J109" s="18"/>
      <c r="K109" s="18"/>
      <c r="L109" s="18"/>
      <c r="M109" s="18"/>
      <c r="N109" s="18"/>
      <c r="O109" s="18"/>
      <c r="P109" s="24"/>
      <c r="Q109" s="18"/>
      <c r="R109" s="18"/>
      <c r="S109" s="18"/>
      <c r="T109" s="18"/>
    </row>
    <row r="110" spans="1:20">
      <c r="A110" s="4">
        <v>106</v>
      </c>
      <c r="B110" s="17" t="s">
        <v>62</v>
      </c>
      <c r="C110" s="77"/>
      <c r="D110" s="18"/>
      <c r="E110" s="19"/>
      <c r="F110" s="18"/>
      <c r="G110" s="82"/>
      <c r="H110" s="19"/>
      <c r="I110" s="60">
        <f t="shared" si="1"/>
        <v>0</v>
      </c>
      <c r="J110" s="18"/>
      <c r="K110" s="18"/>
      <c r="L110" s="18"/>
      <c r="M110" s="18"/>
      <c r="N110" s="18"/>
      <c r="O110" s="18"/>
      <c r="P110" s="24"/>
      <c r="Q110" s="18"/>
      <c r="R110" s="18"/>
      <c r="S110" s="18"/>
      <c r="T110" s="18"/>
    </row>
    <row r="111" spans="1:20">
      <c r="A111" s="4">
        <v>107</v>
      </c>
      <c r="B111" s="17"/>
      <c r="C111" s="77"/>
      <c r="D111" s="18"/>
      <c r="E111" s="19"/>
      <c r="F111" s="18"/>
      <c r="G111" s="81"/>
      <c r="H111" s="19"/>
      <c r="I111" s="60">
        <f t="shared" si="1"/>
        <v>0</v>
      </c>
      <c r="J111" s="18"/>
      <c r="K111" s="18"/>
      <c r="L111" s="18"/>
      <c r="M111" s="18"/>
      <c r="N111" s="18"/>
      <c r="O111" s="18"/>
      <c r="P111" s="24"/>
      <c r="Q111" s="18"/>
      <c r="R111" s="18"/>
      <c r="S111" s="18"/>
      <c r="T111" s="18"/>
    </row>
    <row r="112" spans="1:20">
      <c r="A112" s="4">
        <v>108</v>
      </c>
      <c r="B112" s="17"/>
      <c r="C112" s="77"/>
      <c r="D112" s="18"/>
      <c r="E112" s="19"/>
      <c r="F112" s="18"/>
      <c r="G112" s="81"/>
      <c r="H112" s="19"/>
      <c r="I112" s="60">
        <f t="shared" si="1"/>
        <v>0</v>
      </c>
      <c r="J112" s="18"/>
      <c r="K112" s="18"/>
      <c r="L112" s="18"/>
      <c r="M112" s="18"/>
      <c r="N112" s="18"/>
      <c r="O112" s="18"/>
      <c r="P112" s="24"/>
      <c r="Q112" s="18"/>
      <c r="R112" s="18"/>
      <c r="S112" s="18"/>
      <c r="T112" s="18"/>
    </row>
    <row r="113" spans="1:20">
      <c r="A113" s="4">
        <v>109</v>
      </c>
      <c r="B113" s="17"/>
      <c r="C113" s="77"/>
      <c r="D113" s="18"/>
      <c r="E113" s="19"/>
      <c r="F113" s="77"/>
      <c r="G113" s="81"/>
      <c r="H113" s="19"/>
      <c r="I113" s="60">
        <f t="shared" si="1"/>
        <v>0</v>
      </c>
      <c r="J113" s="18"/>
      <c r="K113" s="18"/>
      <c r="L113" s="18"/>
      <c r="M113" s="18"/>
      <c r="N113" s="18"/>
      <c r="O113" s="18"/>
      <c r="P113" s="24"/>
      <c r="Q113" s="18"/>
      <c r="R113" s="18"/>
      <c r="S113" s="18"/>
      <c r="T113" s="18"/>
    </row>
    <row r="114" spans="1:20">
      <c r="A114" s="4">
        <v>110</v>
      </c>
      <c r="B114" s="17"/>
      <c r="C114" s="77"/>
      <c r="D114" s="18"/>
      <c r="E114" s="19"/>
      <c r="F114" s="77"/>
      <c r="G114" s="81"/>
      <c r="H114" s="19"/>
      <c r="I114" s="60">
        <f t="shared" si="1"/>
        <v>0</v>
      </c>
      <c r="J114" s="18"/>
      <c r="K114" s="18"/>
      <c r="L114" s="18"/>
      <c r="M114" s="18"/>
      <c r="N114" s="18"/>
      <c r="O114" s="18"/>
      <c r="P114" s="24"/>
      <c r="Q114" s="18"/>
      <c r="R114" s="18"/>
      <c r="S114" s="18"/>
      <c r="T114" s="18"/>
    </row>
    <row r="115" spans="1:20">
      <c r="A115" s="4">
        <v>111</v>
      </c>
      <c r="B115" s="17"/>
      <c r="C115" s="77"/>
      <c r="D115" s="18"/>
      <c r="E115" s="19"/>
      <c r="F115" s="77"/>
      <c r="G115" s="81"/>
      <c r="H115" s="19"/>
      <c r="I115" s="60">
        <f t="shared" si="1"/>
        <v>0</v>
      </c>
      <c r="J115" s="18"/>
      <c r="K115" s="18"/>
      <c r="L115" s="18"/>
      <c r="M115" s="18"/>
      <c r="N115" s="18"/>
      <c r="O115" s="18"/>
      <c r="P115" s="24"/>
      <c r="Q115" s="18"/>
      <c r="R115" s="18"/>
      <c r="S115" s="18"/>
      <c r="T115" s="18"/>
    </row>
    <row r="116" spans="1:20">
      <c r="A116" s="4">
        <v>112</v>
      </c>
      <c r="B116" s="17"/>
      <c r="C116" s="77"/>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101</v>
      </c>
      <c r="D165" s="21"/>
      <c r="E165" s="13"/>
      <c r="F165" s="21"/>
      <c r="G165" s="61">
        <f>SUM(G5:G164)</f>
        <v>2788</v>
      </c>
      <c r="H165" s="61">
        <f>SUM(H5:H164)</f>
        <v>2827</v>
      </c>
      <c r="I165" s="61">
        <f>SUM(I5:I164)</f>
        <v>5615</v>
      </c>
      <c r="J165" s="21"/>
      <c r="K165" s="21"/>
      <c r="L165" s="21"/>
      <c r="M165" s="21"/>
      <c r="N165" s="21"/>
      <c r="O165" s="21"/>
      <c r="P165" s="14"/>
      <c r="Q165" s="21"/>
      <c r="R165" s="21"/>
      <c r="S165" s="21"/>
      <c r="T165" s="12"/>
    </row>
    <row r="166" spans="1:20">
      <c r="A166" s="44" t="s">
        <v>62</v>
      </c>
      <c r="B166" s="10">
        <f>COUNTIF(B$5:B$164,"Team 1")</f>
        <v>54</v>
      </c>
      <c r="C166" s="44" t="s">
        <v>25</v>
      </c>
      <c r="D166" s="10">
        <f>COUNTIF(D5:D164,"Anganwadi")</f>
        <v>81</v>
      </c>
    </row>
    <row r="167" spans="1:20">
      <c r="A167" s="44" t="s">
        <v>63</v>
      </c>
      <c r="B167" s="10">
        <f>COUNTIF(B$6:B$164,"Team 2")</f>
        <v>52</v>
      </c>
      <c r="C167" s="44" t="s">
        <v>23</v>
      </c>
      <c r="D167" s="10">
        <f>COUNTIF(D5:D164,"School")</f>
        <v>20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E9" sqref="E9"/>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51" t="s">
        <v>70</v>
      </c>
      <c r="B1" s="151"/>
      <c r="C1" s="151"/>
      <c r="D1" s="56"/>
      <c r="E1" s="56"/>
      <c r="F1" s="56"/>
      <c r="G1" s="56"/>
      <c r="H1" s="56"/>
      <c r="I1" s="56"/>
      <c r="J1" s="56"/>
      <c r="K1" s="56"/>
      <c r="L1" s="56"/>
      <c r="M1" s="56"/>
      <c r="N1" s="56"/>
      <c r="O1" s="56"/>
      <c r="P1" s="56"/>
      <c r="Q1" s="56"/>
      <c r="R1" s="56"/>
      <c r="S1" s="56"/>
    </row>
    <row r="2" spans="1:20">
      <c r="A2" s="147" t="s">
        <v>59</v>
      </c>
      <c r="B2" s="148"/>
      <c r="C2" s="148"/>
      <c r="D2" s="25">
        <v>43678</v>
      </c>
      <c r="E2" s="22"/>
      <c r="F2" s="22"/>
      <c r="G2" s="22"/>
      <c r="H2" s="22"/>
      <c r="I2" s="22"/>
      <c r="J2" s="22"/>
      <c r="K2" s="22"/>
      <c r="L2" s="22"/>
      <c r="M2" s="22"/>
      <c r="N2" s="22"/>
      <c r="O2" s="22"/>
      <c r="P2" s="22"/>
      <c r="Q2" s="22"/>
      <c r="R2" s="22"/>
      <c r="S2" s="22"/>
    </row>
    <row r="3" spans="1:20" ht="24" customHeight="1">
      <c r="A3" s="143" t="s">
        <v>14</v>
      </c>
      <c r="B3" s="145" t="s">
        <v>61</v>
      </c>
      <c r="C3" s="142" t="s">
        <v>7</v>
      </c>
      <c r="D3" s="142" t="s">
        <v>55</v>
      </c>
      <c r="E3" s="142" t="s">
        <v>16</v>
      </c>
      <c r="F3" s="149" t="s">
        <v>17</v>
      </c>
      <c r="G3" s="142" t="s">
        <v>8</v>
      </c>
      <c r="H3" s="142"/>
      <c r="I3" s="142"/>
      <c r="J3" s="142" t="s">
        <v>31</v>
      </c>
      <c r="K3" s="145" t="s">
        <v>33</v>
      </c>
      <c r="L3" s="145" t="s">
        <v>50</v>
      </c>
      <c r="M3" s="145" t="s">
        <v>51</v>
      </c>
      <c r="N3" s="145" t="s">
        <v>34</v>
      </c>
      <c r="O3" s="145" t="s">
        <v>35</v>
      </c>
      <c r="P3" s="143" t="s">
        <v>54</v>
      </c>
      <c r="Q3" s="142" t="s">
        <v>52</v>
      </c>
      <c r="R3" s="142" t="s">
        <v>32</v>
      </c>
      <c r="S3" s="142" t="s">
        <v>53</v>
      </c>
      <c r="T3" s="142" t="s">
        <v>13</v>
      </c>
    </row>
    <row r="4" spans="1:20" ht="25.5" customHeight="1">
      <c r="A4" s="143"/>
      <c r="B4" s="150"/>
      <c r="C4" s="142"/>
      <c r="D4" s="142"/>
      <c r="E4" s="142"/>
      <c r="F4" s="149"/>
      <c r="G4" s="23" t="s">
        <v>9</v>
      </c>
      <c r="H4" s="23" t="s">
        <v>10</v>
      </c>
      <c r="I4" s="23" t="s">
        <v>11</v>
      </c>
      <c r="J4" s="142"/>
      <c r="K4" s="146"/>
      <c r="L4" s="146"/>
      <c r="M4" s="146"/>
      <c r="N4" s="146"/>
      <c r="O4" s="146"/>
      <c r="P4" s="143"/>
      <c r="Q4" s="143"/>
      <c r="R4" s="142"/>
      <c r="S4" s="142"/>
      <c r="T4" s="142"/>
    </row>
    <row r="5" spans="1:20">
      <c r="A5" s="4">
        <v>1</v>
      </c>
      <c r="B5" s="17"/>
      <c r="C5" s="58"/>
      <c r="D5" s="48"/>
      <c r="E5" s="17"/>
      <c r="F5" s="58"/>
      <c r="G5" s="17"/>
      <c r="H5" s="17"/>
      <c r="I5" s="60">
        <f>SUM(G5:H5)</f>
        <v>0</v>
      </c>
      <c r="J5" s="48"/>
      <c r="K5" s="48"/>
      <c r="L5" s="48"/>
      <c r="M5" s="48"/>
      <c r="N5" s="48"/>
      <c r="O5" s="48"/>
      <c r="P5" s="49"/>
      <c r="Q5" s="48"/>
      <c r="R5" s="48"/>
      <c r="S5" s="18"/>
      <c r="T5" s="18"/>
    </row>
    <row r="6" spans="1:20">
      <c r="A6" s="4">
        <v>2</v>
      </c>
      <c r="B6" s="17"/>
      <c r="C6" s="48"/>
      <c r="D6" s="48"/>
      <c r="E6" s="19"/>
      <c r="F6" s="48"/>
      <c r="G6" s="19"/>
      <c r="H6" s="19"/>
      <c r="I6" s="60">
        <f t="shared" ref="I6:I69" si="0">SUM(G6:H6)</f>
        <v>0</v>
      </c>
      <c r="J6" s="48"/>
      <c r="K6" s="48"/>
      <c r="L6" s="48"/>
      <c r="M6" s="48"/>
      <c r="N6" s="48"/>
      <c r="O6" s="48"/>
      <c r="P6" s="49"/>
      <c r="Q6" s="48"/>
      <c r="R6" s="48"/>
      <c r="S6" s="18"/>
      <c r="T6" s="18"/>
    </row>
    <row r="7" spans="1:20">
      <c r="A7" s="4">
        <v>3</v>
      </c>
      <c r="B7" s="17"/>
      <c r="C7" s="48"/>
      <c r="D7" s="48"/>
      <c r="E7" s="19"/>
      <c r="F7" s="48"/>
      <c r="G7" s="19"/>
      <c r="H7" s="19"/>
      <c r="I7" s="60">
        <f t="shared" si="0"/>
        <v>0</v>
      </c>
      <c r="J7" s="48"/>
      <c r="K7" s="48"/>
      <c r="L7" s="48"/>
      <c r="M7" s="48"/>
      <c r="N7" s="48"/>
      <c r="O7" s="48"/>
      <c r="P7" s="49"/>
      <c r="Q7" s="48"/>
      <c r="R7" s="48"/>
      <c r="S7" s="18"/>
      <c r="T7" s="18"/>
    </row>
    <row r="8" spans="1:20">
      <c r="A8" s="4">
        <v>4</v>
      </c>
      <c r="B8" s="17"/>
      <c r="C8" s="48"/>
      <c r="D8" s="48"/>
      <c r="E8" s="19"/>
      <c r="F8" s="48"/>
      <c r="G8" s="19"/>
      <c r="H8" s="19"/>
      <c r="I8" s="60">
        <f t="shared" si="0"/>
        <v>0</v>
      </c>
      <c r="J8" s="58"/>
      <c r="K8" s="58"/>
      <c r="L8" s="58"/>
      <c r="M8" s="58"/>
      <c r="N8" s="58"/>
      <c r="O8" s="58"/>
      <c r="P8" s="49"/>
      <c r="Q8" s="48"/>
      <c r="R8" s="48"/>
      <c r="S8" s="18"/>
      <c r="T8" s="18"/>
    </row>
    <row r="9" spans="1:20">
      <c r="A9" s="4">
        <v>5</v>
      </c>
      <c r="B9" s="17"/>
      <c r="C9" s="48"/>
      <c r="D9" s="48"/>
      <c r="E9" s="19"/>
      <c r="F9" s="48"/>
      <c r="G9" s="19"/>
      <c r="H9" s="19"/>
      <c r="I9" s="60">
        <f t="shared" si="0"/>
        <v>0</v>
      </c>
      <c r="J9" s="17"/>
      <c r="K9" s="48"/>
      <c r="L9" s="48"/>
      <c r="M9" s="48"/>
      <c r="N9" s="48"/>
      <c r="O9" s="48"/>
      <c r="P9" s="49"/>
      <c r="Q9" s="48"/>
      <c r="R9" s="48"/>
      <c r="S9" s="18"/>
      <c r="T9" s="18"/>
    </row>
    <row r="10" spans="1:20">
      <c r="A10" s="4">
        <v>6</v>
      </c>
      <c r="B10" s="17"/>
      <c r="C10" s="48"/>
      <c r="D10" s="48"/>
      <c r="E10" s="19"/>
      <c r="F10" s="48"/>
      <c r="G10" s="19"/>
      <c r="H10" s="19"/>
      <c r="I10" s="60">
        <f t="shared" si="0"/>
        <v>0</v>
      </c>
      <c r="J10" s="48"/>
      <c r="K10" s="48"/>
      <c r="L10" s="48"/>
      <c r="M10" s="48"/>
      <c r="N10" s="48"/>
      <c r="O10" s="48"/>
      <c r="P10" s="49"/>
      <c r="Q10" s="48"/>
      <c r="R10" s="48"/>
      <c r="S10" s="18"/>
      <c r="T10" s="18"/>
    </row>
    <row r="11" spans="1:20">
      <c r="A11" s="4">
        <v>7</v>
      </c>
      <c r="B11" s="17"/>
      <c r="C11" s="48"/>
      <c r="D11" s="48"/>
      <c r="E11" s="19"/>
      <c r="F11" s="48"/>
      <c r="G11" s="19"/>
      <c r="H11" s="19"/>
      <c r="I11" s="60">
        <f t="shared" si="0"/>
        <v>0</v>
      </c>
      <c r="J11" s="48"/>
      <c r="K11" s="48"/>
      <c r="L11" s="48"/>
      <c r="M11" s="48"/>
      <c r="N11" s="48"/>
      <c r="O11" s="48"/>
      <c r="P11" s="49"/>
      <c r="Q11" s="48"/>
      <c r="R11" s="48"/>
      <c r="S11" s="18"/>
      <c r="T11" s="18"/>
    </row>
    <row r="12" spans="1:20">
      <c r="A12" s="4">
        <v>8</v>
      </c>
      <c r="B12" s="17"/>
      <c r="C12" s="48"/>
      <c r="D12" s="48"/>
      <c r="E12" s="19"/>
      <c r="F12" s="48"/>
      <c r="G12" s="19"/>
      <c r="H12" s="19"/>
      <c r="I12" s="60">
        <f t="shared" si="0"/>
        <v>0</v>
      </c>
      <c r="J12" s="48"/>
      <c r="K12" s="48"/>
      <c r="L12" s="48"/>
      <c r="M12" s="48"/>
      <c r="N12" s="48"/>
      <c r="O12" s="48"/>
      <c r="P12" s="49"/>
      <c r="Q12" s="48"/>
      <c r="R12" s="48"/>
      <c r="S12" s="18"/>
      <c r="T12" s="18"/>
    </row>
    <row r="13" spans="1:20">
      <c r="A13" s="4">
        <v>9</v>
      </c>
      <c r="B13" s="17"/>
      <c r="C13" s="48"/>
      <c r="D13" s="48"/>
      <c r="E13" s="19"/>
      <c r="F13" s="48"/>
      <c r="G13" s="19"/>
      <c r="H13" s="19"/>
      <c r="I13" s="60">
        <f t="shared" si="0"/>
        <v>0</v>
      </c>
      <c r="J13" s="48"/>
      <c r="K13" s="48"/>
      <c r="L13" s="48"/>
      <c r="M13" s="48"/>
      <c r="N13" s="48"/>
      <c r="O13" s="48"/>
      <c r="P13" s="49"/>
      <c r="Q13" s="48"/>
      <c r="R13" s="48"/>
      <c r="S13" s="18"/>
      <c r="T13" s="18"/>
    </row>
    <row r="14" spans="1:20">
      <c r="A14" s="4">
        <v>10</v>
      </c>
      <c r="B14" s="17"/>
      <c r="C14" s="48"/>
      <c r="D14" s="48"/>
      <c r="E14" s="19"/>
      <c r="F14" s="48"/>
      <c r="G14" s="19"/>
      <c r="H14" s="19"/>
      <c r="I14" s="60">
        <f t="shared" si="0"/>
        <v>0</v>
      </c>
      <c r="J14" s="48"/>
      <c r="K14" s="48"/>
      <c r="L14" s="48"/>
      <c r="M14" s="48"/>
      <c r="N14" s="48"/>
      <c r="O14" s="48"/>
      <c r="P14" s="49"/>
      <c r="Q14" s="48"/>
      <c r="R14" s="48"/>
      <c r="S14" s="18"/>
      <c r="T14" s="18"/>
    </row>
    <row r="15" spans="1:20">
      <c r="A15" s="4">
        <v>11</v>
      </c>
      <c r="B15" s="17"/>
      <c r="C15" s="58"/>
      <c r="D15" s="58"/>
      <c r="E15" s="17"/>
      <c r="F15" s="58"/>
      <c r="G15" s="17"/>
      <c r="H15" s="17"/>
      <c r="I15" s="60">
        <f t="shared" si="0"/>
        <v>0</v>
      </c>
      <c r="J15" s="58"/>
      <c r="K15" s="58"/>
      <c r="L15" s="58"/>
      <c r="M15" s="58"/>
      <c r="N15" s="58"/>
      <c r="O15" s="58"/>
      <c r="P15" s="49"/>
      <c r="Q15" s="48"/>
      <c r="R15" s="48"/>
      <c r="S15" s="18"/>
      <c r="T15" s="18"/>
    </row>
    <row r="16" spans="1:20">
      <c r="A16" s="4">
        <v>12</v>
      </c>
      <c r="B16" s="17"/>
      <c r="C16" s="48"/>
      <c r="D16" s="48"/>
      <c r="E16" s="19"/>
      <c r="F16" s="48"/>
      <c r="G16" s="19"/>
      <c r="H16" s="19"/>
      <c r="I16" s="60">
        <f t="shared" si="0"/>
        <v>0</v>
      </c>
      <c r="J16" s="48"/>
      <c r="K16" s="48"/>
      <c r="L16" s="48"/>
      <c r="M16" s="48"/>
      <c r="N16" s="48"/>
      <c r="O16" s="48"/>
      <c r="P16" s="49"/>
      <c r="Q16" s="48"/>
      <c r="R16" s="48"/>
      <c r="S16" s="18"/>
      <c r="T16" s="18"/>
    </row>
    <row r="17" spans="1:20">
      <c r="A17" s="4">
        <v>13</v>
      </c>
      <c r="B17" s="17"/>
      <c r="C17" s="48"/>
      <c r="D17" s="48"/>
      <c r="E17" s="19"/>
      <c r="F17" s="48"/>
      <c r="G17" s="19"/>
      <c r="H17" s="19"/>
      <c r="I17" s="60">
        <f t="shared" si="0"/>
        <v>0</v>
      </c>
      <c r="J17" s="48"/>
      <c r="K17" s="48"/>
      <c r="L17" s="48"/>
      <c r="M17" s="48"/>
      <c r="N17" s="48"/>
      <c r="O17" s="48"/>
      <c r="P17" s="49"/>
      <c r="Q17" s="48"/>
      <c r="R17" s="48"/>
      <c r="S17" s="18"/>
      <c r="T17" s="18"/>
    </row>
    <row r="18" spans="1:20">
      <c r="A18" s="4">
        <v>14</v>
      </c>
      <c r="B18" s="17"/>
      <c r="C18" s="48"/>
      <c r="D18" s="48"/>
      <c r="E18" s="19"/>
      <c r="F18" s="48"/>
      <c r="G18" s="19"/>
      <c r="H18" s="19"/>
      <c r="I18" s="60">
        <f t="shared" si="0"/>
        <v>0</v>
      </c>
      <c r="J18" s="48"/>
      <c r="K18" s="48"/>
      <c r="L18" s="48"/>
      <c r="M18" s="48"/>
      <c r="N18" s="48"/>
      <c r="O18" s="48"/>
      <c r="P18" s="49"/>
      <c r="Q18" s="48"/>
      <c r="R18" s="48"/>
      <c r="S18" s="18"/>
      <c r="T18" s="18"/>
    </row>
    <row r="19" spans="1:20">
      <c r="A19" s="4">
        <v>15</v>
      </c>
      <c r="B19" s="17"/>
      <c r="C19" s="48"/>
      <c r="D19" s="48"/>
      <c r="E19" s="19"/>
      <c r="F19" s="48"/>
      <c r="G19" s="19"/>
      <c r="H19" s="19"/>
      <c r="I19" s="60">
        <f t="shared" si="0"/>
        <v>0</v>
      </c>
      <c r="J19" s="48"/>
      <c r="K19" s="48"/>
      <c r="L19" s="48"/>
      <c r="M19" s="48"/>
      <c r="N19" s="48"/>
      <c r="O19" s="48"/>
      <c r="P19" s="49"/>
      <c r="Q19" s="48"/>
      <c r="R19" s="48"/>
      <c r="S19" s="18"/>
      <c r="T19" s="18"/>
    </row>
    <row r="20" spans="1:20">
      <c r="A20" s="4">
        <v>16</v>
      </c>
      <c r="B20" s="17"/>
      <c r="C20" s="48"/>
      <c r="D20" s="48"/>
      <c r="E20" s="19"/>
      <c r="F20" s="48"/>
      <c r="G20" s="19"/>
      <c r="H20" s="19"/>
      <c r="I20" s="60">
        <f t="shared" si="0"/>
        <v>0</v>
      </c>
      <c r="J20" s="48"/>
      <c r="K20" s="48"/>
      <c r="L20" s="48"/>
      <c r="M20" s="48"/>
      <c r="N20" s="48"/>
      <c r="O20" s="48"/>
      <c r="P20" s="49"/>
      <c r="Q20" s="48"/>
      <c r="R20" s="48"/>
      <c r="S20" s="18"/>
      <c r="T20" s="18"/>
    </row>
    <row r="21" spans="1:20">
      <c r="A21" s="4">
        <v>17</v>
      </c>
      <c r="B21" s="17"/>
      <c r="C21" s="48"/>
      <c r="D21" s="48"/>
      <c r="E21" s="19"/>
      <c r="F21" s="48"/>
      <c r="G21" s="19"/>
      <c r="H21" s="19"/>
      <c r="I21" s="60">
        <f t="shared" si="0"/>
        <v>0</v>
      </c>
      <c r="J21" s="48"/>
      <c r="K21" s="48"/>
      <c r="L21" s="48"/>
      <c r="M21" s="48"/>
      <c r="N21" s="48"/>
      <c r="O21" s="48"/>
      <c r="P21" s="49"/>
      <c r="Q21" s="48"/>
      <c r="R21" s="48"/>
      <c r="S21" s="18"/>
      <c r="T21" s="18"/>
    </row>
    <row r="22" spans="1:20">
      <c r="A22" s="4">
        <v>18</v>
      </c>
      <c r="B22" s="17"/>
      <c r="C22" s="58"/>
      <c r="D22" s="58"/>
      <c r="E22" s="17"/>
      <c r="F22" s="58"/>
      <c r="G22" s="17"/>
      <c r="H22" s="17"/>
      <c r="I22" s="60">
        <f t="shared" si="0"/>
        <v>0</v>
      </c>
      <c r="J22" s="58"/>
      <c r="K22" s="58"/>
      <c r="L22" s="58"/>
      <c r="M22" s="58"/>
      <c r="N22" s="58"/>
      <c r="O22" s="58"/>
      <c r="P22" s="49"/>
      <c r="Q22" s="48"/>
      <c r="R22" s="48"/>
      <c r="S22" s="18"/>
      <c r="T22" s="18"/>
    </row>
    <row r="23" spans="1:20">
      <c r="A23" s="4">
        <v>19</v>
      </c>
      <c r="B23" s="17"/>
      <c r="C23" s="48"/>
      <c r="D23" s="48"/>
      <c r="E23" s="19"/>
      <c r="F23" s="48"/>
      <c r="G23" s="19"/>
      <c r="H23" s="19"/>
      <c r="I23" s="60">
        <f t="shared" si="0"/>
        <v>0</v>
      </c>
      <c r="J23" s="48"/>
      <c r="K23" s="48"/>
      <c r="L23" s="48"/>
      <c r="M23" s="48"/>
      <c r="N23" s="48"/>
      <c r="O23" s="48"/>
      <c r="P23" s="49"/>
      <c r="Q23" s="48"/>
      <c r="R23" s="48"/>
      <c r="S23" s="18"/>
      <c r="T23" s="18"/>
    </row>
    <row r="24" spans="1:20">
      <c r="A24" s="4">
        <v>20</v>
      </c>
      <c r="B24" s="17"/>
      <c r="C24" s="58"/>
      <c r="D24" s="58"/>
      <c r="E24" s="17"/>
      <c r="F24" s="58"/>
      <c r="G24" s="17"/>
      <c r="H24" s="17"/>
      <c r="I24" s="60">
        <f t="shared" si="0"/>
        <v>0</v>
      </c>
      <c r="J24" s="58"/>
      <c r="K24" s="58"/>
      <c r="L24" s="58"/>
      <c r="M24" s="58"/>
      <c r="N24" s="58"/>
      <c r="O24" s="58"/>
      <c r="P24" s="24"/>
      <c r="Q24" s="18"/>
      <c r="R24" s="18"/>
      <c r="S24" s="18"/>
      <c r="T24" s="18"/>
    </row>
    <row r="25" spans="1:20">
      <c r="A25" s="4">
        <v>21</v>
      </c>
      <c r="B25" s="17"/>
      <c r="C25" s="18"/>
      <c r="D25" s="18"/>
      <c r="E25" s="19"/>
      <c r="F25" s="18"/>
      <c r="G25" s="19"/>
      <c r="H25" s="19"/>
      <c r="I25" s="60">
        <f t="shared" si="0"/>
        <v>0</v>
      </c>
      <c r="J25" s="18"/>
      <c r="K25" s="18"/>
      <c r="L25" s="18"/>
      <c r="M25" s="18"/>
      <c r="N25" s="18"/>
      <c r="O25" s="18"/>
      <c r="P25" s="24"/>
      <c r="Q25" s="18"/>
      <c r="R25" s="18"/>
      <c r="S25" s="18"/>
      <c r="T25" s="18"/>
    </row>
    <row r="26" spans="1:20">
      <c r="A26" s="4">
        <v>22</v>
      </c>
      <c r="B26" s="17"/>
      <c r="C26" s="18"/>
      <c r="D26" s="18"/>
      <c r="E26" s="19"/>
      <c r="F26" s="18"/>
      <c r="G26" s="19"/>
      <c r="H26" s="19"/>
      <c r="I26" s="60">
        <f t="shared" si="0"/>
        <v>0</v>
      </c>
      <c r="J26" s="18"/>
      <c r="K26" s="18"/>
      <c r="L26" s="18"/>
      <c r="M26" s="18"/>
      <c r="N26" s="18"/>
      <c r="O26" s="18"/>
      <c r="P26" s="24"/>
      <c r="Q26" s="18"/>
      <c r="R26" s="18"/>
      <c r="S26" s="18"/>
      <c r="T26" s="18"/>
    </row>
    <row r="27" spans="1:20">
      <c r="A27" s="4">
        <v>23</v>
      </c>
      <c r="B27" s="17"/>
      <c r="C27" s="18"/>
      <c r="D27" s="18"/>
      <c r="E27" s="19"/>
      <c r="F27" s="18"/>
      <c r="G27" s="19"/>
      <c r="H27" s="19"/>
      <c r="I27" s="60">
        <f t="shared" si="0"/>
        <v>0</v>
      </c>
      <c r="J27" s="18"/>
      <c r="K27" s="18"/>
      <c r="L27" s="18"/>
      <c r="M27" s="18"/>
      <c r="N27" s="18"/>
      <c r="O27" s="18"/>
      <c r="P27" s="24"/>
      <c r="Q27" s="18"/>
      <c r="R27" s="18"/>
      <c r="S27" s="18"/>
      <c r="T27" s="18"/>
    </row>
    <row r="28" spans="1:20">
      <c r="A28" s="4">
        <v>24</v>
      </c>
      <c r="B28" s="17"/>
      <c r="C28" s="18"/>
      <c r="D28" s="18"/>
      <c r="E28" s="19"/>
      <c r="F28" s="18"/>
      <c r="G28" s="19"/>
      <c r="H28" s="19"/>
      <c r="I28" s="60">
        <f t="shared" si="0"/>
        <v>0</v>
      </c>
      <c r="J28" s="18"/>
      <c r="K28" s="18"/>
      <c r="L28" s="18"/>
      <c r="M28" s="18"/>
      <c r="N28" s="18"/>
      <c r="O28" s="18"/>
      <c r="P28" s="24"/>
      <c r="Q28" s="18"/>
      <c r="R28" s="18"/>
      <c r="S28" s="18"/>
      <c r="T28" s="18"/>
    </row>
    <row r="29" spans="1:20">
      <c r="A29" s="4">
        <v>25</v>
      </c>
      <c r="B29" s="17"/>
      <c r="C29" s="58"/>
      <c r="D29" s="58"/>
      <c r="E29" s="17"/>
      <c r="F29" s="58"/>
      <c r="G29" s="17"/>
      <c r="H29" s="17"/>
      <c r="I29" s="60">
        <f t="shared" si="0"/>
        <v>0</v>
      </c>
      <c r="J29" s="58"/>
      <c r="K29" s="58"/>
      <c r="L29" s="58"/>
      <c r="M29" s="58"/>
      <c r="N29" s="58"/>
      <c r="O29" s="58"/>
      <c r="P29" s="24"/>
      <c r="Q29" s="18"/>
      <c r="R29" s="18"/>
      <c r="S29" s="18"/>
      <c r="T29" s="18"/>
    </row>
    <row r="30" spans="1:20">
      <c r="A30" s="4">
        <v>26</v>
      </c>
      <c r="B30" s="17"/>
      <c r="C30" s="18"/>
      <c r="D30" s="18"/>
      <c r="E30" s="19"/>
      <c r="F30" s="18"/>
      <c r="G30" s="19"/>
      <c r="H30" s="19"/>
      <c r="I30" s="60">
        <f t="shared" si="0"/>
        <v>0</v>
      </c>
      <c r="J30" s="18"/>
      <c r="K30" s="18"/>
      <c r="L30" s="18"/>
      <c r="M30" s="18"/>
      <c r="N30" s="18"/>
      <c r="O30" s="18"/>
      <c r="P30" s="24"/>
      <c r="Q30" s="18"/>
      <c r="R30" s="18"/>
      <c r="S30" s="18"/>
      <c r="T30" s="18"/>
    </row>
    <row r="31" spans="1:20">
      <c r="A31" s="4">
        <v>27</v>
      </c>
      <c r="B31" s="17"/>
      <c r="C31" s="18"/>
      <c r="D31" s="18"/>
      <c r="E31" s="19"/>
      <c r="F31" s="18"/>
      <c r="G31" s="19"/>
      <c r="H31" s="19"/>
      <c r="I31" s="60">
        <f t="shared" si="0"/>
        <v>0</v>
      </c>
      <c r="J31" s="18"/>
      <c r="K31" s="18"/>
      <c r="L31" s="18"/>
      <c r="M31" s="18"/>
      <c r="N31" s="18"/>
      <c r="O31" s="18"/>
      <c r="P31" s="24"/>
      <c r="Q31" s="18"/>
      <c r="R31" s="18"/>
      <c r="S31" s="18"/>
      <c r="T31" s="18"/>
    </row>
    <row r="32" spans="1:20">
      <c r="A32" s="4">
        <v>28</v>
      </c>
      <c r="B32" s="17"/>
      <c r="C32" s="18"/>
      <c r="D32" s="18"/>
      <c r="E32" s="19"/>
      <c r="F32" s="18"/>
      <c r="G32" s="19"/>
      <c r="H32" s="19"/>
      <c r="I32" s="60">
        <f t="shared" si="0"/>
        <v>0</v>
      </c>
      <c r="J32" s="18"/>
      <c r="K32" s="18"/>
      <c r="L32" s="18"/>
      <c r="M32" s="18"/>
      <c r="N32" s="18"/>
      <c r="O32" s="18"/>
      <c r="P32" s="24"/>
      <c r="Q32" s="18"/>
      <c r="R32" s="18"/>
      <c r="S32" s="18"/>
      <c r="T32" s="18"/>
    </row>
    <row r="33" spans="1:20">
      <c r="A33" s="4">
        <v>29</v>
      </c>
      <c r="B33" s="17"/>
      <c r="C33" s="18"/>
      <c r="D33" s="18"/>
      <c r="E33" s="19"/>
      <c r="F33" s="18"/>
      <c r="G33" s="19"/>
      <c r="H33" s="19"/>
      <c r="I33" s="60">
        <f t="shared" si="0"/>
        <v>0</v>
      </c>
      <c r="J33" s="18"/>
      <c r="K33" s="18"/>
      <c r="L33" s="18"/>
      <c r="M33" s="18"/>
      <c r="N33" s="18"/>
      <c r="O33" s="18"/>
      <c r="P33" s="24"/>
      <c r="Q33" s="18"/>
      <c r="R33" s="18"/>
      <c r="S33" s="18"/>
      <c r="T33" s="18"/>
    </row>
    <row r="34" spans="1:20">
      <c r="A34" s="4">
        <v>30</v>
      </c>
      <c r="B34" s="17"/>
      <c r="C34" s="18"/>
      <c r="D34" s="18"/>
      <c r="E34" s="19"/>
      <c r="F34" s="18"/>
      <c r="G34" s="19"/>
      <c r="H34" s="19"/>
      <c r="I34" s="60">
        <f t="shared" si="0"/>
        <v>0</v>
      </c>
      <c r="J34" s="18"/>
      <c r="K34" s="18"/>
      <c r="L34" s="18"/>
      <c r="M34" s="18"/>
      <c r="N34" s="18"/>
      <c r="O34" s="18"/>
      <c r="P34" s="24"/>
      <c r="Q34" s="18"/>
      <c r="R34" s="18"/>
      <c r="S34" s="18"/>
      <c r="T34" s="18"/>
    </row>
    <row r="35" spans="1:20">
      <c r="A35" s="4">
        <v>31</v>
      </c>
      <c r="B35" s="17"/>
      <c r="C35" s="18"/>
      <c r="D35" s="18"/>
      <c r="E35" s="19"/>
      <c r="F35" s="18"/>
      <c r="G35" s="19"/>
      <c r="H35" s="19"/>
      <c r="I35" s="60">
        <f t="shared" si="0"/>
        <v>0</v>
      </c>
      <c r="J35" s="18"/>
      <c r="K35" s="18"/>
      <c r="L35" s="18"/>
      <c r="M35" s="18"/>
      <c r="N35" s="18"/>
      <c r="O35" s="18"/>
      <c r="P35" s="24"/>
      <c r="Q35" s="18"/>
      <c r="R35" s="18"/>
      <c r="S35" s="18"/>
      <c r="T35" s="18"/>
    </row>
    <row r="36" spans="1:20">
      <c r="A36" s="4">
        <v>32</v>
      </c>
      <c r="B36" s="17"/>
      <c r="C36" s="18"/>
      <c r="D36" s="18"/>
      <c r="E36" s="19"/>
      <c r="F36" s="18"/>
      <c r="G36" s="19"/>
      <c r="H36" s="19"/>
      <c r="I36" s="60">
        <f t="shared" si="0"/>
        <v>0</v>
      </c>
      <c r="J36" s="18"/>
      <c r="K36" s="18"/>
      <c r="L36" s="18"/>
      <c r="M36" s="18"/>
      <c r="N36" s="18"/>
      <c r="O36" s="18"/>
      <c r="P36" s="24"/>
      <c r="Q36" s="18"/>
      <c r="R36" s="18"/>
      <c r="S36" s="18"/>
      <c r="T36" s="18"/>
    </row>
    <row r="37" spans="1:20">
      <c r="A37" s="4">
        <v>33</v>
      </c>
      <c r="B37" s="17"/>
      <c r="C37" s="18"/>
      <c r="D37" s="18"/>
      <c r="E37" s="19"/>
      <c r="F37" s="18"/>
      <c r="G37" s="19"/>
      <c r="H37" s="19"/>
      <c r="I37" s="60">
        <f t="shared" si="0"/>
        <v>0</v>
      </c>
      <c r="J37" s="18"/>
      <c r="K37" s="18"/>
      <c r="L37" s="18"/>
      <c r="M37" s="18"/>
      <c r="N37" s="18"/>
      <c r="O37" s="18"/>
      <c r="P37" s="24"/>
      <c r="Q37" s="18"/>
      <c r="R37" s="18"/>
      <c r="S37" s="18"/>
      <c r="T37" s="18"/>
    </row>
    <row r="38" spans="1:20">
      <c r="A38" s="4">
        <v>34</v>
      </c>
      <c r="B38" s="17"/>
      <c r="C38" s="18"/>
      <c r="D38" s="18"/>
      <c r="E38" s="19"/>
      <c r="F38" s="18"/>
      <c r="G38" s="19"/>
      <c r="H38" s="19"/>
      <c r="I38" s="60">
        <f t="shared" si="0"/>
        <v>0</v>
      </c>
      <c r="J38" s="18"/>
      <c r="K38" s="18"/>
      <c r="L38" s="18"/>
      <c r="M38" s="18"/>
      <c r="N38" s="18"/>
      <c r="O38" s="18"/>
      <c r="P38" s="24"/>
      <c r="Q38" s="18"/>
      <c r="R38" s="18"/>
      <c r="S38" s="18"/>
      <c r="T38" s="18"/>
    </row>
    <row r="39" spans="1:20">
      <c r="A39" s="4">
        <v>35</v>
      </c>
      <c r="B39" s="17"/>
      <c r="C39" s="18"/>
      <c r="D39" s="18"/>
      <c r="E39" s="19"/>
      <c r="F39" s="18"/>
      <c r="G39" s="19"/>
      <c r="H39" s="19"/>
      <c r="I39" s="60">
        <f t="shared" si="0"/>
        <v>0</v>
      </c>
      <c r="J39" s="18"/>
      <c r="K39" s="18"/>
      <c r="L39" s="18"/>
      <c r="M39" s="18"/>
      <c r="N39" s="18"/>
      <c r="O39" s="18"/>
      <c r="P39" s="24"/>
      <c r="Q39" s="18"/>
      <c r="R39" s="18"/>
      <c r="S39" s="18"/>
      <c r="T39" s="18"/>
    </row>
    <row r="40" spans="1:20">
      <c r="A40" s="4">
        <v>36</v>
      </c>
      <c r="B40" s="17"/>
      <c r="C40" s="18"/>
      <c r="D40" s="18"/>
      <c r="E40" s="19"/>
      <c r="F40" s="18"/>
      <c r="G40" s="19"/>
      <c r="H40" s="19"/>
      <c r="I40" s="60">
        <f t="shared" si="0"/>
        <v>0</v>
      </c>
      <c r="J40" s="18"/>
      <c r="K40" s="18"/>
      <c r="L40" s="18"/>
      <c r="M40" s="18"/>
      <c r="N40" s="18"/>
      <c r="O40" s="18"/>
      <c r="P40" s="24"/>
      <c r="Q40" s="18"/>
      <c r="R40" s="18"/>
      <c r="S40" s="18"/>
      <c r="T40" s="18"/>
    </row>
    <row r="41" spans="1:20">
      <c r="A41" s="4">
        <v>37</v>
      </c>
      <c r="B41" s="17"/>
      <c r="C41" s="18"/>
      <c r="D41" s="18"/>
      <c r="E41" s="19"/>
      <c r="F41" s="18"/>
      <c r="G41" s="19"/>
      <c r="H41" s="19"/>
      <c r="I41" s="60">
        <f t="shared" si="0"/>
        <v>0</v>
      </c>
      <c r="J41" s="18"/>
      <c r="K41" s="18"/>
      <c r="L41" s="18"/>
      <c r="M41" s="18"/>
      <c r="N41" s="18"/>
      <c r="O41" s="18"/>
      <c r="P41" s="24"/>
      <c r="Q41" s="18"/>
      <c r="R41" s="18"/>
      <c r="S41" s="18"/>
      <c r="T41" s="18"/>
    </row>
    <row r="42" spans="1:20">
      <c r="A42" s="4">
        <v>38</v>
      </c>
      <c r="B42" s="17"/>
      <c r="C42" s="18"/>
      <c r="D42" s="18"/>
      <c r="E42" s="19"/>
      <c r="F42" s="18"/>
      <c r="G42" s="19"/>
      <c r="H42" s="19"/>
      <c r="I42" s="60">
        <f t="shared" si="0"/>
        <v>0</v>
      </c>
      <c r="J42" s="18"/>
      <c r="K42" s="18"/>
      <c r="L42" s="18"/>
      <c r="M42" s="18"/>
      <c r="N42" s="18"/>
      <c r="O42" s="18"/>
      <c r="P42" s="24"/>
      <c r="Q42" s="18"/>
      <c r="R42" s="18"/>
      <c r="S42" s="18"/>
      <c r="T42" s="18"/>
    </row>
    <row r="43" spans="1:20">
      <c r="A43" s="4">
        <v>39</v>
      </c>
      <c r="B43" s="17"/>
      <c r="C43" s="18"/>
      <c r="D43" s="18"/>
      <c r="E43" s="19"/>
      <c r="F43" s="18"/>
      <c r="G43" s="19"/>
      <c r="H43" s="19"/>
      <c r="I43" s="60">
        <f t="shared" si="0"/>
        <v>0</v>
      </c>
      <c r="J43" s="18"/>
      <c r="K43" s="18"/>
      <c r="L43" s="18"/>
      <c r="M43" s="18"/>
      <c r="N43" s="18"/>
      <c r="O43" s="18"/>
      <c r="P43" s="24"/>
      <c r="Q43" s="18"/>
      <c r="R43" s="18"/>
      <c r="S43" s="18"/>
      <c r="T43" s="18"/>
    </row>
    <row r="44" spans="1:20">
      <c r="A44" s="4">
        <v>40</v>
      </c>
      <c r="B44" s="17"/>
      <c r="C44" s="18"/>
      <c r="D44" s="18"/>
      <c r="E44" s="19"/>
      <c r="F44" s="18"/>
      <c r="G44" s="19"/>
      <c r="H44" s="19"/>
      <c r="I44" s="60">
        <f t="shared" si="0"/>
        <v>0</v>
      </c>
      <c r="J44" s="18"/>
      <c r="K44" s="18"/>
      <c r="L44" s="18"/>
      <c r="M44" s="18"/>
      <c r="N44" s="18"/>
      <c r="O44" s="18"/>
      <c r="P44" s="24"/>
      <c r="Q44" s="18"/>
      <c r="R44" s="18"/>
      <c r="S44" s="18"/>
      <c r="T44" s="18"/>
    </row>
    <row r="45" spans="1:20">
      <c r="A45" s="4">
        <v>41</v>
      </c>
      <c r="B45" s="17"/>
      <c r="C45" s="18"/>
      <c r="D45" s="18"/>
      <c r="E45" s="19"/>
      <c r="F45" s="18"/>
      <c r="G45" s="19"/>
      <c r="H45" s="19"/>
      <c r="I45" s="60">
        <f t="shared" si="0"/>
        <v>0</v>
      </c>
      <c r="J45" s="18"/>
      <c r="K45" s="18"/>
      <c r="L45" s="18"/>
      <c r="M45" s="18"/>
      <c r="N45" s="18"/>
      <c r="O45" s="18"/>
      <c r="P45" s="24"/>
      <c r="Q45" s="18"/>
      <c r="R45" s="18"/>
      <c r="S45" s="18"/>
      <c r="T45" s="18"/>
    </row>
    <row r="46" spans="1:20">
      <c r="A46" s="4">
        <v>42</v>
      </c>
      <c r="B46" s="17"/>
      <c r="C46" s="18"/>
      <c r="D46" s="18"/>
      <c r="E46" s="19"/>
      <c r="F46" s="18"/>
      <c r="G46" s="19"/>
      <c r="H46" s="19"/>
      <c r="I46" s="60">
        <f t="shared" si="0"/>
        <v>0</v>
      </c>
      <c r="J46" s="18"/>
      <c r="K46" s="18"/>
      <c r="L46" s="18"/>
      <c r="M46" s="18"/>
      <c r="N46" s="18"/>
      <c r="O46" s="18"/>
      <c r="P46" s="24"/>
      <c r="Q46" s="18"/>
      <c r="R46" s="18"/>
      <c r="S46" s="18"/>
      <c r="T46" s="18"/>
    </row>
    <row r="47" spans="1:20">
      <c r="A47" s="4">
        <v>43</v>
      </c>
      <c r="B47" s="17"/>
      <c r="C47" s="18"/>
      <c r="D47" s="18"/>
      <c r="E47" s="19"/>
      <c r="F47" s="18"/>
      <c r="G47" s="19"/>
      <c r="H47" s="19"/>
      <c r="I47" s="60">
        <f t="shared" si="0"/>
        <v>0</v>
      </c>
      <c r="J47" s="18"/>
      <c r="K47" s="18"/>
      <c r="L47" s="18"/>
      <c r="M47" s="18"/>
      <c r="N47" s="18"/>
      <c r="O47" s="18"/>
      <c r="P47" s="24"/>
      <c r="Q47" s="18"/>
      <c r="R47" s="18"/>
      <c r="S47" s="18"/>
      <c r="T47" s="18"/>
    </row>
    <row r="48" spans="1:20">
      <c r="A48" s="4">
        <v>44</v>
      </c>
      <c r="B48" s="17"/>
      <c r="C48" s="18"/>
      <c r="D48" s="18"/>
      <c r="E48" s="19"/>
      <c r="F48" s="18"/>
      <c r="G48" s="19"/>
      <c r="H48" s="19"/>
      <c r="I48" s="60">
        <f t="shared" si="0"/>
        <v>0</v>
      </c>
      <c r="J48" s="18"/>
      <c r="K48" s="18"/>
      <c r="L48" s="18"/>
      <c r="M48" s="18"/>
      <c r="N48" s="18"/>
      <c r="O48" s="18"/>
      <c r="P48" s="24"/>
      <c r="Q48" s="18"/>
      <c r="R48" s="18"/>
      <c r="S48" s="18"/>
      <c r="T48" s="18"/>
    </row>
    <row r="49" spans="1:20">
      <c r="A49" s="4">
        <v>45</v>
      </c>
      <c r="B49" s="17"/>
      <c r="C49" s="18"/>
      <c r="D49" s="18"/>
      <c r="E49" s="19"/>
      <c r="F49" s="18"/>
      <c r="G49" s="19"/>
      <c r="H49" s="19"/>
      <c r="I49" s="60">
        <f t="shared" si="0"/>
        <v>0</v>
      </c>
      <c r="J49" s="18"/>
      <c r="K49" s="18"/>
      <c r="L49" s="18"/>
      <c r="M49" s="18"/>
      <c r="N49" s="18"/>
      <c r="O49" s="18"/>
      <c r="P49" s="24"/>
      <c r="Q49" s="18"/>
      <c r="R49" s="18"/>
      <c r="S49" s="18"/>
      <c r="T49" s="18"/>
    </row>
    <row r="50" spans="1:20">
      <c r="A50" s="4">
        <v>46</v>
      </c>
      <c r="B50" s="17"/>
      <c r="C50" s="18"/>
      <c r="D50" s="18"/>
      <c r="E50" s="19"/>
      <c r="F50" s="18"/>
      <c r="G50" s="19"/>
      <c r="H50" s="19"/>
      <c r="I50" s="60">
        <f t="shared" si="0"/>
        <v>0</v>
      </c>
      <c r="J50" s="18"/>
      <c r="K50" s="18"/>
      <c r="L50" s="18"/>
      <c r="M50" s="18"/>
      <c r="N50" s="18"/>
      <c r="O50" s="18"/>
      <c r="P50" s="24"/>
      <c r="Q50" s="18"/>
      <c r="R50" s="18"/>
      <c r="S50" s="18"/>
      <c r="T50" s="18"/>
    </row>
    <row r="51" spans="1:20">
      <c r="A51" s="4">
        <v>47</v>
      </c>
      <c r="B51" s="17"/>
      <c r="C51" s="18"/>
      <c r="D51" s="18"/>
      <c r="E51" s="19"/>
      <c r="F51" s="18"/>
      <c r="G51" s="19"/>
      <c r="H51" s="19"/>
      <c r="I51" s="60">
        <f t="shared" si="0"/>
        <v>0</v>
      </c>
      <c r="J51" s="18"/>
      <c r="K51" s="18"/>
      <c r="L51" s="18"/>
      <c r="M51" s="18"/>
      <c r="N51" s="18"/>
      <c r="O51" s="18"/>
      <c r="P51" s="24"/>
      <c r="Q51" s="18"/>
      <c r="R51" s="18"/>
      <c r="S51" s="18"/>
      <c r="T51" s="18"/>
    </row>
    <row r="52" spans="1:20">
      <c r="A52" s="4">
        <v>48</v>
      </c>
      <c r="B52" s="17"/>
      <c r="C52" s="18"/>
      <c r="D52" s="18"/>
      <c r="E52" s="19"/>
      <c r="F52" s="18"/>
      <c r="G52" s="19"/>
      <c r="H52" s="19"/>
      <c r="I52" s="60">
        <f t="shared" si="0"/>
        <v>0</v>
      </c>
      <c r="J52" s="18"/>
      <c r="K52" s="18"/>
      <c r="L52" s="18"/>
      <c r="M52" s="18"/>
      <c r="N52" s="18"/>
      <c r="O52" s="18"/>
      <c r="P52" s="24"/>
      <c r="Q52" s="18"/>
      <c r="R52" s="18"/>
      <c r="S52" s="18"/>
      <c r="T52" s="18"/>
    </row>
    <row r="53" spans="1:20">
      <c r="A53" s="4">
        <v>49</v>
      </c>
      <c r="B53" s="17"/>
      <c r="C53" s="58"/>
      <c r="D53" s="58"/>
      <c r="E53" s="17"/>
      <c r="F53" s="58"/>
      <c r="G53" s="17"/>
      <c r="H53" s="17"/>
      <c r="I53" s="60">
        <f t="shared" si="0"/>
        <v>0</v>
      </c>
      <c r="J53" s="58"/>
      <c r="K53" s="58"/>
      <c r="L53" s="58"/>
      <c r="M53" s="58"/>
      <c r="N53" s="58"/>
      <c r="O53" s="58"/>
      <c r="P53" s="24"/>
      <c r="Q53" s="18"/>
      <c r="R53" s="18"/>
      <c r="S53" s="18"/>
      <c r="T53" s="18"/>
    </row>
    <row r="54" spans="1:20">
      <c r="A54" s="4">
        <v>50</v>
      </c>
      <c r="B54" s="17"/>
      <c r="C54" s="18"/>
      <c r="D54" s="18"/>
      <c r="E54" s="19"/>
      <c r="F54" s="18"/>
      <c r="G54" s="19"/>
      <c r="H54" s="19"/>
      <c r="I54" s="60">
        <f t="shared" si="0"/>
        <v>0</v>
      </c>
      <c r="J54" s="18"/>
      <c r="K54" s="18"/>
      <c r="L54" s="18"/>
      <c r="M54" s="18"/>
      <c r="N54" s="18"/>
      <c r="O54" s="18"/>
      <c r="P54" s="24"/>
      <c r="Q54" s="18"/>
      <c r="R54" s="18"/>
      <c r="S54" s="18"/>
      <c r="T54" s="18"/>
    </row>
    <row r="55" spans="1:20">
      <c r="A55" s="4">
        <v>51</v>
      </c>
      <c r="B55" s="17"/>
      <c r="C55" s="18"/>
      <c r="D55" s="18"/>
      <c r="E55" s="19"/>
      <c r="F55" s="18"/>
      <c r="G55" s="19"/>
      <c r="H55" s="19"/>
      <c r="I55" s="60">
        <f t="shared" si="0"/>
        <v>0</v>
      </c>
      <c r="J55" s="18"/>
      <c r="K55" s="18"/>
      <c r="L55" s="18"/>
      <c r="M55" s="18"/>
      <c r="N55" s="18"/>
      <c r="O55" s="18"/>
      <c r="P55" s="24"/>
      <c r="Q55" s="18"/>
      <c r="R55" s="18"/>
      <c r="S55" s="18"/>
      <c r="T55" s="18"/>
    </row>
    <row r="56" spans="1:20">
      <c r="A56" s="4">
        <v>52</v>
      </c>
      <c r="B56" s="17"/>
      <c r="C56" s="18"/>
      <c r="D56" s="18"/>
      <c r="E56" s="19"/>
      <c r="F56" s="18"/>
      <c r="G56" s="19"/>
      <c r="H56" s="19"/>
      <c r="I56" s="60">
        <f t="shared" si="0"/>
        <v>0</v>
      </c>
      <c r="J56" s="18"/>
      <c r="K56" s="18"/>
      <c r="L56" s="18"/>
      <c r="M56" s="18"/>
      <c r="N56" s="18"/>
      <c r="O56" s="18"/>
      <c r="P56" s="24"/>
      <c r="Q56" s="18"/>
      <c r="R56" s="18"/>
      <c r="S56" s="18"/>
      <c r="T56" s="18"/>
    </row>
    <row r="57" spans="1:20">
      <c r="A57" s="4">
        <v>53</v>
      </c>
      <c r="B57" s="17"/>
      <c r="C57" s="18"/>
      <c r="D57" s="18"/>
      <c r="E57" s="19"/>
      <c r="F57" s="18"/>
      <c r="G57" s="19"/>
      <c r="H57" s="19"/>
      <c r="I57" s="60">
        <f t="shared" si="0"/>
        <v>0</v>
      </c>
      <c r="J57" s="18"/>
      <c r="K57" s="18"/>
      <c r="L57" s="18"/>
      <c r="M57" s="18"/>
      <c r="N57" s="18"/>
      <c r="O57" s="18"/>
      <c r="P57" s="24"/>
      <c r="Q57" s="18"/>
      <c r="R57" s="18"/>
      <c r="S57" s="18"/>
      <c r="T57" s="18"/>
    </row>
    <row r="58" spans="1:20">
      <c r="A58" s="4">
        <v>54</v>
      </c>
      <c r="B58" s="17"/>
      <c r="C58" s="18"/>
      <c r="D58" s="18"/>
      <c r="E58" s="19"/>
      <c r="F58" s="18"/>
      <c r="G58" s="19"/>
      <c r="H58" s="19"/>
      <c r="I58" s="60">
        <f t="shared" si="0"/>
        <v>0</v>
      </c>
      <c r="J58" s="18"/>
      <c r="K58" s="18"/>
      <c r="L58" s="18"/>
      <c r="M58" s="18"/>
      <c r="N58" s="18"/>
      <c r="O58" s="18"/>
      <c r="P58" s="24"/>
      <c r="Q58" s="18"/>
      <c r="R58" s="18"/>
      <c r="S58" s="18"/>
      <c r="T58" s="18"/>
    </row>
    <row r="59" spans="1:20">
      <c r="A59" s="4">
        <v>55</v>
      </c>
      <c r="B59" s="17"/>
      <c r="C59" s="18"/>
      <c r="D59" s="18"/>
      <c r="E59" s="19"/>
      <c r="F59" s="18"/>
      <c r="G59" s="19"/>
      <c r="H59" s="19"/>
      <c r="I59" s="60">
        <f t="shared" si="0"/>
        <v>0</v>
      </c>
      <c r="J59" s="18"/>
      <c r="K59" s="18"/>
      <c r="L59" s="18"/>
      <c r="M59" s="18"/>
      <c r="N59" s="18"/>
      <c r="O59" s="18"/>
      <c r="P59" s="24"/>
      <c r="Q59" s="18"/>
      <c r="R59" s="18"/>
      <c r="S59" s="18"/>
      <c r="T59" s="18"/>
    </row>
    <row r="60" spans="1:20">
      <c r="A60" s="4">
        <v>56</v>
      </c>
      <c r="B60" s="17"/>
      <c r="C60" s="18"/>
      <c r="D60" s="18"/>
      <c r="E60" s="19"/>
      <c r="F60" s="18"/>
      <c r="G60" s="19"/>
      <c r="H60" s="19"/>
      <c r="I60" s="60">
        <f t="shared" si="0"/>
        <v>0</v>
      </c>
      <c r="J60" s="18"/>
      <c r="K60" s="18"/>
      <c r="L60" s="18"/>
      <c r="M60" s="18"/>
      <c r="N60" s="18"/>
      <c r="O60" s="18"/>
      <c r="P60" s="24"/>
      <c r="Q60" s="18"/>
      <c r="R60" s="18"/>
      <c r="S60" s="18"/>
      <c r="T60" s="18"/>
    </row>
    <row r="61" spans="1:20">
      <c r="A61" s="4">
        <v>57</v>
      </c>
      <c r="B61" s="17"/>
      <c r="C61" s="18"/>
      <c r="D61" s="18"/>
      <c r="E61" s="19"/>
      <c r="F61" s="18"/>
      <c r="G61" s="19"/>
      <c r="H61" s="19"/>
      <c r="I61" s="60">
        <f t="shared" si="0"/>
        <v>0</v>
      </c>
      <c r="J61" s="18"/>
      <c r="K61" s="18"/>
      <c r="L61" s="18"/>
      <c r="M61" s="18"/>
      <c r="N61" s="18"/>
      <c r="O61" s="18"/>
      <c r="P61" s="24"/>
      <c r="Q61" s="18"/>
      <c r="R61" s="18"/>
      <c r="S61" s="18"/>
      <c r="T61" s="18"/>
    </row>
    <row r="62" spans="1:20">
      <c r="A62" s="4">
        <v>58</v>
      </c>
      <c r="B62" s="17"/>
      <c r="C62" s="18"/>
      <c r="D62" s="18"/>
      <c r="E62" s="19"/>
      <c r="F62" s="18"/>
      <c r="G62" s="19"/>
      <c r="H62" s="19"/>
      <c r="I62" s="60">
        <f t="shared" si="0"/>
        <v>0</v>
      </c>
      <c r="J62" s="18"/>
      <c r="K62" s="18"/>
      <c r="L62" s="18"/>
      <c r="M62" s="18"/>
      <c r="N62" s="18"/>
      <c r="O62" s="18"/>
      <c r="P62" s="24"/>
      <c r="Q62" s="18"/>
      <c r="R62" s="18"/>
      <c r="S62" s="18"/>
      <c r="T62" s="18"/>
    </row>
    <row r="63" spans="1:20">
      <c r="A63" s="4">
        <v>59</v>
      </c>
      <c r="B63" s="17"/>
      <c r="C63" s="18"/>
      <c r="D63" s="18"/>
      <c r="E63" s="19"/>
      <c r="F63" s="18"/>
      <c r="G63" s="19"/>
      <c r="H63" s="19"/>
      <c r="I63" s="60">
        <f t="shared" si="0"/>
        <v>0</v>
      </c>
      <c r="J63" s="18"/>
      <c r="K63" s="18"/>
      <c r="L63" s="18"/>
      <c r="M63" s="18"/>
      <c r="N63" s="18"/>
      <c r="O63" s="18"/>
      <c r="P63" s="24"/>
      <c r="Q63" s="18"/>
      <c r="R63" s="18"/>
      <c r="S63" s="18"/>
      <c r="T63" s="18"/>
    </row>
    <row r="64" spans="1:20">
      <c r="A64" s="4">
        <v>60</v>
      </c>
      <c r="B64" s="17"/>
      <c r="C64" s="18"/>
      <c r="D64" s="18"/>
      <c r="E64" s="19"/>
      <c r="F64" s="18"/>
      <c r="G64" s="19"/>
      <c r="H64" s="19"/>
      <c r="I64" s="60">
        <f t="shared" si="0"/>
        <v>0</v>
      </c>
      <c r="J64" s="18"/>
      <c r="K64" s="18"/>
      <c r="L64" s="18"/>
      <c r="M64" s="18"/>
      <c r="N64" s="18"/>
      <c r="O64" s="18"/>
      <c r="P64" s="24"/>
      <c r="Q64" s="18"/>
      <c r="R64" s="18"/>
      <c r="S64" s="18"/>
      <c r="T64" s="18"/>
    </row>
    <row r="65" spans="1:20">
      <c r="A65" s="4">
        <v>61</v>
      </c>
      <c r="B65" s="17"/>
      <c r="C65" s="18"/>
      <c r="D65" s="18"/>
      <c r="E65" s="19"/>
      <c r="F65" s="18"/>
      <c r="G65" s="19"/>
      <c r="H65" s="19"/>
      <c r="I65" s="60">
        <f t="shared" si="0"/>
        <v>0</v>
      </c>
      <c r="J65" s="18"/>
      <c r="K65" s="18"/>
      <c r="L65" s="18"/>
      <c r="M65" s="18"/>
      <c r="N65" s="18"/>
      <c r="O65" s="18"/>
      <c r="P65" s="24"/>
      <c r="Q65" s="18"/>
      <c r="R65" s="18"/>
      <c r="S65" s="18"/>
      <c r="T65" s="18"/>
    </row>
    <row r="66" spans="1:20">
      <c r="A66" s="4">
        <v>62</v>
      </c>
      <c r="B66" s="17"/>
      <c r="C66" s="18"/>
      <c r="D66" s="18"/>
      <c r="E66" s="19"/>
      <c r="F66" s="18"/>
      <c r="G66" s="19"/>
      <c r="H66" s="19"/>
      <c r="I66" s="60">
        <f t="shared" si="0"/>
        <v>0</v>
      </c>
      <c r="J66" s="18"/>
      <c r="K66" s="18"/>
      <c r="L66" s="18"/>
      <c r="M66" s="18"/>
      <c r="N66" s="18"/>
      <c r="O66" s="18"/>
      <c r="P66" s="24"/>
      <c r="Q66" s="18"/>
      <c r="R66" s="18"/>
      <c r="S66" s="18"/>
      <c r="T66" s="18"/>
    </row>
    <row r="67" spans="1:20">
      <c r="A67" s="4">
        <v>63</v>
      </c>
      <c r="B67" s="17"/>
      <c r="C67" s="18"/>
      <c r="D67" s="18"/>
      <c r="E67" s="19"/>
      <c r="F67" s="18"/>
      <c r="G67" s="19"/>
      <c r="H67" s="19"/>
      <c r="I67" s="60">
        <f t="shared" si="0"/>
        <v>0</v>
      </c>
      <c r="J67" s="18"/>
      <c r="K67" s="18"/>
      <c r="L67" s="18"/>
      <c r="M67" s="18"/>
      <c r="N67" s="18"/>
      <c r="O67" s="18"/>
      <c r="P67" s="24"/>
      <c r="Q67" s="18"/>
      <c r="R67" s="18"/>
      <c r="S67" s="18"/>
      <c r="T67" s="18"/>
    </row>
    <row r="68" spans="1:20">
      <c r="A68" s="4">
        <v>64</v>
      </c>
      <c r="B68" s="17"/>
      <c r="C68" s="18"/>
      <c r="D68" s="18"/>
      <c r="E68" s="19"/>
      <c r="F68" s="18"/>
      <c r="G68" s="19"/>
      <c r="H68" s="19"/>
      <c r="I68" s="60">
        <f t="shared" si="0"/>
        <v>0</v>
      </c>
      <c r="J68" s="18"/>
      <c r="K68" s="18"/>
      <c r="L68" s="18"/>
      <c r="M68" s="18"/>
      <c r="N68" s="18"/>
      <c r="O68" s="18"/>
      <c r="P68" s="24"/>
      <c r="Q68" s="18"/>
      <c r="R68" s="18"/>
      <c r="S68" s="18"/>
      <c r="T68" s="18"/>
    </row>
    <row r="69" spans="1:20">
      <c r="A69" s="4">
        <v>65</v>
      </c>
      <c r="B69" s="17"/>
      <c r="C69" s="18"/>
      <c r="D69" s="18"/>
      <c r="E69" s="19"/>
      <c r="F69" s="18"/>
      <c r="G69" s="19"/>
      <c r="H69" s="19"/>
      <c r="I69" s="60">
        <f t="shared" si="0"/>
        <v>0</v>
      </c>
      <c r="J69" s="18"/>
      <c r="K69" s="18"/>
      <c r="L69" s="18"/>
      <c r="M69" s="18"/>
      <c r="N69" s="18"/>
      <c r="O69" s="18"/>
      <c r="P69" s="24"/>
      <c r="Q69" s="18"/>
      <c r="R69" s="18"/>
      <c r="S69" s="18"/>
      <c r="T69" s="18"/>
    </row>
    <row r="70" spans="1:20">
      <c r="A70" s="4">
        <v>66</v>
      </c>
      <c r="B70" s="17"/>
      <c r="C70" s="18"/>
      <c r="D70" s="18"/>
      <c r="E70" s="19"/>
      <c r="F70" s="18"/>
      <c r="G70" s="19"/>
      <c r="H70" s="19"/>
      <c r="I70" s="60">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60">
        <f t="shared" si="1"/>
        <v>0</v>
      </c>
      <c r="J71" s="18"/>
      <c r="K71" s="18"/>
      <c r="L71" s="18"/>
      <c r="M71" s="18"/>
      <c r="N71" s="18"/>
      <c r="O71" s="18"/>
      <c r="P71" s="24"/>
      <c r="Q71" s="18"/>
      <c r="R71" s="18"/>
      <c r="S71" s="18"/>
      <c r="T71" s="18"/>
    </row>
    <row r="72" spans="1:20">
      <c r="A72" s="4">
        <v>68</v>
      </c>
      <c r="B72" s="17"/>
      <c r="C72" s="18"/>
      <c r="D72" s="18"/>
      <c r="E72" s="19"/>
      <c r="F72" s="18"/>
      <c r="G72" s="19"/>
      <c r="H72" s="19"/>
      <c r="I72" s="60">
        <f t="shared" si="1"/>
        <v>0</v>
      </c>
      <c r="J72" s="18"/>
      <c r="K72" s="18"/>
      <c r="L72" s="18"/>
      <c r="M72" s="18"/>
      <c r="N72" s="18"/>
      <c r="O72" s="18"/>
      <c r="P72" s="24"/>
      <c r="Q72" s="18"/>
      <c r="R72" s="1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48"/>
      <c r="D78" s="48"/>
      <c r="E78" s="19"/>
      <c r="F78" s="48"/>
      <c r="G78" s="19"/>
      <c r="H78" s="19"/>
      <c r="I78" s="60">
        <f t="shared" si="1"/>
        <v>0</v>
      </c>
      <c r="J78" s="48"/>
      <c r="K78" s="48"/>
      <c r="L78" s="48"/>
      <c r="M78" s="48"/>
      <c r="N78" s="48"/>
      <c r="O78" s="4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0</v>
      </c>
      <c r="D165" s="21"/>
      <c r="E165" s="13"/>
      <c r="F165" s="21"/>
      <c r="G165" s="61">
        <f>SUM(G5:G164)</f>
        <v>0</v>
      </c>
      <c r="H165" s="61">
        <f>SUM(H5:H164)</f>
        <v>0</v>
      </c>
      <c r="I165" s="61">
        <f>SUM(I5:I164)</f>
        <v>0</v>
      </c>
      <c r="J165" s="21"/>
      <c r="K165" s="21"/>
      <c r="L165" s="21"/>
      <c r="M165" s="21"/>
      <c r="N165" s="21"/>
      <c r="O165" s="21"/>
      <c r="P165" s="14"/>
      <c r="Q165" s="21"/>
      <c r="R165" s="21"/>
      <c r="S165" s="21"/>
      <c r="T165" s="12"/>
    </row>
    <row r="166" spans="1:20">
      <c r="A166" s="44" t="s">
        <v>62</v>
      </c>
      <c r="B166" s="10">
        <f>COUNTIF(B$5:B$164,"Team 1")</f>
        <v>0</v>
      </c>
      <c r="C166" s="44" t="s">
        <v>25</v>
      </c>
      <c r="D166" s="10">
        <f>COUNTIF(D5:D164,"Anganwadi")</f>
        <v>0</v>
      </c>
    </row>
    <row r="167" spans="1:20">
      <c r="A167" s="44" t="s">
        <v>63</v>
      </c>
      <c r="B167" s="10">
        <f>COUNTIF(B$6:B$164,"Team 2")</f>
        <v>0</v>
      </c>
      <c r="C167" s="44" t="s">
        <v>23</v>
      </c>
      <c r="D167" s="10">
        <f>COUNTIF(D5:D164,"School")</f>
        <v>0</v>
      </c>
    </row>
  </sheetData>
  <sheetProtection password="8527" sheet="1" objects="1" scenarios="1"/>
  <mergeCells count="20">
    <mergeCell ref="E3:E4"/>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3" sqref="D3:D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51" t="s">
        <v>70</v>
      </c>
      <c r="B1" s="151"/>
      <c r="C1" s="151"/>
      <c r="D1" s="56"/>
      <c r="E1" s="56"/>
      <c r="F1" s="56"/>
      <c r="G1" s="56"/>
      <c r="H1" s="56"/>
      <c r="I1" s="56"/>
      <c r="J1" s="56"/>
      <c r="K1" s="56"/>
      <c r="L1" s="56"/>
      <c r="M1" s="153"/>
      <c r="N1" s="153"/>
      <c r="O1" s="153"/>
      <c r="P1" s="153"/>
      <c r="Q1" s="153"/>
      <c r="R1" s="153"/>
      <c r="S1" s="153"/>
      <c r="T1" s="153"/>
    </row>
    <row r="2" spans="1:20">
      <c r="A2" s="147" t="s">
        <v>59</v>
      </c>
      <c r="B2" s="148"/>
      <c r="C2" s="148"/>
      <c r="D2" s="25">
        <v>43709</v>
      </c>
      <c r="E2" s="22"/>
      <c r="F2" s="22"/>
      <c r="G2" s="22"/>
      <c r="H2" s="22"/>
      <c r="I2" s="22"/>
      <c r="J2" s="22"/>
      <c r="K2" s="22"/>
      <c r="L2" s="22"/>
      <c r="M2" s="22"/>
      <c r="N2" s="22"/>
      <c r="O2" s="22"/>
      <c r="P2" s="22"/>
      <c r="Q2" s="22"/>
      <c r="R2" s="22"/>
      <c r="S2" s="22"/>
    </row>
    <row r="3" spans="1:20" ht="24" customHeight="1">
      <c r="A3" s="143" t="s">
        <v>14</v>
      </c>
      <c r="B3" s="145" t="s">
        <v>61</v>
      </c>
      <c r="C3" s="142" t="s">
        <v>7</v>
      </c>
      <c r="D3" s="142" t="s">
        <v>55</v>
      </c>
      <c r="E3" s="142" t="s">
        <v>16</v>
      </c>
      <c r="F3" s="149" t="s">
        <v>17</v>
      </c>
      <c r="G3" s="142" t="s">
        <v>8</v>
      </c>
      <c r="H3" s="142"/>
      <c r="I3" s="142"/>
      <c r="J3" s="142" t="s">
        <v>31</v>
      </c>
      <c r="K3" s="145" t="s">
        <v>33</v>
      </c>
      <c r="L3" s="145" t="s">
        <v>50</v>
      </c>
      <c r="M3" s="145" t="s">
        <v>51</v>
      </c>
      <c r="N3" s="145" t="s">
        <v>34</v>
      </c>
      <c r="O3" s="145" t="s">
        <v>35</v>
      </c>
      <c r="P3" s="143" t="s">
        <v>54</v>
      </c>
      <c r="Q3" s="142" t="s">
        <v>52</v>
      </c>
      <c r="R3" s="142" t="s">
        <v>32</v>
      </c>
      <c r="S3" s="142" t="s">
        <v>53</v>
      </c>
      <c r="T3" s="142" t="s">
        <v>13</v>
      </c>
    </row>
    <row r="4" spans="1:20" ht="25.5" customHeight="1">
      <c r="A4" s="143"/>
      <c r="B4" s="150"/>
      <c r="C4" s="142"/>
      <c r="D4" s="142"/>
      <c r="E4" s="142"/>
      <c r="F4" s="149"/>
      <c r="G4" s="23" t="s">
        <v>9</v>
      </c>
      <c r="H4" s="23" t="s">
        <v>10</v>
      </c>
      <c r="I4" s="23" t="s">
        <v>11</v>
      </c>
      <c r="J4" s="142"/>
      <c r="K4" s="146"/>
      <c r="L4" s="146"/>
      <c r="M4" s="146"/>
      <c r="N4" s="146"/>
      <c r="O4" s="146"/>
      <c r="P4" s="143"/>
      <c r="Q4" s="143"/>
      <c r="R4" s="142"/>
      <c r="S4" s="142"/>
      <c r="T4" s="142"/>
    </row>
    <row r="5" spans="1:20">
      <c r="A5" s="4">
        <v>1</v>
      </c>
      <c r="B5" s="17"/>
      <c r="C5" s="58"/>
      <c r="D5" s="48"/>
      <c r="E5" s="17"/>
      <c r="F5" s="58"/>
      <c r="G5" s="17"/>
      <c r="H5" s="17"/>
      <c r="I5" s="62">
        <f>SUM(G5:H5)</f>
        <v>0</v>
      </c>
      <c r="J5" s="58"/>
      <c r="K5" s="58"/>
      <c r="L5" s="58"/>
      <c r="M5" s="58"/>
      <c r="N5" s="58"/>
      <c r="O5" s="58"/>
      <c r="P5" s="49"/>
      <c r="Q5" s="48"/>
      <c r="R5" s="48"/>
      <c r="S5" s="18"/>
      <c r="T5" s="18"/>
    </row>
    <row r="6" spans="1:20">
      <c r="A6" s="4">
        <v>2</v>
      </c>
      <c r="B6" s="17"/>
      <c r="C6" s="48"/>
      <c r="D6" s="48"/>
      <c r="E6" s="19"/>
      <c r="F6" s="48"/>
      <c r="G6" s="19"/>
      <c r="H6" s="19"/>
      <c r="I6" s="62">
        <f t="shared" ref="I6:I69" si="0">SUM(G6:H6)</f>
        <v>0</v>
      </c>
      <c r="J6" s="48"/>
      <c r="K6" s="48"/>
      <c r="L6" s="48"/>
      <c r="M6" s="48"/>
      <c r="N6" s="48"/>
      <c r="O6" s="48"/>
      <c r="P6" s="49"/>
      <c r="Q6" s="48"/>
      <c r="R6" s="48"/>
      <c r="S6" s="18"/>
      <c r="T6" s="18"/>
    </row>
    <row r="7" spans="1:20">
      <c r="A7" s="4">
        <v>3</v>
      </c>
      <c r="B7" s="17"/>
      <c r="C7" s="48"/>
      <c r="D7" s="48"/>
      <c r="E7" s="19"/>
      <c r="F7" s="48"/>
      <c r="G7" s="19"/>
      <c r="H7" s="19"/>
      <c r="I7" s="62">
        <f t="shared" si="0"/>
        <v>0</v>
      </c>
      <c r="J7" s="48"/>
      <c r="K7" s="48"/>
      <c r="L7" s="48"/>
      <c r="M7" s="48"/>
      <c r="N7" s="48"/>
      <c r="O7" s="48"/>
      <c r="P7" s="49"/>
      <c r="Q7" s="48"/>
      <c r="R7" s="48"/>
      <c r="S7" s="18"/>
      <c r="T7" s="18"/>
    </row>
    <row r="8" spans="1:20">
      <c r="A8" s="4">
        <v>4</v>
      </c>
      <c r="B8" s="17"/>
      <c r="C8" s="48"/>
      <c r="D8" s="48"/>
      <c r="E8" s="19"/>
      <c r="F8" s="48"/>
      <c r="G8" s="19"/>
      <c r="H8" s="19"/>
      <c r="I8" s="62">
        <f t="shared" si="0"/>
        <v>0</v>
      </c>
      <c r="J8" s="17"/>
      <c r="K8" s="48"/>
      <c r="L8" s="48"/>
      <c r="M8" s="48"/>
      <c r="N8" s="48"/>
      <c r="O8" s="48"/>
      <c r="P8" s="49"/>
      <c r="Q8" s="48"/>
      <c r="R8" s="48"/>
      <c r="S8" s="18"/>
      <c r="T8" s="18"/>
    </row>
    <row r="9" spans="1:20">
      <c r="A9" s="4">
        <v>5</v>
      </c>
      <c r="B9" s="17"/>
      <c r="C9" s="48"/>
      <c r="D9" s="48"/>
      <c r="E9" s="19"/>
      <c r="F9" s="48"/>
      <c r="G9" s="19"/>
      <c r="H9" s="19"/>
      <c r="I9" s="62">
        <f t="shared" si="0"/>
        <v>0</v>
      </c>
      <c r="J9" s="48"/>
      <c r="K9" s="48"/>
      <c r="L9" s="48"/>
      <c r="M9" s="48"/>
      <c r="N9" s="48"/>
      <c r="O9" s="48"/>
      <c r="P9" s="49"/>
      <c r="Q9" s="48"/>
      <c r="R9" s="48"/>
      <c r="S9" s="18"/>
      <c r="T9" s="18"/>
    </row>
    <row r="10" spans="1:20">
      <c r="A10" s="4">
        <v>6</v>
      </c>
      <c r="B10" s="17"/>
      <c r="C10" s="48"/>
      <c r="D10" s="48"/>
      <c r="E10" s="19"/>
      <c r="F10" s="48"/>
      <c r="G10" s="19"/>
      <c r="H10" s="19"/>
      <c r="I10" s="62">
        <f t="shared" si="0"/>
        <v>0</v>
      </c>
      <c r="J10" s="48"/>
      <c r="K10" s="48"/>
      <c r="L10" s="48"/>
      <c r="M10" s="48"/>
      <c r="N10" s="48"/>
      <c r="O10" s="48"/>
      <c r="P10" s="49"/>
      <c r="Q10" s="48"/>
      <c r="R10" s="48"/>
      <c r="S10" s="18"/>
      <c r="T10" s="18"/>
    </row>
    <row r="11" spans="1:20">
      <c r="A11" s="4">
        <v>7</v>
      </c>
      <c r="B11" s="17"/>
      <c r="C11" s="48"/>
      <c r="D11" s="48"/>
      <c r="E11" s="19"/>
      <c r="F11" s="48"/>
      <c r="G11" s="19"/>
      <c r="H11" s="19"/>
      <c r="I11" s="62">
        <f t="shared" si="0"/>
        <v>0</v>
      </c>
      <c r="J11" s="48"/>
      <c r="K11" s="48"/>
      <c r="L11" s="48"/>
      <c r="M11" s="48"/>
      <c r="N11" s="48"/>
      <c r="O11" s="48"/>
      <c r="P11" s="49"/>
      <c r="Q11" s="48"/>
      <c r="R11" s="48"/>
      <c r="S11" s="18"/>
      <c r="T11" s="18"/>
    </row>
    <row r="12" spans="1:20">
      <c r="A12" s="4">
        <v>8</v>
      </c>
      <c r="B12" s="17"/>
      <c r="C12" s="58"/>
      <c r="D12" s="58"/>
      <c r="E12" s="17"/>
      <c r="F12" s="58"/>
      <c r="G12" s="17"/>
      <c r="H12" s="17"/>
      <c r="I12" s="62">
        <f t="shared" si="0"/>
        <v>0</v>
      </c>
      <c r="J12" s="58"/>
      <c r="K12" s="58"/>
      <c r="L12" s="58"/>
      <c r="M12" s="58"/>
      <c r="N12" s="58"/>
      <c r="O12" s="58"/>
      <c r="P12" s="49"/>
      <c r="Q12" s="48"/>
      <c r="R12" s="48"/>
      <c r="S12" s="18"/>
      <c r="T12" s="18"/>
    </row>
    <row r="13" spans="1:20">
      <c r="A13" s="4">
        <v>9</v>
      </c>
      <c r="B13" s="17"/>
      <c r="C13" s="48"/>
      <c r="D13" s="48"/>
      <c r="E13" s="19"/>
      <c r="F13" s="48"/>
      <c r="G13" s="19"/>
      <c r="H13" s="19"/>
      <c r="I13" s="62">
        <f t="shared" si="0"/>
        <v>0</v>
      </c>
      <c r="J13" s="48"/>
      <c r="K13" s="48"/>
      <c r="L13" s="48"/>
      <c r="M13" s="48"/>
      <c r="N13" s="48"/>
      <c r="O13" s="48"/>
      <c r="P13" s="49"/>
      <c r="Q13" s="48"/>
      <c r="R13" s="48"/>
      <c r="S13" s="18"/>
      <c r="T13" s="18"/>
    </row>
    <row r="14" spans="1:20">
      <c r="A14" s="4">
        <v>10</v>
      </c>
      <c r="B14" s="17"/>
      <c r="C14" s="48"/>
      <c r="D14" s="48"/>
      <c r="E14" s="19"/>
      <c r="F14" s="48"/>
      <c r="G14" s="19"/>
      <c r="H14" s="19"/>
      <c r="I14" s="62">
        <f t="shared" si="0"/>
        <v>0</v>
      </c>
      <c r="J14" s="48"/>
      <c r="K14" s="48"/>
      <c r="L14" s="48"/>
      <c r="M14" s="48"/>
      <c r="N14" s="48"/>
      <c r="O14" s="48"/>
      <c r="P14" s="49"/>
      <c r="Q14" s="48"/>
      <c r="R14" s="48"/>
      <c r="S14" s="18"/>
      <c r="T14" s="18"/>
    </row>
    <row r="15" spans="1:20">
      <c r="A15" s="4">
        <v>11</v>
      </c>
      <c r="B15" s="17"/>
      <c r="C15" s="48"/>
      <c r="D15" s="48"/>
      <c r="E15" s="19"/>
      <c r="F15" s="48"/>
      <c r="G15" s="19"/>
      <c r="H15" s="19"/>
      <c r="I15" s="62">
        <f t="shared" si="0"/>
        <v>0</v>
      </c>
      <c r="J15" s="48"/>
      <c r="K15" s="48"/>
      <c r="L15" s="48"/>
      <c r="M15" s="48"/>
      <c r="N15" s="48"/>
      <c r="O15" s="48"/>
      <c r="P15" s="49"/>
      <c r="Q15" s="48"/>
      <c r="R15" s="48"/>
      <c r="S15" s="18"/>
      <c r="T15" s="18"/>
    </row>
    <row r="16" spans="1:20">
      <c r="A16" s="4">
        <v>12</v>
      </c>
      <c r="B16" s="17"/>
      <c r="C16" s="48"/>
      <c r="D16" s="48"/>
      <c r="E16" s="19"/>
      <c r="F16" s="48"/>
      <c r="G16" s="19"/>
      <c r="H16" s="19"/>
      <c r="I16" s="62">
        <f t="shared" si="0"/>
        <v>0</v>
      </c>
      <c r="J16" s="48"/>
      <c r="K16" s="48"/>
      <c r="L16" s="48"/>
      <c r="M16" s="48"/>
      <c r="N16" s="48"/>
      <c r="O16" s="48"/>
      <c r="P16" s="49"/>
      <c r="Q16" s="48"/>
      <c r="R16" s="48"/>
      <c r="S16" s="18"/>
      <c r="T16" s="18"/>
    </row>
    <row r="17" spans="1:20">
      <c r="A17" s="4">
        <v>13</v>
      </c>
      <c r="B17" s="17"/>
      <c r="C17" s="48"/>
      <c r="D17" s="48"/>
      <c r="E17" s="19"/>
      <c r="F17" s="48"/>
      <c r="G17" s="19"/>
      <c r="H17" s="19"/>
      <c r="I17" s="62">
        <f t="shared" si="0"/>
        <v>0</v>
      </c>
      <c r="J17" s="48"/>
      <c r="K17" s="48"/>
      <c r="L17" s="48"/>
      <c r="M17" s="48"/>
      <c r="N17" s="48"/>
      <c r="O17" s="48"/>
      <c r="P17" s="49"/>
      <c r="Q17" s="48"/>
      <c r="R17" s="48"/>
      <c r="S17" s="18"/>
      <c r="T17" s="18"/>
    </row>
    <row r="18" spans="1:20">
      <c r="A18" s="4">
        <v>14</v>
      </c>
      <c r="B18" s="17"/>
      <c r="C18" s="48"/>
      <c r="D18" s="48"/>
      <c r="E18" s="19"/>
      <c r="F18" s="48"/>
      <c r="G18" s="19"/>
      <c r="H18" s="19"/>
      <c r="I18" s="62">
        <f t="shared" si="0"/>
        <v>0</v>
      </c>
      <c r="J18" s="48"/>
      <c r="K18" s="48"/>
      <c r="L18" s="48"/>
      <c r="M18" s="48"/>
      <c r="N18" s="48"/>
      <c r="O18" s="48"/>
      <c r="P18" s="49"/>
      <c r="Q18" s="48"/>
      <c r="R18" s="48"/>
      <c r="S18" s="18"/>
      <c r="T18" s="18"/>
    </row>
    <row r="19" spans="1:20">
      <c r="A19" s="4">
        <v>15</v>
      </c>
      <c r="B19" s="17"/>
      <c r="C19" s="48"/>
      <c r="D19" s="48"/>
      <c r="E19" s="19"/>
      <c r="F19" s="48"/>
      <c r="G19" s="19"/>
      <c r="H19" s="19"/>
      <c r="I19" s="62">
        <f t="shared" si="0"/>
        <v>0</v>
      </c>
      <c r="J19" s="48"/>
      <c r="K19" s="48"/>
      <c r="L19" s="48"/>
      <c r="M19" s="48"/>
      <c r="N19" s="48"/>
      <c r="O19" s="48"/>
      <c r="P19" s="49"/>
      <c r="Q19" s="48"/>
      <c r="R19" s="48"/>
      <c r="S19" s="18"/>
      <c r="T19" s="18"/>
    </row>
    <row r="20" spans="1:20">
      <c r="A20" s="4">
        <v>16</v>
      </c>
      <c r="B20" s="17"/>
      <c r="C20" s="48"/>
      <c r="D20" s="48"/>
      <c r="E20" s="19"/>
      <c r="F20" s="48"/>
      <c r="G20" s="19"/>
      <c r="H20" s="19"/>
      <c r="I20" s="62">
        <f t="shared" si="0"/>
        <v>0</v>
      </c>
      <c r="J20" s="48"/>
      <c r="K20" s="48"/>
      <c r="L20" s="48"/>
      <c r="M20" s="48"/>
      <c r="N20" s="48"/>
      <c r="O20" s="48"/>
      <c r="P20" s="49"/>
      <c r="Q20" s="48"/>
      <c r="R20" s="48"/>
      <c r="S20" s="18"/>
      <c r="T20" s="18"/>
    </row>
    <row r="21" spans="1:20">
      <c r="A21" s="4">
        <v>17</v>
      </c>
      <c r="B21" s="17"/>
      <c r="C21" s="48"/>
      <c r="D21" s="48"/>
      <c r="E21" s="19"/>
      <c r="F21" s="48"/>
      <c r="G21" s="19"/>
      <c r="H21" s="19"/>
      <c r="I21" s="62">
        <f t="shared" si="0"/>
        <v>0</v>
      </c>
      <c r="J21" s="48"/>
      <c r="K21" s="48"/>
      <c r="L21" s="48"/>
      <c r="M21" s="48"/>
      <c r="N21" s="48"/>
      <c r="O21" s="48"/>
      <c r="P21" s="49"/>
      <c r="Q21" s="48"/>
      <c r="R21" s="48"/>
      <c r="S21" s="18"/>
      <c r="T21" s="18"/>
    </row>
    <row r="22" spans="1:20">
      <c r="A22" s="4">
        <v>18</v>
      </c>
      <c r="B22" s="17"/>
      <c r="C22" s="48"/>
      <c r="D22" s="48"/>
      <c r="E22" s="19"/>
      <c r="F22" s="48"/>
      <c r="G22" s="19"/>
      <c r="H22" s="19"/>
      <c r="I22" s="62">
        <f t="shared" si="0"/>
        <v>0</v>
      </c>
      <c r="J22" s="48"/>
      <c r="K22" s="48"/>
      <c r="L22" s="48"/>
      <c r="M22" s="48"/>
      <c r="N22" s="48"/>
      <c r="O22" s="48"/>
      <c r="P22" s="49"/>
      <c r="Q22" s="48"/>
      <c r="R22" s="48"/>
      <c r="S22" s="18"/>
      <c r="T22" s="18"/>
    </row>
    <row r="23" spans="1:20">
      <c r="A23" s="4">
        <v>19</v>
      </c>
      <c r="B23" s="17"/>
      <c r="C23" s="48"/>
      <c r="D23" s="48"/>
      <c r="E23" s="19"/>
      <c r="F23" s="48"/>
      <c r="G23" s="19"/>
      <c r="H23" s="19"/>
      <c r="I23" s="62">
        <f t="shared" si="0"/>
        <v>0</v>
      </c>
      <c r="J23" s="48"/>
      <c r="K23" s="48"/>
      <c r="L23" s="48"/>
      <c r="M23" s="48"/>
      <c r="N23" s="48"/>
      <c r="O23" s="48"/>
      <c r="P23" s="49"/>
      <c r="Q23" s="48"/>
      <c r="R23" s="48"/>
      <c r="S23" s="18"/>
      <c r="T23" s="18"/>
    </row>
    <row r="24" spans="1:20">
      <c r="A24" s="4">
        <v>20</v>
      </c>
      <c r="B24" s="17"/>
      <c r="C24" s="48"/>
      <c r="D24" s="48"/>
      <c r="E24" s="19"/>
      <c r="F24" s="48"/>
      <c r="G24" s="19"/>
      <c r="H24" s="19"/>
      <c r="I24" s="62">
        <f t="shared" si="0"/>
        <v>0</v>
      </c>
      <c r="J24" s="48"/>
      <c r="K24" s="48"/>
      <c r="L24" s="48"/>
      <c r="M24" s="48"/>
      <c r="N24" s="48"/>
      <c r="O24" s="48"/>
      <c r="P24" s="49"/>
      <c r="Q24" s="48"/>
      <c r="R24" s="48"/>
      <c r="S24" s="18"/>
      <c r="T24" s="18"/>
    </row>
    <row r="25" spans="1:20">
      <c r="A25" s="4">
        <v>21</v>
      </c>
      <c r="B25" s="17"/>
      <c r="C25" s="48"/>
      <c r="D25" s="48"/>
      <c r="E25" s="19"/>
      <c r="F25" s="48"/>
      <c r="G25" s="19"/>
      <c r="H25" s="19"/>
      <c r="I25" s="62">
        <f t="shared" si="0"/>
        <v>0</v>
      </c>
      <c r="J25" s="48"/>
      <c r="K25" s="48"/>
      <c r="L25" s="48"/>
      <c r="M25" s="48"/>
      <c r="N25" s="48"/>
      <c r="O25" s="48"/>
      <c r="P25" s="49"/>
      <c r="Q25" s="48"/>
      <c r="R25" s="48"/>
      <c r="S25" s="18"/>
      <c r="T25" s="18"/>
    </row>
    <row r="26" spans="1:20">
      <c r="A26" s="4">
        <v>22</v>
      </c>
      <c r="B26" s="17"/>
      <c r="C26" s="58"/>
      <c r="D26" s="58"/>
      <c r="E26" s="17"/>
      <c r="F26" s="58"/>
      <c r="G26" s="17"/>
      <c r="H26" s="17"/>
      <c r="I26" s="62">
        <f t="shared" si="0"/>
        <v>0</v>
      </c>
      <c r="J26" s="58"/>
      <c r="K26" s="58"/>
      <c r="L26" s="58"/>
      <c r="M26" s="58"/>
      <c r="N26" s="58"/>
      <c r="O26" s="58"/>
      <c r="P26" s="49"/>
      <c r="Q26" s="48"/>
      <c r="R26" s="48"/>
      <c r="S26" s="18"/>
      <c r="T26" s="18"/>
    </row>
    <row r="27" spans="1:20">
      <c r="A27" s="4">
        <v>23</v>
      </c>
      <c r="B27" s="17"/>
      <c r="C27" s="48"/>
      <c r="D27" s="48"/>
      <c r="E27" s="19"/>
      <c r="F27" s="48"/>
      <c r="G27" s="19"/>
      <c r="H27" s="19"/>
      <c r="I27" s="62">
        <f t="shared" si="0"/>
        <v>0</v>
      </c>
      <c r="J27" s="48"/>
      <c r="K27" s="48"/>
      <c r="L27" s="48"/>
      <c r="M27" s="48"/>
      <c r="N27" s="48"/>
      <c r="O27" s="48"/>
      <c r="P27" s="49"/>
      <c r="Q27" s="48"/>
      <c r="R27" s="48"/>
      <c r="S27" s="18"/>
      <c r="T27" s="18"/>
    </row>
    <row r="28" spans="1:20">
      <c r="A28" s="4">
        <v>24</v>
      </c>
      <c r="B28" s="17"/>
      <c r="C28" s="48"/>
      <c r="D28" s="48"/>
      <c r="E28" s="19"/>
      <c r="F28" s="48"/>
      <c r="G28" s="19"/>
      <c r="H28" s="19"/>
      <c r="I28" s="62">
        <f t="shared" si="0"/>
        <v>0</v>
      </c>
      <c r="J28" s="48"/>
      <c r="K28" s="48"/>
      <c r="L28" s="48"/>
      <c r="M28" s="48"/>
      <c r="N28" s="48"/>
      <c r="O28" s="48"/>
      <c r="P28" s="49"/>
      <c r="Q28" s="48"/>
      <c r="R28" s="48"/>
      <c r="S28" s="18"/>
      <c r="T28" s="18"/>
    </row>
    <row r="29" spans="1:20">
      <c r="A29" s="4">
        <v>25</v>
      </c>
      <c r="B29" s="17"/>
      <c r="C29" s="48"/>
      <c r="D29" s="48"/>
      <c r="E29" s="19"/>
      <c r="F29" s="48"/>
      <c r="G29" s="19"/>
      <c r="H29" s="19"/>
      <c r="I29" s="62">
        <f t="shared" si="0"/>
        <v>0</v>
      </c>
      <c r="J29" s="48"/>
      <c r="K29" s="48"/>
      <c r="L29" s="48"/>
      <c r="M29" s="48"/>
      <c r="N29" s="48"/>
      <c r="O29" s="48"/>
      <c r="P29" s="49"/>
      <c r="Q29" s="48"/>
      <c r="R29" s="48"/>
      <c r="S29" s="18"/>
      <c r="T29" s="18"/>
    </row>
    <row r="30" spans="1:20">
      <c r="A30" s="4">
        <v>26</v>
      </c>
      <c r="B30" s="17"/>
      <c r="C30" s="48"/>
      <c r="D30" s="48"/>
      <c r="E30" s="19"/>
      <c r="F30" s="48"/>
      <c r="G30" s="19"/>
      <c r="H30" s="19"/>
      <c r="I30" s="62">
        <f t="shared" si="0"/>
        <v>0</v>
      </c>
      <c r="J30" s="48"/>
      <c r="K30" s="48"/>
      <c r="L30" s="48"/>
      <c r="M30" s="48"/>
      <c r="N30" s="48"/>
      <c r="O30" s="48"/>
      <c r="P30" s="49"/>
      <c r="Q30" s="48"/>
      <c r="R30" s="48"/>
      <c r="S30" s="18"/>
      <c r="T30" s="18"/>
    </row>
    <row r="31" spans="1:20">
      <c r="A31" s="4">
        <v>27</v>
      </c>
      <c r="B31" s="17"/>
      <c r="C31" s="48"/>
      <c r="D31" s="48"/>
      <c r="E31" s="19"/>
      <c r="F31" s="48"/>
      <c r="G31" s="19"/>
      <c r="H31" s="19"/>
      <c r="I31" s="62">
        <f t="shared" si="0"/>
        <v>0</v>
      </c>
      <c r="J31" s="48"/>
      <c r="K31" s="48"/>
      <c r="L31" s="48"/>
      <c r="M31" s="48"/>
      <c r="N31" s="48"/>
      <c r="O31" s="48"/>
      <c r="P31" s="49"/>
      <c r="Q31" s="48"/>
      <c r="R31" s="48"/>
      <c r="S31" s="18"/>
      <c r="T31" s="18"/>
    </row>
    <row r="32" spans="1:20">
      <c r="A32" s="4">
        <v>28</v>
      </c>
      <c r="B32" s="17"/>
      <c r="C32" s="48"/>
      <c r="D32" s="48"/>
      <c r="E32" s="19"/>
      <c r="F32" s="48"/>
      <c r="G32" s="19"/>
      <c r="H32" s="19"/>
      <c r="I32" s="62">
        <f t="shared" si="0"/>
        <v>0</v>
      </c>
      <c r="J32" s="48"/>
      <c r="K32" s="48"/>
      <c r="L32" s="48"/>
      <c r="M32" s="48"/>
      <c r="N32" s="48"/>
      <c r="O32" s="48"/>
      <c r="P32" s="49"/>
      <c r="Q32" s="48"/>
      <c r="R32" s="48"/>
      <c r="S32" s="18"/>
      <c r="T32" s="18"/>
    </row>
    <row r="33" spans="1:20">
      <c r="A33" s="4">
        <v>29</v>
      </c>
      <c r="B33" s="17"/>
      <c r="C33" s="58"/>
      <c r="D33" s="58"/>
      <c r="E33" s="17"/>
      <c r="F33" s="58"/>
      <c r="G33" s="17"/>
      <c r="H33" s="17"/>
      <c r="I33" s="62">
        <f t="shared" si="0"/>
        <v>0</v>
      </c>
      <c r="J33" s="58"/>
      <c r="K33" s="58"/>
      <c r="L33" s="58"/>
      <c r="M33" s="58"/>
      <c r="N33" s="58"/>
      <c r="O33" s="58"/>
      <c r="P33" s="49"/>
      <c r="Q33" s="48"/>
      <c r="R33" s="48"/>
      <c r="S33" s="18"/>
      <c r="T33" s="18"/>
    </row>
    <row r="34" spans="1:20">
      <c r="A34" s="4">
        <v>30</v>
      </c>
      <c r="B34" s="17"/>
      <c r="C34" s="48"/>
      <c r="D34" s="48"/>
      <c r="E34" s="19"/>
      <c r="F34" s="48"/>
      <c r="G34" s="19"/>
      <c r="H34" s="19"/>
      <c r="I34" s="62">
        <f t="shared" si="0"/>
        <v>0</v>
      </c>
      <c r="J34" s="48"/>
      <c r="K34" s="48"/>
      <c r="L34" s="48"/>
      <c r="M34" s="48"/>
      <c r="N34" s="48"/>
      <c r="O34" s="48"/>
      <c r="P34" s="49"/>
      <c r="Q34" s="48"/>
      <c r="R34" s="48"/>
      <c r="S34" s="18"/>
      <c r="T34" s="18"/>
    </row>
    <row r="35" spans="1:20">
      <c r="A35" s="4">
        <v>31</v>
      </c>
      <c r="B35" s="17"/>
      <c r="C35" s="48"/>
      <c r="D35" s="48"/>
      <c r="E35" s="19"/>
      <c r="F35" s="48"/>
      <c r="G35" s="19"/>
      <c r="H35" s="19"/>
      <c r="I35" s="62">
        <f t="shared" si="0"/>
        <v>0</v>
      </c>
      <c r="J35" s="48"/>
      <c r="K35" s="48"/>
      <c r="L35" s="48"/>
      <c r="M35" s="48"/>
      <c r="N35" s="48"/>
      <c r="O35" s="48"/>
      <c r="P35" s="49"/>
      <c r="Q35" s="48"/>
      <c r="R35" s="48"/>
      <c r="S35" s="18"/>
      <c r="T35" s="18"/>
    </row>
    <row r="36" spans="1:20">
      <c r="A36" s="4">
        <v>32</v>
      </c>
      <c r="B36" s="17"/>
      <c r="C36" s="48"/>
      <c r="D36" s="48"/>
      <c r="E36" s="19"/>
      <c r="F36" s="48"/>
      <c r="G36" s="19"/>
      <c r="H36" s="19"/>
      <c r="I36" s="62">
        <f t="shared" si="0"/>
        <v>0</v>
      </c>
      <c r="J36" s="48"/>
      <c r="K36" s="48"/>
      <c r="L36" s="48"/>
      <c r="M36" s="48"/>
      <c r="N36" s="48"/>
      <c r="O36" s="48"/>
      <c r="P36" s="49"/>
      <c r="Q36" s="48"/>
      <c r="R36" s="48"/>
      <c r="S36" s="18"/>
      <c r="T36" s="18"/>
    </row>
    <row r="37" spans="1:20">
      <c r="A37" s="4">
        <v>33</v>
      </c>
      <c r="B37" s="17"/>
      <c r="C37" s="48"/>
      <c r="D37" s="48"/>
      <c r="E37" s="19"/>
      <c r="F37" s="48"/>
      <c r="G37" s="19"/>
      <c r="H37" s="19"/>
      <c r="I37" s="62">
        <f t="shared" si="0"/>
        <v>0</v>
      </c>
      <c r="J37" s="48"/>
      <c r="K37" s="48"/>
      <c r="L37" s="48"/>
      <c r="M37" s="48"/>
      <c r="N37" s="48"/>
      <c r="O37" s="48"/>
      <c r="P37" s="49"/>
      <c r="Q37" s="48"/>
      <c r="R37" s="48"/>
      <c r="S37" s="18"/>
      <c r="T37" s="18"/>
    </row>
    <row r="38" spans="1:20">
      <c r="A38" s="4">
        <v>34</v>
      </c>
      <c r="B38" s="17"/>
      <c r="C38" s="48"/>
      <c r="D38" s="48"/>
      <c r="E38" s="19"/>
      <c r="F38" s="48"/>
      <c r="G38" s="19"/>
      <c r="H38" s="19"/>
      <c r="I38" s="62">
        <f t="shared" si="0"/>
        <v>0</v>
      </c>
      <c r="J38" s="48"/>
      <c r="K38" s="48"/>
      <c r="L38" s="48"/>
      <c r="M38" s="48"/>
      <c r="N38" s="48"/>
      <c r="O38" s="48"/>
      <c r="P38" s="49"/>
      <c r="Q38" s="48"/>
      <c r="R38" s="48"/>
      <c r="S38" s="18"/>
      <c r="T38" s="18"/>
    </row>
    <row r="39" spans="1:20">
      <c r="A39" s="4">
        <v>35</v>
      </c>
      <c r="B39" s="17"/>
      <c r="C39" s="48"/>
      <c r="D39" s="48"/>
      <c r="E39" s="19"/>
      <c r="F39" s="48"/>
      <c r="G39" s="19"/>
      <c r="H39" s="19"/>
      <c r="I39" s="62">
        <f t="shared" si="0"/>
        <v>0</v>
      </c>
      <c r="J39" s="48"/>
      <c r="K39" s="48"/>
      <c r="L39" s="48"/>
      <c r="M39" s="48"/>
      <c r="N39" s="48"/>
      <c r="O39" s="48"/>
      <c r="P39" s="49"/>
      <c r="Q39" s="48"/>
      <c r="R39" s="48"/>
      <c r="S39" s="18"/>
      <c r="T39" s="18"/>
    </row>
    <row r="40" spans="1:20">
      <c r="A40" s="4">
        <v>36</v>
      </c>
      <c r="B40" s="17"/>
      <c r="C40" s="48"/>
      <c r="D40" s="48"/>
      <c r="E40" s="19"/>
      <c r="F40" s="48"/>
      <c r="G40" s="19"/>
      <c r="H40" s="19"/>
      <c r="I40" s="62">
        <f t="shared" si="0"/>
        <v>0</v>
      </c>
      <c r="J40" s="48"/>
      <c r="K40" s="48"/>
      <c r="L40" s="48"/>
      <c r="M40" s="48"/>
      <c r="N40" s="48"/>
      <c r="O40" s="48"/>
      <c r="P40" s="49"/>
      <c r="Q40" s="48"/>
      <c r="R40" s="48"/>
      <c r="S40" s="18"/>
      <c r="T40" s="18"/>
    </row>
    <row r="41" spans="1:20">
      <c r="A41" s="4">
        <v>37</v>
      </c>
      <c r="B41" s="17"/>
      <c r="C41" s="48"/>
      <c r="D41" s="48"/>
      <c r="E41" s="19"/>
      <c r="F41" s="48"/>
      <c r="G41" s="19"/>
      <c r="H41" s="19"/>
      <c r="I41" s="62">
        <f t="shared" si="0"/>
        <v>0</v>
      </c>
      <c r="J41" s="48"/>
      <c r="K41" s="48"/>
      <c r="L41" s="48"/>
      <c r="M41" s="48"/>
      <c r="N41" s="48"/>
      <c r="O41" s="48"/>
      <c r="P41" s="49"/>
      <c r="Q41" s="48"/>
      <c r="R41" s="48"/>
      <c r="S41" s="18"/>
      <c r="T41" s="18"/>
    </row>
    <row r="42" spans="1:20">
      <c r="A42" s="4">
        <v>38</v>
      </c>
      <c r="B42" s="17"/>
      <c r="C42" s="58"/>
      <c r="D42" s="58"/>
      <c r="E42" s="17"/>
      <c r="F42" s="58"/>
      <c r="G42" s="17"/>
      <c r="H42" s="17"/>
      <c r="I42" s="62">
        <f t="shared" si="0"/>
        <v>0</v>
      </c>
      <c r="J42" s="58"/>
      <c r="K42" s="58"/>
      <c r="L42" s="58"/>
      <c r="M42" s="58"/>
      <c r="N42" s="58"/>
      <c r="O42" s="58"/>
      <c r="P42" s="49"/>
      <c r="Q42" s="48"/>
      <c r="R42" s="48"/>
      <c r="S42" s="18"/>
      <c r="T42" s="18"/>
    </row>
    <row r="43" spans="1:20">
      <c r="A43" s="4">
        <v>39</v>
      </c>
      <c r="B43" s="17"/>
      <c r="C43" s="48"/>
      <c r="D43" s="48"/>
      <c r="E43" s="19"/>
      <c r="F43" s="48"/>
      <c r="G43" s="19"/>
      <c r="H43" s="19"/>
      <c r="I43" s="62">
        <f t="shared" si="0"/>
        <v>0</v>
      </c>
      <c r="J43" s="48"/>
      <c r="K43" s="48"/>
      <c r="L43" s="48"/>
      <c r="M43" s="48"/>
      <c r="N43" s="48"/>
      <c r="O43" s="48"/>
      <c r="P43" s="49"/>
      <c r="Q43" s="48"/>
      <c r="R43" s="48"/>
      <c r="S43" s="18"/>
      <c r="T43" s="18"/>
    </row>
    <row r="44" spans="1:20">
      <c r="A44" s="4">
        <v>40</v>
      </c>
      <c r="B44" s="17"/>
      <c r="C44" s="48"/>
      <c r="D44" s="48"/>
      <c r="E44" s="19"/>
      <c r="F44" s="48"/>
      <c r="G44" s="19"/>
      <c r="H44" s="19"/>
      <c r="I44" s="62">
        <f t="shared" si="0"/>
        <v>0</v>
      </c>
      <c r="J44" s="48"/>
      <c r="K44" s="48"/>
      <c r="L44" s="48"/>
      <c r="M44" s="48"/>
      <c r="N44" s="48"/>
      <c r="O44" s="48"/>
      <c r="P44" s="49"/>
      <c r="Q44" s="48"/>
      <c r="R44" s="48"/>
      <c r="S44" s="18"/>
      <c r="T44" s="18"/>
    </row>
    <row r="45" spans="1:20">
      <c r="A45" s="4">
        <v>41</v>
      </c>
      <c r="B45" s="17"/>
      <c r="C45" s="48"/>
      <c r="D45" s="48"/>
      <c r="E45" s="19"/>
      <c r="F45" s="48"/>
      <c r="G45" s="19"/>
      <c r="H45" s="19"/>
      <c r="I45" s="62">
        <f t="shared" si="0"/>
        <v>0</v>
      </c>
      <c r="J45" s="48"/>
      <c r="K45" s="48"/>
      <c r="L45" s="48"/>
      <c r="M45" s="48"/>
      <c r="N45" s="48"/>
      <c r="O45" s="48"/>
      <c r="P45" s="49"/>
      <c r="Q45" s="48"/>
      <c r="R45" s="48"/>
      <c r="S45" s="18"/>
      <c r="T45" s="18"/>
    </row>
    <row r="46" spans="1:20">
      <c r="A46" s="4">
        <v>42</v>
      </c>
      <c r="B46" s="17"/>
      <c r="C46" s="48"/>
      <c r="D46" s="48"/>
      <c r="E46" s="19"/>
      <c r="F46" s="48"/>
      <c r="G46" s="19"/>
      <c r="H46" s="19"/>
      <c r="I46" s="62">
        <f t="shared" si="0"/>
        <v>0</v>
      </c>
      <c r="J46" s="48"/>
      <c r="K46" s="48"/>
      <c r="L46" s="48"/>
      <c r="M46" s="48"/>
      <c r="N46" s="48"/>
      <c r="O46" s="48"/>
      <c r="P46" s="49"/>
      <c r="Q46" s="48"/>
      <c r="R46" s="48"/>
      <c r="S46" s="18"/>
      <c r="T46" s="18"/>
    </row>
    <row r="47" spans="1:20">
      <c r="A47" s="4">
        <v>43</v>
      </c>
      <c r="B47" s="17"/>
      <c r="C47" s="48"/>
      <c r="D47" s="48"/>
      <c r="E47" s="19"/>
      <c r="F47" s="48"/>
      <c r="G47" s="19"/>
      <c r="H47" s="19"/>
      <c r="I47" s="62">
        <f t="shared" si="0"/>
        <v>0</v>
      </c>
      <c r="J47" s="48"/>
      <c r="K47" s="48"/>
      <c r="L47" s="48"/>
      <c r="M47" s="48"/>
      <c r="N47" s="48"/>
      <c r="O47" s="48"/>
      <c r="P47" s="49"/>
      <c r="Q47" s="48"/>
      <c r="R47" s="48"/>
      <c r="S47" s="18"/>
      <c r="T47" s="18"/>
    </row>
    <row r="48" spans="1:20">
      <c r="A48" s="4">
        <v>44</v>
      </c>
      <c r="B48" s="17"/>
      <c r="C48" s="48"/>
      <c r="D48" s="48"/>
      <c r="E48" s="19"/>
      <c r="F48" s="48"/>
      <c r="G48" s="19"/>
      <c r="H48" s="19"/>
      <c r="I48" s="62">
        <f t="shared" si="0"/>
        <v>0</v>
      </c>
      <c r="J48" s="48"/>
      <c r="K48" s="48"/>
      <c r="L48" s="48"/>
      <c r="M48" s="48"/>
      <c r="N48" s="48"/>
      <c r="O48" s="48"/>
      <c r="P48" s="49"/>
      <c r="Q48" s="48"/>
      <c r="R48" s="48"/>
      <c r="S48" s="18"/>
      <c r="T48" s="18"/>
    </row>
    <row r="49" spans="1:20">
      <c r="A49" s="4">
        <v>45</v>
      </c>
      <c r="B49" s="17"/>
      <c r="C49" s="48"/>
      <c r="D49" s="48"/>
      <c r="E49" s="19"/>
      <c r="F49" s="48"/>
      <c r="G49" s="19"/>
      <c r="H49" s="19"/>
      <c r="I49" s="62">
        <f t="shared" si="0"/>
        <v>0</v>
      </c>
      <c r="J49" s="48"/>
      <c r="K49" s="48"/>
      <c r="L49" s="48"/>
      <c r="M49" s="48"/>
      <c r="N49" s="48"/>
      <c r="O49" s="48"/>
      <c r="P49" s="49"/>
      <c r="Q49" s="48"/>
      <c r="R49" s="48"/>
      <c r="S49" s="18"/>
      <c r="T49" s="18"/>
    </row>
    <row r="50" spans="1:20">
      <c r="A50" s="4">
        <v>46</v>
      </c>
      <c r="B50" s="17"/>
      <c r="C50" s="48"/>
      <c r="D50" s="48"/>
      <c r="E50" s="19"/>
      <c r="F50" s="48"/>
      <c r="G50" s="19"/>
      <c r="H50" s="19"/>
      <c r="I50" s="62">
        <f t="shared" si="0"/>
        <v>0</v>
      </c>
      <c r="J50" s="48"/>
      <c r="K50" s="48"/>
      <c r="L50" s="48"/>
      <c r="M50" s="48"/>
      <c r="N50" s="48"/>
      <c r="O50" s="48"/>
      <c r="P50" s="49"/>
      <c r="Q50" s="48"/>
      <c r="R50" s="48"/>
      <c r="S50" s="18"/>
      <c r="T50" s="18"/>
    </row>
    <row r="51" spans="1:20">
      <c r="A51" s="4">
        <v>47</v>
      </c>
      <c r="B51" s="17"/>
      <c r="C51" s="48"/>
      <c r="D51" s="48"/>
      <c r="E51" s="19"/>
      <c r="F51" s="48"/>
      <c r="G51" s="19"/>
      <c r="H51" s="19"/>
      <c r="I51" s="62">
        <f t="shared" si="0"/>
        <v>0</v>
      </c>
      <c r="J51" s="48"/>
      <c r="K51" s="48"/>
      <c r="L51" s="48"/>
      <c r="M51" s="48"/>
      <c r="N51" s="48"/>
      <c r="O51" s="48"/>
      <c r="P51" s="49"/>
      <c r="Q51" s="48"/>
      <c r="R51" s="48"/>
      <c r="S51" s="18"/>
      <c r="T51" s="18"/>
    </row>
    <row r="52" spans="1:20">
      <c r="A52" s="4">
        <v>48</v>
      </c>
      <c r="B52" s="17"/>
      <c r="C52" s="48"/>
      <c r="D52" s="48"/>
      <c r="E52" s="19"/>
      <c r="F52" s="48"/>
      <c r="G52" s="19"/>
      <c r="H52" s="19"/>
      <c r="I52" s="62">
        <f t="shared" si="0"/>
        <v>0</v>
      </c>
      <c r="J52" s="48"/>
      <c r="K52" s="48"/>
      <c r="L52" s="48"/>
      <c r="M52" s="48"/>
      <c r="N52" s="48"/>
      <c r="O52" s="48"/>
      <c r="P52" s="49"/>
      <c r="Q52" s="48"/>
      <c r="R52" s="48"/>
      <c r="S52" s="18"/>
      <c r="T52" s="18"/>
    </row>
    <row r="53" spans="1:20">
      <c r="A53" s="4">
        <v>49</v>
      </c>
      <c r="B53" s="17"/>
      <c r="C53" s="48"/>
      <c r="D53" s="48"/>
      <c r="E53" s="19"/>
      <c r="F53" s="48"/>
      <c r="G53" s="19"/>
      <c r="H53" s="19"/>
      <c r="I53" s="62">
        <f t="shared" si="0"/>
        <v>0</v>
      </c>
      <c r="J53" s="48"/>
      <c r="K53" s="48"/>
      <c r="L53" s="48"/>
      <c r="M53" s="48"/>
      <c r="N53" s="48"/>
      <c r="O53" s="48"/>
      <c r="P53" s="49"/>
      <c r="Q53" s="48"/>
      <c r="R53" s="48"/>
      <c r="S53" s="18"/>
      <c r="T53" s="18"/>
    </row>
    <row r="54" spans="1:20">
      <c r="A54" s="4">
        <v>50</v>
      </c>
      <c r="B54" s="17"/>
      <c r="C54" s="48"/>
      <c r="D54" s="48"/>
      <c r="E54" s="19"/>
      <c r="F54" s="48"/>
      <c r="G54" s="19"/>
      <c r="H54" s="19"/>
      <c r="I54" s="62">
        <f t="shared" si="0"/>
        <v>0</v>
      </c>
      <c r="J54" s="48"/>
      <c r="K54" s="48"/>
      <c r="L54" s="48"/>
      <c r="M54" s="48"/>
      <c r="N54" s="48"/>
      <c r="O54" s="48"/>
      <c r="P54" s="49"/>
      <c r="Q54" s="48"/>
      <c r="R54" s="48"/>
      <c r="S54" s="18"/>
      <c r="T54" s="18"/>
    </row>
    <row r="55" spans="1:20">
      <c r="A55" s="4">
        <v>51</v>
      </c>
      <c r="B55" s="17"/>
      <c r="C55" s="48"/>
      <c r="D55" s="48"/>
      <c r="E55" s="19"/>
      <c r="F55" s="48"/>
      <c r="G55" s="19"/>
      <c r="H55" s="19"/>
      <c r="I55" s="62">
        <f t="shared" si="0"/>
        <v>0</v>
      </c>
      <c r="J55" s="48"/>
      <c r="K55" s="48"/>
      <c r="L55" s="48"/>
      <c r="M55" s="48"/>
      <c r="N55" s="48"/>
      <c r="O55" s="48"/>
      <c r="P55" s="49"/>
      <c r="Q55" s="48"/>
      <c r="R55" s="48"/>
      <c r="S55" s="18"/>
      <c r="T55" s="18"/>
    </row>
    <row r="56" spans="1:20">
      <c r="A56" s="4">
        <v>52</v>
      </c>
      <c r="B56" s="17"/>
      <c r="C56" s="58"/>
      <c r="D56" s="58"/>
      <c r="E56" s="17"/>
      <c r="F56" s="58"/>
      <c r="G56" s="17"/>
      <c r="H56" s="17"/>
      <c r="I56" s="62">
        <f t="shared" si="0"/>
        <v>0</v>
      </c>
      <c r="J56" s="58"/>
      <c r="K56" s="58"/>
      <c r="L56" s="58"/>
      <c r="M56" s="58"/>
      <c r="N56" s="58"/>
      <c r="O56" s="58"/>
      <c r="P56" s="49"/>
      <c r="Q56" s="48"/>
      <c r="R56" s="48"/>
      <c r="S56" s="18"/>
      <c r="T56" s="18"/>
    </row>
    <row r="57" spans="1:20">
      <c r="A57" s="4">
        <v>53</v>
      </c>
      <c r="B57" s="17"/>
      <c r="C57" s="48"/>
      <c r="D57" s="48"/>
      <c r="E57" s="19"/>
      <c r="F57" s="48"/>
      <c r="G57" s="19"/>
      <c r="H57" s="19"/>
      <c r="I57" s="62">
        <f t="shared" si="0"/>
        <v>0</v>
      </c>
      <c r="J57" s="48"/>
      <c r="K57" s="48"/>
      <c r="L57" s="48"/>
      <c r="M57" s="48"/>
      <c r="N57" s="48"/>
      <c r="O57" s="48"/>
      <c r="P57" s="49"/>
      <c r="Q57" s="48"/>
      <c r="R57" s="48"/>
      <c r="S57" s="18"/>
      <c r="T57" s="18"/>
    </row>
    <row r="58" spans="1:20">
      <c r="A58" s="4">
        <v>54</v>
      </c>
      <c r="B58" s="17"/>
      <c r="C58" s="48"/>
      <c r="D58" s="48"/>
      <c r="E58" s="19"/>
      <c r="F58" s="48"/>
      <c r="G58" s="19"/>
      <c r="H58" s="19"/>
      <c r="I58" s="62">
        <f t="shared" si="0"/>
        <v>0</v>
      </c>
      <c r="J58" s="48"/>
      <c r="K58" s="48"/>
      <c r="L58" s="48"/>
      <c r="M58" s="48"/>
      <c r="N58" s="48"/>
      <c r="O58" s="48"/>
      <c r="P58" s="49"/>
      <c r="Q58" s="48"/>
      <c r="R58" s="48"/>
      <c r="S58" s="18"/>
      <c r="T58" s="18"/>
    </row>
    <row r="59" spans="1:20">
      <c r="A59" s="4">
        <v>55</v>
      </c>
      <c r="B59" s="17"/>
      <c r="C59" s="48"/>
      <c r="D59" s="48"/>
      <c r="E59" s="19"/>
      <c r="F59" s="48"/>
      <c r="G59" s="19"/>
      <c r="H59" s="19"/>
      <c r="I59" s="62">
        <f t="shared" si="0"/>
        <v>0</v>
      </c>
      <c r="J59" s="48"/>
      <c r="K59" s="48"/>
      <c r="L59" s="48"/>
      <c r="M59" s="48"/>
      <c r="N59" s="48"/>
      <c r="O59" s="48"/>
      <c r="P59" s="49"/>
      <c r="Q59" s="48"/>
      <c r="R59" s="48"/>
      <c r="S59" s="18"/>
      <c r="T59" s="18"/>
    </row>
    <row r="60" spans="1:20">
      <c r="A60" s="4">
        <v>56</v>
      </c>
      <c r="B60" s="17"/>
      <c r="C60" s="48"/>
      <c r="D60" s="48"/>
      <c r="E60" s="19"/>
      <c r="F60" s="48"/>
      <c r="G60" s="19"/>
      <c r="H60" s="19"/>
      <c r="I60" s="62">
        <f t="shared" si="0"/>
        <v>0</v>
      </c>
      <c r="J60" s="48"/>
      <c r="K60" s="48"/>
      <c r="L60" s="48"/>
      <c r="M60" s="48"/>
      <c r="N60" s="48"/>
      <c r="O60" s="48"/>
      <c r="P60" s="49"/>
      <c r="Q60" s="48"/>
      <c r="R60" s="48"/>
      <c r="S60" s="18"/>
      <c r="T60" s="18"/>
    </row>
    <row r="61" spans="1:20">
      <c r="A61" s="4">
        <v>57</v>
      </c>
      <c r="B61" s="17"/>
      <c r="C61" s="48"/>
      <c r="D61" s="48"/>
      <c r="E61" s="19"/>
      <c r="F61" s="48"/>
      <c r="G61" s="19"/>
      <c r="H61" s="19"/>
      <c r="I61" s="62">
        <f t="shared" si="0"/>
        <v>0</v>
      </c>
      <c r="J61" s="48"/>
      <c r="K61" s="48"/>
      <c r="L61" s="48"/>
      <c r="M61" s="48"/>
      <c r="N61" s="48"/>
      <c r="O61" s="48"/>
      <c r="P61" s="49"/>
      <c r="Q61" s="48"/>
      <c r="R61" s="48"/>
      <c r="S61" s="18"/>
      <c r="T61" s="18"/>
    </row>
    <row r="62" spans="1:20">
      <c r="A62" s="4">
        <v>58</v>
      </c>
      <c r="B62" s="17"/>
      <c r="C62" s="48"/>
      <c r="D62" s="48"/>
      <c r="E62" s="19"/>
      <c r="F62" s="48"/>
      <c r="G62" s="19"/>
      <c r="H62" s="19"/>
      <c r="I62" s="62">
        <f t="shared" si="0"/>
        <v>0</v>
      </c>
      <c r="J62" s="48"/>
      <c r="K62" s="48"/>
      <c r="L62" s="48"/>
      <c r="M62" s="48"/>
      <c r="N62" s="48"/>
      <c r="O62" s="48"/>
      <c r="P62" s="49"/>
      <c r="Q62" s="48"/>
      <c r="R62" s="48"/>
      <c r="S62" s="18"/>
      <c r="T62" s="18"/>
    </row>
    <row r="63" spans="1:20">
      <c r="A63" s="4">
        <v>59</v>
      </c>
      <c r="B63" s="17"/>
      <c r="C63" s="58"/>
      <c r="D63" s="58"/>
      <c r="E63" s="17"/>
      <c r="F63" s="58"/>
      <c r="G63" s="17"/>
      <c r="H63" s="17"/>
      <c r="I63" s="62">
        <f t="shared" si="0"/>
        <v>0</v>
      </c>
      <c r="J63" s="58"/>
      <c r="K63" s="58"/>
      <c r="L63" s="58"/>
      <c r="M63" s="58"/>
      <c r="N63" s="58"/>
      <c r="O63" s="58"/>
      <c r="P63" s="49"/>
      <c r="Q63" s="48"/>
      <c r="R63" s="48"/>
      <c r="S63" s="18"/>
      <c r="T63" s="18"/>
    </row>
    <row r="64" spans="1:20">
      <c r="A64" s="4">
        <v>60</v>
      </c>
      <c r="B64" s="17"/>
      <c r="C64" s="48"/>
      <c r="D64" s="48"/>
      <c r="E64" s="19"/>
      <c r="F64" s="48"/>
      <c r="G64" s="19"/>
      <c r="H64" s="19"/>
      <c r="I64" s="62">
        <f t="shared" si="0"/>
        <v>0</v>
      </c>
      <c r="J64" s="48"/>
      <c r="K64" s="48"/>
      <c r="L64" s="48"/>
      <c r="M64" s="48"/>
      <c r="N64" s="48"/>
      <c r="O64" s="48"/>
      <c r="P64" s="49"/>
      <c r="Q64" s="48"/>
      <c r="R64" s="48"/>
      <c r="S64" s="18"/>
      <c r="T64" s="18"/>
    </row>
    <row r="65" spans="1:20">
      <c r="A65" s="4">
        <v>61</v>
      </c>
      <c r="B65" s="17"/>
      <c r="C65" s="48"/>
      <c r="D65" s="48"/>
      <c r="E65" s="19"/>
      <c r="F65" s="48"/>
      <c r="G65" s="19"/>
      <c r="H65" s="19"/>
      <c r="I65" s="62">
        <f t="shared" si="0"/>
        <v>0</v>
      </c>
      <c r="J65" s="48"/>
      <c r="K65" s="48"/>
      <c r="L65" s="48"/>
      <c r="M65" s="48"/>
      <c r="N65" s="48"/>
      <c r="O65" s="48"/>
      <c r="P65" s="49"/>
      <c r="Q65" s="48"/>
      <c r="R65" s="48"/>
      <c r="S65" s="18"/>
      <c r="T65" s="18"/>
    </row>
    <row r="66" spans="1:20">
      <c r="A66" s="4">
        <v>62</v>
      </c>
      <c r="B66" s="17"/>
      <c r="C66" s="48"/>
      <c r="D66" s="48"/>
      <c r="E66" s="19"/>
      <c r="F66" s="48"/>
      <c r="G66" s="19"/>
      <c r="H66" s="19"/>
      <c r="I66" s="62">
        <f t="shared" si="0"/>
        <v>0</v>
      </c>
      <c r="J66" s="48"/>
      <c r="K66" s="48"/>
      <c r="L66" s="48"/>
      <c r="M66" s="48"/>
      <c r="N66" s="48"/>
      <c r="O66" s="48"/>
      <c r="P66" s="49"/>
      <c r="Q66" s="48"/>
      <c r="R66" s="48"/>
      <c r="S66" s="18"/>
      <c r="T66" s="18"/>
    </row>
    <row r="67" spans="1:20">
      <c r="A67" s="4">
        <v>63</v>
      </c>
      <c r="B67" s="17"/>
      <c r="C67" s="48"/>
      <c r="D67" s="48"/>
      <c r="E67" s="19"/>
      <c r="F67" s="48"/>
      <c r="G67" s="19"/>
      <c r="H67" s="19"/>
      <c r="I67" s="62">
        <f t="shared" si="0"/>
        <v>0</v>
      </c>
      <c r="J67" s="48"/>
      <c r="K67" s="48"/>
      <c r="L67" s="48"/>
      <c r="M67" s="48"/>
      <c r="N67" s="48"/>
      <c r="O67" s="48"/>
      <c r="P67" s="49"/>
      <c r="Q67" s="48"/>
      <c r="R67" s="48"/>
      <c r="S67" s="18"/>
      <c r="T67" s="18"/>
    </row>
    <row r="68" spans="1:20">
      <c r="A68" s="4">
        <v>64</v>
      </c>
      <c r="B68" s="17"/>
      <c r="C68" s="48"/>
      <c r="D68" s="48"/>
      <c r="E68" s="19"/>
      <c r="F68" s="48"/>
      <c r="G68" s="19"/>
      <c r="H68" s="19"/>
      <c r="I68" s="62">
        <f t="shared" si="0"/>
        <v>0</v>
      </c>
      <c r="J68" s="48"/>
      <c r="K68" s="48"/>
      <c r="L68" s="48"/>
      <c r="M68" s="48"/>
      <c r="N68" s="48"/>
      <c r="O68" s="48"/>
      <c r="P68" s="49"/>
      <c r="Q68" s="48"/>
      <c r="R68" s="48"/>
      <c r="S68" s="18"/>
      <c r="T68" s="18"/>
    </row>
    <row r="69" spans="1:20">
      <c r="A69" s="4">
        <v>65</v>
      </c>
      <c r="B69" s="17"/>
      <c r="C69" s="48"/>
      <c r="D69" s="48"/>
      <c r="E69" s="19"/>
      <c r="F69" s="48"/>
      <c r="G69" s="19"/>
      <c r="H69" s="19"/>
      <c r="I69" s="62">
        <f t="shared" si="0"/>
        <v>0</v>
      </c>
      <c r="J69" s="48"/>
      <c r="K69" s="48"/>
      <c r="L69" s="48"/>
      <c r="M69" s="48"/>
      <c r="N69" s="48"/>
      <c r="O69" s="48"/>
      <c r="P69" s="49"/>
      <c r="Q69" s="48"/>
      <c r="R69" s="48"/>
      <c r="S69" s="18"/>
      <c r="T69" s="18"/>
    </row>
    <row r="70" spans="1:20">
      <c r="A70" s="4">
        <v>66</v>
      </c>
      <c r="B70" s="17"/>
      <c r="C70" s="48"/>
      <c r="D70" s="48"/>
      <c r="E70" s="19"/>
      <c r="F70" s="48"/>
      <c r="G70" s="19"/>
      <c r="H70" s="19"/>
      <c r="I70" s="62">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2">
        <f t="shared" si="1"/>
        <v>0</v>
      </c>
      <c r="J71" s="48"/>
      <c r="K71" s="48"/>
      <c r="L71" s="48"/>
      <c r="M71" s="48"/>
      <c r="N71" s="48"/>
      <c r="O71" s="48"/>
      <c r="P71" s="49"/>
      <c r="Q71" s="48"/>
      <c r="R71" s="48"/>
      <c r="S71" s="18"/>
      <c r="T71" s="18"/>
    </row>
    <row r="72" spans="1:20">
      <c r="A72" s="4">
        <v>68</v>
      </c>
      <c r="B72" s="17"/>
      <c r="C72" s="48"/>
      <c r="D72" s="48"/>
      <c r="E72" s="19"/>
      <c r="F72" s="48"/>
      <c r="G72" s="19"/>
      <c r="H72" s="19"/>
      <c r="I72" s="62">
        <f t="shared" si="1"/>
        <v>0</v>
      </c>
      <c r="J72" s="48"/>
      <c r="K72" s="48"/>
      <c r="L72" s="48"/>
      <c r="M72" s="48"/>
      <c r="N72" s="48"/>
      <c r="O72" s="48"/>
      <c r="P72" s="49"/>
      <c r="Q72" s="48"/>
      <c r="R72" s="48"/>
      <c r="S72" s="18"/>
      <c r="T72" s="18"/>
    </row>
    <row r="73" spans="1:20">
      <c r="A73" s="4">
        <v>69</v>
      </c>
      <c r="B73" s="17"/>
      <c r="C73" s="18"/>
      <c r="D73" s="18"/>
      <c r="E73" s="19"/>
      <c r="F73" s="18"/>
      <c r="G73" s="19"/>
      <c r="H73" s="19"/>
      <c r="I73" s="62">
        <f t="shared" si="1"/>
        <v>0</v>
      </c>
      <c r="J73" s="18"/>
      <c r="K73" s="18"/>
      <c r="L73" s="18"/>
      <c r="M73" s="18"/>
      <c r="N73" s="18"/>
      <c r="O73" s="18"/>
      <c r="P73" s="24"/>
      <c r="Q73" s="18"/>
      <c r="R73" s="18"/>
      <c r="S73" s="18"/>
      <c r="T73" s="18"/>
    </row>
    <row r="74" spans="1:20">
      <c r="A74" s="4">
        <v>70</v>
      </c>
      <c r="B74" s="17"/>
      <c r="C74" s="18"/>
      <c r="D74" s="18"/>
      <c r="E74" s="19"/>
      <c r="F74" s="18"/>
      <c r="G74" s="19"/>
      <c r="H74" s="19"/>
      <c r="I74" s="62">
        <f t="shared" si="1"/>
        <v>0</v>
      </c>
      <c r="J74" s="18"/>
      <c r="K74" s="18"/>
      <c r="L74" s="18"/>
      <c r="M74" s="18"/>
      <c r="N74" s="18"/>
      <c r="O74" s="18"/>
      <c r="P74" s="24"/>
      <c r="Q74" s="18"/>
      <c r="R74" s="18"/>
      <c r="S74" s="18"/>
      <c r="T74" s="18"/>
    </row>
    <row r="75" spans="1:20">
      <c r="A75" s="4">
        <v>71</v>
      </c>
      <c r="B75" s="17"/>
      <c r="C75" s="18"/>
      <c r="D75" s="18"/>
      <c r="E75" s="19"/>
      <c r="F75" s="18"/>
      <c r="G75" s="19"/>
      <c r="H75" s="19"/>
      <c r="I75" s="62">
        <f t="shared" si="1"/>
        <v>0</v>
      </c>
      <c r="J75" s="18"/>
      <c r="K75" s="18"/>
      <c r="L75" s="18"/>
      <c r="M75" s="18"/>
      <c r="N75" s="18"/>
      <c r="O75" s="18"/>
      <c r="P75" s="24"/>
      <c r="Q75" s="18"/>
      <c r="R75" s="18"/>
      <c r="S75" s="18"/>
      <c r="T75" s="18"/>
    </row>
    <row r="76" spans="1:20">
      <c r="A76" s="4">
        <v>72</v>
      </c>
      <c r="B76" s="17"/>
      <c r="C76" s="18"/>
      <c r="D76" s="18"/>
      <c r="E76" s="19"/>
      <c r="F76" s="18"/>
      <c r="G76" s="19"/>
      <c r="H76" s="19"/>
      <c r="I76" s="62">
        <f t="shared" si="1"/>
        <v>0</v>
      </c>
      <c r="J76" s="18"/>
      <c r="K76" s="18"/>
      <c r="L76" s="18"/>
      <c r="M76" s="18"/>
      <c r="N76" s="18"/>
      <c r="O76" s="18"/>
      <c r="P76" s="24"/>
      <c r="Q76" s="18"/>
      <c r="R76" s="18"/>
      <c r="S76" s="18"/>
      <c r="T76" s="18"/>
    </row>
    <row r="77" spans="1:20">
      <c r="A77" s="4">
        <v>73</v>
      </c>
      <c r="B77" s="17"/>
      <c r="C77" s="18"/>
      <c r="D77" s="18"/>
      <c r="E77" s="19"/>
      <c r="F77" s="18"/>
      <c r="G77" s="19"/>
      <c r="H77" s="19"/>
      <c r="I77" s="62">
        <f t="shared" si="1"/>
        <v>0</v>
      </c>
      <c r="J77" s="18"/>
      <c r="K77" s="18"/>
      <c r="L77" s="18"/>
      <c r="M77" s="18"/>
      <c r="N77" s="18"/>
      <c r="O77" s="18"/>
      <c r="P77" s="24"/>
      <c r="Q77" s="18"/>
      <c r="R77" s="18"/>
      <c r="S77" s="18"/>
      <c r="T77" s="18"/>
    </row>
    <row r="78" spans="1:20">
      <c r="A78" s="4">
        <v>74</v>
      </c>
      <c r="B78" s="17"/>
      <c r="C78" s="18"/>
      <c r="D78" s="18"/>
      <c r="E78" s="19"/>
      <c r="F78" s="18"/>
      <c r="G78" s="19"/>
      <c r="H78" s="19"/>
      <c r="I78" s="62">
        <f t="shared" si="1"/>
        <v>0</v>
      </c>
      <c r="J78" s="18"/>
      <c r="K78" s="18"/>
      <c r="L78" s="18"/>
      <c r="M78" s="18"/>
      <c r="N78" s="18"/>
      <c r="O78" s="18"/>
      <c r="P78" s="24"/>
      <c r="Q78" s="18"/>
      <c r="R78" s="18"/>
      <c r="S78" s="18"/>
      <c r="T78" s="18"/>
    </row>
    <row r="79" spans="1:20">
      <c r="A79" s="4">
        <v>75</v>
      </c>
      <c r="B79" s="17"/>
      <c r="C79" s="18"/>
      <c r="D79" s="18"/>
      <c r="E79" s="19"/>
      <c r="F79" s="18"/>
      <c r="G79" s="19"/>
      <c r="H79" s="19"/>
      <c r="I79" s="62">
        <f t="shared" si="1"/>
        <v>0</v>
      </c>
      <c r="J79" s="18"/>
      <c r="K79" s="18"/>
      <c r="L79" s="18"/>
      <c r="M79" s="18"/>
      <c r="N79" s="18"/>
      <c r="O79" s="18"/>
      <c r="P79" s="24"/>
      <c r="Q79" s="18"/>
      <c r="R79" s="18"/>
      <c r="S79" s="18"/>
      <c r="T79" s="18"/>
    </row>
    <row r="80" spans="1:20">
      <c r="A80" s="4">
        <v>76</v>
      </c>
      <c r="B80" s="17"/>
      <c r="C80" s="18"/>
      <c r="D80" s="18"/>
      <c r="E80" s="19"/>
      <c r="F80" s="18"/>
      <c r="G80" s="19"/>
      <c r="H80" s="19"/>
      <c r="I80" s="62">
        <f t="shared" si="1"/>
        <v>0</v>
      </c>
      <c r="J80" s="18"/>
      <c r="K80" s="18"/>
      <c r="L80" s="18"/>
      <c r="M80" s="18"/>
      <c r="N80" s="18"/>
      <c r="O80" s="18"/>
      <c r="P80" s="24"/>
      <c r="Q80" s="18"/>
      <c r="R80" s="18"/>
      <c r="S80" s="18"/>
      <c r="T80" s="18"/>
    </row>
    <row r="81" spans="1:20">
      <c r="A81" s="4">
        <v>77</v>
      </c>
      <c r="B81" s="17"/>
      <c r="C81" s="18"/>
      <c r="D81" s="18"/>
      <c r="E81" s="19"/>
      <c r="F81" s="18"/>
      <c r="G81" s="19"/>
      <c r="H81" s="19"/>
      <c r="I81" s="62">
        <f t="shared" si="1"/>
        <v>0</v>
      </c>
      <c r="J81" s="18"/>
      <c r="K81" s="18"/>
      <c r="L81" s="18"/>
      <c r="M81" s="18"/>
      <c r="N81" s="18"/>
      <c r="O81" s="18"/>
      <c r="P81" s="24"/>
      <c r="Q81" s="18"/>
      <c r="R81" s="18"/>
      <c r="S81" s="18"/>
      <c r="T81" s="18"/>
    </row>
    <row r="82" spans="1:20">
      <c r="A82" s="4">
        <v>78</v>
      </c>
      <c r="B82" s="17"/>
      <c r="C82" s="18"/>
      <c r="D82" s="18"/>
      <c r="E82" s="19"/>
      <c r="F82" s="18"/>
      <c r="G82" s="19"/>
      <c r="H82" s="19"/>
      <c r="I82" s="62">
        <f t="shared" si="1"/>
        <v>0</v>
      </c>
      <c r="J82" s="18"/>
      <c r="K82" s="18"/>
      <c r="L82" s="18"/>
      <c r="M82" s="18"/>
      <c r="N82" s="18"/>
      <c r="O82" s="18"/>
      <c r="P82" s="24"/>
      <c r="Q82" s="18"/>
      <c r="R82" s="18"/>
      <c r="S82" s="18"/>
      <c r="T82" s="18"/>
    </row>
    <row r="83" spans="1:20">
      <c r="A83" s="4">
        <v>79</v>
      </c>
      <c r="B83" s="17"/>
      <c r="C83" s="18"/>
      <c r="D83" s="18"/>
      <c r="E83" s="19"/>
      <c r="F83" s="18"/>
      <c r="G83" s="19"/>
      <c r="H83" s="19"/>
      <c r="I83" s="62">
        <f t="shared" si="1"/>
        <v>0</v>
      </c>
      <c r="J83" s="18"/>
      <c r="K83" s="18"/>
      <c r="L83" s="18"/>
      <c r="M83" s="18"/>
      <c r="N83" s="18"/>
      <c r="O83" s="18"/>
      <c r="P83" s="24"/>
      <c r="Q83" s="18"/>
      <c r="R83" s="18"/>
      <c r="S83" s="18"/>
      <c r="T83" s="18"/>
    </row>
    <row r="84" spans="1:20">
      <c r="A84" s="4">
        <v>80</v>
      </c>
      <c r="B84" s="17"/>
      <c r="C84" s="18"/>
      <c r="D84" s="18"/>
      <c r="E84" s="19"/>
      <c r="F84" s="18"/>
      <c r="G84" s="19"/>
      <c r="H84" s="19"/>
      <c r="I84" s="62">
        <f t="shared" si="1"/>
        <v>0</v>
      </c>
      <c r="J84" s="18"/>
      <c r="K84" s="18"/>
      <c r="L84" s="18"/>
      <c r="M84" s="18"/>
      <c r="N84" s="18"/>
      <c r="O84" s="18"/>
      <c r="P84" s="24"/>
      <c r="Q84" s="18"/>
      <c r="R84" s="18"/>
      <c r="S84" s="18"/>
      <c r="T84" s="18"/>
    </row>
    <row r="85" spans="1:20">
      <c r="A85" s="4">
        <v>81</v>
      </c>
      <c r="B85" s="17"/>
      <c r="C85" s="18"/>
      <c r="D85" s="18"/>
      <c r="E85" s="19"/>
      <c r="F85" s="18"/>
      <c r="G85" s="19"/>
      <c r="H85" s="19"/>
      <c r="I85" s="62">
        <f t="shared" si="1"/>
        <v>0</v>
      </c>
      <c r="J85" s="18"/>
      <c r="K85" s="18"/>
      <c r="L85" s="18"/>
      <c r="M85" s="18"/>
      <c r="N85" s="18"/>
      <c r="O85" s="18"/>
      <c r="P85" s="24"/>
      <c r="Q85" s="18"/>
      <c r="R85" s="18"/>
      <c r="S85" s="18"/>
      <c r="T85" s="18"/>
    </row>
    <row r="86" spans="1:20">
      <c r="A86" s="4">
        <v>82</v>
      </c>
      <c r="B86" s="17"/>
      <c r="C86" s="18"/>
      <c r="D86" s="18"/>
      <c r="E86" s="19"/>
      <c r="F86" s="18"/>
      <c r="G86" s="19"/>
      <c r="H86" s="19"/>
      <c r="I86" s="62">
        <f t="shared" si="1"/>
        <v>0</v>
      </c>
      <c r="J86" s="18"/>
      <c r="K86" s="18"/>
      <c r="L86" s="18"/>
      <c r="M86" s="18"/>
      <c r="N86" s="18"/>
      <c r="O86" s="18"/>
      <c r="P86" s="24"/>
      <c r="Q86" s="18"/>
      <c r="R86" s="18"/>
      <c r="S86" s="18"/>
      <c r="T86" s="18"/>
    </row>
    <row r="87" spans="1:20">
      <c r="A87" s="4">
        <v>83</v>
      </c>
      <c r="B87" s="17"/>
      <c r="C87" s="18"/>
      <c r="D87" s="18"/>
      <c r="E87" s="19"/>
      <c r="F87" s="18"/>
      <c r="G87" s="19"/>
      <c r="H87" s="19"/>
      <c r="I87" s="62">
        <f t="shared" si="1"/>
        <v>0</v>
      </c>
      <c r="J87" s="18"/>
      <c r="K87" s="18"/>
      <c r="L87" s="18"/>
      <c r="M87" s="18"/>
      <c r="N87" s="18"/>
      <c r="O87" s="18"/>
      <c r="P87" s="24"/>
      <c r="Q87" s="18"/>
      <c r="R87" s="18"/>
      <c r="S87" s="18"/>
      <c r="T87" s="18"/>
    </row>
    <row r="88" spans="1:20">
      <c r="A88" s="4">
        <v>84</v>
      </c>
      <c r="B88" s="17"/>
      <c r="C88" s="18"/>
      <c r="D88" s="18"/>
      <c r="E88" s="19"/>
      <c r="F88" s="18"/>
      <c r="G88" s="19"/>
      <c r="H88" s="19"/>
      <c r="I88" s="62">
        <f t="shared" si="1"/>
        <v>0</v>
      </c>
      <c r="J88" s="18"/>
      <c r="K88" s="18"/>
      <c r="L88" s="18"/>
      <c r="M88" s="18"/>
      <c r="N88" s="18"/>
      <c r="O88" s="18"/>
      <c r="P88" s="24"/>
      <c r="Q88" s="18"/>
      <c r="R88" s="18"/>
      <c r="S88" s="18"/>
      <c r="T88" s="18"/>
    </row>
    <row r="89" spans="1:20">
      <c r="A89" s="4">
        <v>85</v>
      </c>
      <c r="B89" s="17"/>
      <c r="C89" s="18"/>
      <c r="D89" s="18"/>
      <c r="E89" s="19"/>
      <c r="F89" s="18"/>
      <c r="G89" s="19"/>
      <c r="H89" s="19"/>
      <c r="I89" s="62">
        <f t="shared" si="1"/>
        <v>0</v>
      </c>
      <c r="J89" s="18"/>
      <c r="K89" s="18"/>
      <c r="L89" s="18"/>
      <c r="M89" s="18"/>
      <c r="N89" s="18"/>
      <c r="O89" s="18"/>
      <c r="P89" s="24"/>
      <c r="Q89" s="18"/>
      <c r="R89" s="18"/>
      <c r="S89" s="18"/>
      <c r="T89" s="18"/>
    </row>
    <row r="90" spans="1:20">
      <c r="A90" s="4">
        <v>86</v>
      </c>
      <c r="B90" s="17"/>
      <c r="C90" s="18"/>
      <c r="D90" s="18"/>
      <c r="E90" s="19"/>
      <c r="F90" s="18"/>
      <c r="G90" s="19"/>
      <c r="H90" s="19"/>
      <c r="I90" s="62">
        <f t="shared" si="1"/>
        <v>0</v>
      </c>
      <c r="J90" s="18"/>
      <c r="K90" s="18"/>
      <c r="L90" s="18"/>
      <c r="M90" s="18"/>
      <c r="N90" s="18"/>
      <c r="O90" s="18"/>
      <c r="P90" s="24"/>
      <c r="Q90" s="18"/>
      <c r="R90" s="18"/>
      <c r="S90" s="18"/>
      <c r="T90" s="18"/>
    </row>
    <row r="91" spans="1:20">
      <c r="A91" s="4">
        <v>87</v>
      </c>
      <c r="B91" s="17"/>
      <c r="C91" s="18"/>
      <c r="D91" s="18"/>
      <c r="E91" s="19"/>
      <c r="F91" s="18"/>
      <c r="G91" s="19"/>
      <c r="H91" s="19"/>
      <c r="I91" s="62">
        <f t="shared" si="1"/>
        <v>0</v>
      </c>
      <c r="J91" s="18"/>
      <c r="K91" s="18"/>
      <c r="L91" s="18"/>
      <c r="M91" s="18"/>
      <c r="N91" s="18"/>
      <c r="O91" s="18"/>
      <c r="P91" s="24"/>
      <c r="Q91" s="18"/>
      <c r="R91" s="18"/>
      <c r="S91" s="18"/>
      <c r="T91" s="18"/>
    </row>
    <row r="92" spans="1:20">
      <c r="A92" s="4">
        <v>88</v>
      </c>
      <c r="B92" s="17"/>
      <c r="C92" s="18"/>
      <c r="D92" s="18"/>
      <c r="E92" s="19"/>
      <c r="F92" s="18"/>
      <c r="G92" s="19"/>
      <c r="H92" s="19"/>
      <c r="I92" s="62">
        <f t="shared" si="1"/>
        <v>0</v>
      </c>
      <c r="J92" s="18"/>
      <c r="K92" s="18"/>
      <c r="L92" s="18"/>
      <c r="M92" s="18"/>
      <c r="N92" s="18"/>
      <c r="O92" s="18"/>
      <c r="P92" s="24"/>
      <c r="Q92" s="18"/>
      <c r="R92" s="18"/>
      <c r="S92" s="18"/>
      <c r="T92" s="18"/>
    </row>
    <row r="93" spans="1:20">
      <c r="A93" s="4">
        <v>89</v>
      </c>
      <c r="B93" s="17"/>
      <c r="C93" s="18"/>
      <c r="D93" s="18"/>
      <c r="E93" s="19"/>
      <c r="F93" s="18"/>
      <c r="G93" s="19"/>
      <c r="H93" s="19"/>
      <c r="I93" s="62">
        <f t="shared" si="1"/>
        <v>0</v>
      </c>
      <c r="J93" s="18"/>
      <c r="K93" s="18"/>
      <c r="L93" s="18"/>
      <c r="M93" s="18"/>
      <c r="N93" s="18"/>
      <c r="O93" s="18"/>
      <c r="P93" s="24"/>
      <c r="Q93" s="18"/>
      <c r="R93" s="18"/>
      <c r="S93" s="18"/>
      <c r="T93" s="18"/>
    </row>
    <row r="94" spans="1:20">
      <c r="A94" s="4">
        <v>90</v>
      </c>
      <c r="B94" s="17"/>
      <c r="C94" s="18"/>
      <c r="D94" s="18"/>
      <c r="E94" s="19"/>
      <c r="F94" s="18"/>
      <c r="G94" s="19"/>
      <c r="H94" s="19"/>
      <c r="I94" s="62">
        <f t="shared" si="1"/>
        <v>0</v>
      </c>
      <c r="J94" s="18"/>
      <c r="K94" s="18"/>
      <c r="L94" s="18"/>
      <c r="M94" s="18"/>
      <c r="N94" s="18"/>
      <c r="O94" s="18"/>
      <c r="P94" s="24"/>
      <c r="Q94" s="18"/>
      <c r="R94" s="18"/>
      <c r="S94" s="18"/>
      <c r="T94" s="18"/>
    </row>
    <row r="95" spans="1:20">
      <c r="A95" s="4">
        <v>91</v>
      </c>
      <c r="B95" s="17"/>
      <c r="C95" s="18"/>
      <c r="D95" s="18"/>
      <c r="E95" s="19"/>
      <c r="F95" s="18"/>
      <c r="G95" s="19"/>
      <c r="H95" s="19"/>
      <c r="I95" s="62">
        <f t="shared" si="1"/>
        <v>0</v>
      </c>
      <c r="J95" s="18"/>
      <c r="K95" s="18"/>
      <c r="L95" s="18"/>
      <c r="M95" s="18"/>
      <c r="N95" s="18"/>
      <c r="O95" s="18"/>
      <c r="P95" s="24"/>
      <c r="Q95" s="18"/>
      <c r="R95" s="18"/>
      <c r="S95" s="18"/>
      <c r="T95" s="18"/>
    </row>
    <row r="96" spans="1:20">
      <c r="A96" s="4">
        <v>92</v>
      </c>
      <c r="B96" s="17"/>
      <c r="C96" s="18"/>
      <c r="D96" s="18"/>
      <c r="E96" s="19"/>
      <c r="F96" s="18"/>
      <c r="G96" s="19"/>
      <c r="H96" s="19"/>
      <c r="I96" s="62">
        <f t="shared" si="1"/>
        <v>0</v>
      </c>
      <c r="J96" s="18"/>
      <c r="K96" s="18"/>
      <c r="L96" s="18"/>
      <c r="M96" s="18"/>
      <c r="N96" s="18"/>
      <c r="O96" s="18"/>
      <c r="P96" s="24"/>
      <c r="Q96" s="18"/>
      <c r="R96" s="18"/>
      <c r="S96" s="18"/>
      <c r="T96" s="18"/>
    </row>
    <row r="97" spans="1:20">
      <c r="A97" s="4">
        <v>93</v>
      </c>
      <c r="B97" s="17"/>
      <c r="C97" s="18"/>
      <c r="D97" s="18"/>
      <c r="E97" s="19"/>
      <c r="F97" s="18"/>
      <c r="G97" s="19"/>
      <c r="H97" s="19"/>
      <c r="I97" s="62">
        <f t="shared" si="1"/>
        <v>0</v>
      </c>
      <c r="J97" s="18"/>
      <c r="K97" s="18"/>
      <c r="L97" s="18"/>
      <c r="M97" s="18"/>
      <c r="N97" s="18"/>
      <c r="O97" s="18"/>
      <c r="P97" s="24"/>
      <c r="Q97" s="18"/>
      <c r="R97" s="18"/>
      <c r="S97" s="18"/>
      <c r="T97" s="18"/>
    </row>
    <row r="98" spans="1:20">
      <c r="A98" s="4">
        <v>94</v>
      </c>
      <c r="B98" s="17"/>
      <c r="C98" s="48"/>
      <c r="D98" s="48"/>
      <c r="E98" s="19"/>
      <c r="F98" s="48"/>
      <c r="G98" s="19"/>
      <c r="H98" s="19"/>
      <c r="I98" s="62">
        <f t="shared" si="1"/>
        <v>0</v>
      </c>
      <c r="J98" s="48"/>
      <c r="K98" s="48"/>
      <c r="L98" s="48"/>
      <c r="M98" s="48"/>
      <c r="N98" s="48"/>
      <c r="O98" s="48"/>
      <c r="P98" s="24"/>
      <c r="Q98" s="18"/>
      <c r="R98" s="18"/>
      <c r="S98" s="18"/>
      <c r="T98" s="18"/>
    </row>
    <row r="99" spans="1:20">
      <c r="A99" s="4">
        <v>95</v>
      </c>
      <c r="B99" s="17"/>
      <c r="C99" s="18"/>
      <c r="D99" s="18"/>
      <c r="E99" s="19"/>
      <c r="F99" s="18"/>
      <c r="G99" s="19"/>
      <c r="H99" s="19"/>
      <c r="I99" s="62">
        <f t="shared" si="1"/>
        <v>0</v>
      </c>
      <c r="J99" s="18"/>
      <c r="K99" s="18"/>
      <c r="L99" s="18"/>
      <c r="M99" s="18"/>
      <c r="N99" s="18"/>
      <c r="O99" s="18"/>
      <c r="P99" s="24"/>
      <c r="Q99" s="18"/>
      <c r="R99" s="18"/>
      <c r="S99" s="18"/>
      <c r="T99" s="18"/>
    </row>
    <row r="100" spans="1:20">
      <c r="A100" s="4">
        <v>96</v>
      </c>
      <c r="B100" s="17"/>
      <c r="C100" s="18"/>
      <c r="D100" s="18"/>
      <c r="E100" s="19"/>
      <c r="F100" s="18"/>
      <c r="G100" s="19"/>
      <c r="H100" s="19"/>
      <c r="I100" s="62">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2">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2">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2">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2">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2">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2">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2">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2">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2">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2">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2">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2">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2">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2">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2">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2">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2">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2">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2">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2">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2">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2">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2">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2">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2">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2">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2">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2">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2">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2">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2">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2">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2">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2">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2">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2">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2">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2">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2">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2">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2">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2">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2">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2">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2">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2">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2">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2">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2">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2">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2">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2">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2">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2">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2">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2">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2">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2">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2">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2">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2">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2">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2">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2">
        <f t="shared" si="2"/>
        <v>0</v>
      </c>
      <c r="J164" s="18"/>
      <c r="K164" s="18"/>
      <c r="L164" s="18"/>
      <c r="M164" s="18"/>
      <c r="N164" s="18"/>
      <c r="O164" s="18"/>
      <c r="P164" s="24"/>
      <c r="Q164" s="18"/>
      <c r="R164" s="18"/>
      <c r="S164" s="18"/>
      <c r="T164" s="18"/>
    </row>
    <row r="165" spans="1:20">
      <c r="A165" s="21" t="s">
        <v>11</v>
      </c>
      <c r="B165" s="39"/>
      <c r="C165" s="21">
        <f>COUNTIFS(C6:C164,"*")</f>
        <v>0</v>
      </c>
      <c r="D165" s="21"/>
      <c r="E165" s="13"/>
      <c r="F165" s="21"/>
      <c r="G165" s="61">
        <f>SUM(G6:G164)</f>
        <v>0</v>
      </c>
      <c r="H165" s="61">
        <f>SUM(H6:H164)</f>
        <v>0</v>
      </c>
      <c r="I165" s="61">
        <f>SUM(I6:I164)</f>
        <v>0</v>
      </c>
      <c r="J165" s="21"/>
      <c r="K165" s="21"/>
      <c r="L165" s="21"/>
      <c r="M165" s="21"/>
      <c r="N165" s="21"/>
      <c r="O165" s="21"/>
      <c r="P165" s="14"/>
      <c r="Q165" s="21"/>
      <c r="R165" s="21"/>
      <c r="S165" s="21"/>
      <c r="T165" s="12"/>
    </row>
    <row r="166" spans="1:20">
      <c r="A166" s="44" t="s">
        <v>62</v>
      </c>
      <c r="B166" s="10">
        <f>COUNTIF(B$5:B$164,"Team 1")</f>
        <v>0</v>
      </c>
      <c r="C166" s="44" t="s">
        <v>25</v>
      </c>
      <c r="D166" s="10">
        <f>COUNTIF(D6:D164,"Anganwadi")</f>
        <v>0</v>
      </c>
    </row>
    <row r="167" spans="1:20">
      <c r="A167" s="44" t="s">
        <v>63</v>
      </c>
      <c r="B167" s="10">
        <f>COUNTIF(B$6:B$164,"Team 2")</f>
        <v>0</v>
      </c>
      <c r="C167" s="44" t="s">
        <v>23</v>
      </c>
      <c r="D167" s="10">
        <f>COUNTIF(D6:D164,"School")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7030A0"/>
    <pageSetUpPr fitToPage="1"/>
  </sheetPr>
  <dimension ref="A1:K28"/>
  <sheetViews>
    <sheetView topLeftCell="A22"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55" t="s">
        <v>71</v>
      </c>
      <c r="B1" s="155"/>
      <c r="C1" s="155"/>
      <c r="D1" s="155"/>
      <c r="E1" s="155"/>
      <c r="F1" s="156"/>
      <c r="G1" s="156"/>
      <c r="H1" s="156"/>
      <c r="I1" s="156"/>
      <c r="J1" s="156"/>
    </row>
    <row r="2" spans="1:11" ht="25.5">
      <c r="A2" s="157" t="s">
        <v>0</v>
      </c>
      <c r="B2" s="158"/>
      <c r="C2" s="159" t="str">
        <f>'Block at a Glance'!C2:D2</f>
        <v>ASSAM</v>
      </c>
      <c r="D2" s="160"/>
      <c r="E2" s="27" t="s">
        <v>1</v>
      </c>
      <c r="F2" s="161"/>
      <c r="G2" s="162"/>
      <c r="H2" s="28" t="s">
        <v>24</v>
      </c>
      <c r="I2" s="161"/>
      <c r="J2" s="162"/>
    </row>
    <row r="3" spans="1:11" ht="28.5" customHeight="1">
      <c r="A3" s="166" t="s">
        <v>66</v>
      </c>
      <c r="B3" s="166"/>
      <c r="C3" s="166"/>
      <c r="D3" s="166"/>
      <c r="E3" s="166"/>
      <c r="F3" s="166"/>
      <c r="G3" s="166"/>
      <c r="H3" s="166"/>
      <c r="I3" s="166"/>
      <c r="J3" s="166"/>
    </row>
    <row r="4" spans="1:11">
      <c r="A4" s="165" t="s">
        <v>27</v>
      </c>
      <c r="B4" s="164" t="s">
        <v>28</v>
      </c>
      <c r="C4" s="163" t="s">
        <v>29</v>
      </c>
      <c r="D4" s="163" t="s">
        <v>36</v>
      </c>
      <c r="E4" s="163"/>
      <c r="F4" s="163"/>
      <c r="G4" s="163" t="s">
        <v>30</v>
      </c>
      <c r="H4" s="163" t="s">
        <v>37</v>
      </c>
      <c r="I4" s="163"/>
      <c r="J4" s="163"/>
    </row>
    <row r="5" spans="1:11" ht="22.5" customHeight="1">
      <c r="A5" s="165"/>
      <c r="B5" s="164"/>
      <c r="C5" s="163"/>
      <c r="D5" s="29" t="s">
        <v>9</v>
      </c>
      <c r="E5" s="29" t="s">
        <v>10</v>
      </c>
      <c r="F5" s="29" t="s">
        <v>11</v>
      </c>
      <c r="G5" s="163"/>
      <c r="H5" s="29" t="s">
        <v>9</v>
      </c>
      <c r="I5" s="29" t="s">
        <v>10</v>
      </c>
      <c r="J5" s="29" t="s">
        <v>11</v>
      </c>
    </row>
    <row r="6" spans="1:11" ht="22.5" customHeight="1">
      <c r="A6" s="45">
        <v>1</v>
      </c>
      <c r="B6" s="63">
        <v>43556</v>
      </c>
      <c r="C6" s="31">
        <f>COUNTIFS('April-19'!D$5:D$164,"Anganwadi")</f>
        <v>34</v>
      </c>
      <c r="D6" s="32">
        <f>SUMIF('April-19'!$D$5:$D$164,"Anganwadi",'April-19'!$G$5:$G$164)</f>
        <v>0</v>
      </c>
      <c r="E6" s="32">
        <f>SUMIF('April-19'!$D$5:$D$164,"Anganwadi",'April-19'!$H$5:$H$164)</f>
        <v>0</v>
      </c>
      <c r="F6" s="32">
        <f>+D6+E6</f>
        <v>0</v>
      </c>
      <c r="G6" s="31">
        <f>COUNTIF('April-19'!D5:D164,"School")</f>
        <v>34</v>
      </c>
      <c r="H6" s="32">
        <f>SUMIF('April-19'!$D$5:$D$164,"School",'April-19'!$G$5:$G$164)</f>
        <v>0</v>
      </c>
      <c r="I6" s="32">
        <f>SUMIF('April-19'!$D$5:$D$164,"School",'April-19'!$H$5:$H$164)</f>
        <v>0</v>
      </c>
      <c r="J6" s="32">
        <f>+H6+I6</f>
        <v>0</v>
      </c>
      <c r="K6" s="33"/>
    </row>
    <row r="7" spans="1:11" ht="22.5" customHeight="1">
      <c r="A7" s="30">
        <v>2</v>
      </c>
      <c r="B7" s="64">
        <v>43601</v>
      </c>
      <c r="C7" s="31" t="e">
        <f>COUNTIF(#REF!,"Anganwadi")</f>
        <v>#REF!</v>
      </c>
      <c r="D7" s="32" t="e">
        <f>SUMIF(#REF!,"Anganwadi",#REF!)</f>
        <v>#REF!</v>
      </c>
      <c r="E7" s="32" t="e">
        <f>SUMIF(#REF!,"Anganwadi",#REF!)</f>
        <v>#REF!</v>
      </c>
      <c r="F7" s="32" t="e">
        <f t="shared" ref="F7:F11" si="0">+D7+E7</f>
        <v>#REF!</v>
      </c>
      <c r="G7" s="31" t="e">
        <f>COUNTIF(#REF!,"School")</f>
        <v>#REF!</v>
      </c>
      <c r="H7" s="32" t="e">
        <f>SUMIF(#REF!,"School",#REF!)</f>
        <v>#REF!</v>
      </c>
      <c r="I7" s="32" t="e">
        <f>SUMIF(#REF!,"School",#REF!)</f>
        <v>#REF!</v>
      </c>
      <c r="J7" s="32" t="e">
        <f t="shared" ref="J7:J11" si="1">+H7+I7</f>
        <v>#REF!</v>
      </c>
    </row>
    <row r="8" spans="1:11" ht="22.5" customHeight="1">
      <c r="A8" s="30">
        <v>3</v>
      </c>
      <c r="B8" s="64">
        <v>43632</v>
      </c>
      <c r="C8" s="31">
        <f>COUNTIF('MAY-19'!D5:D164,"Anganwadi")</f>
        <v>82</v>
      </c>
      <c r="D8" s="32">
        <f>SUMIF('MAY-19'!$D$5:$D$164,"Anganwadi",'MAY-19'!$G$5:$G$164)</f>
        <v>1742</v>
      </c>
      <c r="E8" s="32">
        <f>SUMIF('MAY-19'!$D$5:$D$164,"Anganwadi",'MAY-19'!$H$5:$H$164)</f>
        <v>1706</v>
      </c>
      <c r="F8" s="32">
        <f t="shared" si="0"/>
        <v>3448</v>
      </c>
      <c r="G8" s="31">
        <f>COUNTIF('MAY-19'!D5:D164,"School")</f>
        <v>31</v>
      </c>
      <c r="H8" s="32">
        <f>SUMIF('MAY-19'!$D$5:$D$164,"School",'MAY-19'!$G$5:$G$164)</f>
        <v>1939</v>
      </c>
      <c r="I8" s="32">
        <f>SUMIF('MAY-19'!$D$5:$D$164,"School",'MAY-19'!$H$5:$H$164)</f>
        <v>1978</v>
      </c>
      <c r="J8" s="32">
        <f t="shared" si="1"/>
        <v>3917</v>
      </c>
    </row>
    <row r="9" spans="1:11" ht="22.5" customHeight="1">
      <c r="A9" s="30">
        <v>4</v>
      </c>
      <c r="B9" s="64">
        <v>43662</v>
      </c>
      <c r="C9" s="31">
        <f>COUNTIF('June''19'!D5:D164,"Anganwadi")</f>
        <v>81</v>
      </c>
      <c r="D9" s="32">
        <f>SUMIF('June''19'!$D$5:$D$164,"Anganwadi",'June''19'!$G$5:$G$164)</f>
        <v>1679</v>
      </c>
      <c r="E9" s="32">
        <f>SUMIF('June''19'!$D$5:$D$164,"Anganwadi",'June''19'!$H$5:$H$164)</f>
        <v>1682</v>
      </c>
      <c r="F9" s="32">
        <f t="shared" si="0"/>
        <v>3361</v>
      </c>
      <c r="G9" s="31">
        <f>COUNTIF('June''19'!D5:D164,"School")</f>
        <v>20</v>
      </c>
      <c r="H9" s="32">
        <f>SUMIF('June''19'!$D$5:$D$164,"School",'June''19'!$G$5:$G$164)</f>
        <v>1109</v>
      </c>
      <c r="I9" s="32">
        <f>SUMIF('June''19'!$D$5:$D$164,"School",'June''19'!$H$5:$H$164)</f>
        <v>1145</v>
      </c>
      <c r="J9" s="32">
        <f t="shared" si="1"/>
        <v>2254</v>
      </c>
    </row>
    <row r="10" spans="1:11" ht="22.5" customHeight="1">
      <c r="A10" s="30">
        <v>5</v>
      </c>
      <c r="B10" s="64">
        <v>43693</v>
      </c>
      <c r="C10" s="31">
        <f>COUNTIF('Aug-19'!D5:D164,"Anganwadi")</f>
        <v>0</v>
      </c>
      <c r="D10" s="32">
        <f>SUMIF('Aug-19'!$D$5:$D$164,"Anganwadi",'Aug-19'!$G$5:$G$164)</f>
        <v>0</v>
      </c>
      <c r="E10" s="32">
        <f>SUMIF('Aug-19'!$D$5:$D$164,"Anganwadi",'Aug-19'!$H$5:$H$164)</f>
        <v>0</v>
      </c>
      <c r="F10" s="32">
        <f t="shared" si="0"/>
        <v>0</v>
      </c>
      <c r="G10" s="31">
        <f>COUNTIF('Aug-19'!D5:D164,"School")</f>
        <v>0</v>
      </c>
      <c r="H10" s="32">
        <f>SUMIF('Aug-19'!$D$5:$D$164,"School",'Aug-19'!$G$5:$G$164)</f>
        <v>0</v>
      </c>
      <c r="I10" s="32">
        <f>SUMIF('Aug-19'!$D$5:$D$164,"School",'Aug-19'!$H$5:$H$164)</f>
        <v>0</v>
      </c>
      <c r="J10" s="32">
        <f t="shared" si="1"/>
        <v>0</v>
      </c>
    </row>
    <row r="11" spans="1:11" ht="22.5" customHeight="1">
      <c r="A11" s="30">
        <v>6</v>
      </c>
      <c r="B11" s="64">
        <v>43724</v>
      </c>
      <c r="C11" s="31">
        <f>COUNTIF('Sep-19'!D6:D164,"Anganwadi")</f>
        <v>0</v>
      </c>
      <c r="D11" s="32">
        <f>SUMIF('Sep-19'!$D$6:$D$164,"Anganwadi",'Sep-19'!$G$6:$G$164)</f>
        <v>0</v>
      </c>
      <c r="E11" s="32">
        <f>SUMIF('Sep-19'!$D$6:$D$164,"Anganwadi",'Sep-19'!$H$6:$H$164)</f>
        <v>0</v>
      </c>
      <c r="F11" s="32">
        <f t="shared" si="0"/>
        <v>0</v>
      </c>
      <c r="G11" s="31">
        <f>COUNTIF('Sep-19'!D6:D164,"School")</f>
        <v>0</v>
      </c>
      <c r="H11" s="32">
        <f>SUMIF('Sep-19'!$D$6:$D$164,"School",'Sep-19'!$G$6:$G$164)</f>
        <v>0</v>
      </c>
      <c r="I11" s="32">
        <f>SUMIF('Sep-19'!$D$6:$D$164,"School",'Sep-19'!$H$6:$H$164)</f>
        <v>0</v>
      </c>
      <c r="J11" s="32">
        <f t="shared" si="1"/>
        <v>0</v>
      </c>
    </row>
    <row r="12" spans="1:11" ht="19.5" customHeight="1">
      <c r="A12" s="154" t="s">
        <v>38</v>
      </c>
      <c r="B12" s="154"/>
      <c r="C12" s="34" t="e">
        <f>SUM(C6:C11)</f>
        <v>#REF!</v>
      </c>
      <c r="D12" s="34" t="e">
        <f t="shared" ref="D12:J12" si="2">SUM(D6:D11)</f>
        <v>#REF!</v>
      </c>
      <c r="E12" s="34" t="e">
        <f t="shared" si="2"/>
        <v>#REF!</v>
      </c>
      <c r="F12" s="34" t="e">
        <f t="shared" si="2"/>
        <v>#REF!</v>
      </c>
      <c r="G12" s="34" t="e">
        <f t="shared" si="2"/>
        <v>#REF!</v>
      </c>
      <c r="H12" s="34" t="e">
        <f t="shared" si="2"/>
        <v>#REF!</v>
      </c>
      <c r="I12" s="34" t="e">
        <f t="shared" si="2"/>
        <v>#REF!</v>
      </c>
      <c r="J12" s="34" t="e">
        <f t="shared" si="2"/>
        <v>#REF!</v>
      </c>
    </row>
    <row r="14" spans="1:11">
      <c r="A14" s="170" t="s">
        <v>67</v>
      </c>
      <c r="B14" s="170"/>
      <c r="C14" s="170"/>
      <c r="D14" s="170"/>
      <c r="E14" s="170"/>
      <c r="F14" s="170"/>
    </row>
    <row r="15" spans="1:11" ht="82.5">
      <c r="A15" s="43" t="s">
        <v>27</v>
      </c>
      <c r="B15" s="42" t="s">
        <v>28</v>
      </c>
      <c r="C15" s="46" t="s">
        <v>64</v>
      </c>
      <c r="D15" s="41" t="s">
        <v>29</v>
      </c>
      <c r="E15" s="41" t="s">
        <v>30</v>
      </c>
      <c r="F15" s="41" t="s">
        <v>65</v>
      </c>
    </row>
    <row r="16" spans="1:11">
      <c r="A16" s="173">
        <v>1</v>
      </c>
      <c r="B16" s="171">
        <v>43571</v>
      </c>
      <c r="C16" s="47" t="s">
        <v>62</v>
      </c>
      <c r="D16" s="31">
        <f>COUNTIFS('April-19'!B$5:B$164,"Team 1",'April-19'!D$5:D$164,"Anganwadi")</f>
        <v>18</v>
      </c>
      <c r="E16" s="31">
        <f>COUNTIFS('April-19'!B$5:B$164,"Team 1",'April-19'!D$5:D$164,"School")</f>
        <v>17</v>
      </c>
      <c r="F16" s="32" t="e">
        <f>SUMIF('April-19'!$B$5:$B$164,"Team 1",'April-19'!$I$5:$I$164)</f>
        <v>#REF!</v>
      </c>
    </row>
    <row r="17" spans="1:6">
      <c r="A17" s="174"/>
      <c r="B17" s="172"/>
      <c r="C17" s="47" t="s">
        <v>63</v>
      </c>
      <c r="D17" s="31">
        <f>COUNTIFS('April-19'!B$5:B$164,"Team 2",'April-19'!D$5:D$164,"Anganwadi")</f>
        <v>16</v>
      </c>
      <c r="E17" s="31">
        <f>COUNTIFS('April-19'!B$5:B$164,"Team 2",'April-19'!D$5:D$164,"School")</f>
        <v>17</v>
      </c>
      <c r="F17" s="32">
        <f>SUMIF('April-19'!$B$5:$B$164,"Team 2",'April-19'!$I$5:$I$164)</f>
        <v>3070</v>
      </c>
    </row>
    <row r="18" spans="1:6">
      <c r="A18" s="173">
        <v>2</v>
      </c>
      <c r="B18" s="171">
        <v>43601</v>
      </c>
      <c r="C18" s="47" t="s">
        <v>62</v>
      </c>
      <c r="D18" s="31" t="e">
        <f>COUNTIFS(#REF!,"Team 1",#REF!,"Anganwadi")</f>
        <v>#REF!</v>
      </c>
      <c r="E18" s="31" t="e">
        <f>COUNTIFS(#REF!,"Team 1",#REF!,"School")</f>
        <v>#REF!</v>
      </c>
      <c r="F18" s="32" t="e">
        <f>SUMIF(#REF!,"Team 1",#REF!)</f>
        <v>#REF!</v>
      </c>
    </row>
    <row r="19" spans="1:6">
      <c r="A19" s="174"/>
      <c r="B19" s="172"/>
      <c r="C19" s="47" t="s">
        <v>63</v>
      </c>
      <c r="D19" s="31" t="e">
        <f>COUNTIFS(#REF!,"Team 2",#REF!,"Anganwadi")</f>
        <v>#REF!</v>
      </c>
      <c r="E19" s="31" t="e">
        <f>COUNTIFS(#REF!,"Team 2",#REF!,"School")</f>
        <v>#REF!</v>
      </c>
      <c r="F19" s="32" t="e">
        <f>SUMIF(#REF!,"Team 2",#REF!)</f>
        <v>#REF!</v>
      </c>
    </row>
    <row r="20" spans="1:6">
      <c r="A20" s="173">
        <v>3</v>
      </c>
      <c r="B20" s="171">
        <v>43632</v>
      </c>
      <c r="C20" s="47" t="s">
        <v>62</v>
      </c>
      <c r="D20" s="31">
        <f>COUNTIFS('MAY-19'!B$5:B$164,"Team 1",'MAY-19'!D$5:D$164,"Anganwadi")</f>
        <v>40</v>
      </c>
      <c r="E20" s="31">
        <f>COUNTIFS('MAY-19'!B$5:B$164,"Team 1",'MAY-19'!D$5:D$164,"School")</f>
        <v>14</v>
      </c>
      <c r="F20" s="32">
        <f>SUMIF('MAY-19'!$B$5:$B$164,"Team 1",'MAY-19'!$I$5:$I$164)</f>
        <v>3644</v>
      </c>
    </row>
    <row r="21" spans="1:6">
      <c r="A21" s="174"/>
      <c r="B21" s="172"/>
      <c r="C21" s="47" t="s">
        <v>63</v>
      </c>
      <c r="D21" s="31">
        <f>COUNTIFS('MAY-19'!B$5:B$164,"Team 2",'MAY-19'!D$5:D$164,"Anganwadi")</f>
        <v>42</v>
      </c>
      <c r="E21" s="31">
        <f>COUNTIFS('MAY-19'!B$5:B$164,"Team 2",'MAY-19'!D$5:D$164,"School")</f>
        <v>17</v>
      </c>
      <c r="F21" s="32">
        <f>SUMIF('MAY-19'!$B$5:$B$164,"Team 2",'MAY-19'!$I$5:$I$164)</f>
        <v>3721</v>
      </c>
    </row>
    <row r="22" spans="1:6">
      <c r="A22" s="173">
        <v>4</v>
      </c>
      <c r="B22" s="171">
        <v>43662</v>
      </c>
      <c r="C22" s="47" t="s">
        <v>62</v>
      </c>
      <c r="D22" s="31">
        <f>COUNTIFS('June''19'!B$5:B$164,"Team 1",'June''19'!D$5:D$164,"Anganwadi")</f>
        <v>41</v>
      </c>
      <c r="E22" s="31">
        <f>COUNTIFS('June''19'!B$5:B$164,"Team 1",'June''19'!D$5:D$164,"School")</f>
        <v>9</v>
      </c>
      <c r="F22" s="32">
        <f>SUMIF('June''19'!$B$5:$B$164,"Team 1",'June''19'!$I$5:$I$164)</f>
        <v>3034</v>
      </c>
    </row>
    <row r="23" spans="1:6">
      <c r="A23" s="174"/>
      <c r="B23" s="172"/>
      <c r="C23" s="47" t="s">
        <v>63</v>
      </c>
      <c r="D23" s="31">
        <f>COUNTIFS('June''19'!B$5:B$164,"Team 2",'June''19'!D$5:D$164,"Anganwadi")</f>
        <v>40</v>
      </c>
      <c r="E23" s="31">
        <f>COUNTIFS('June''19'!B$5:B$164,"Team 2",'June''19'!D$5:D$164,"School")</f>
        <v>11</v>
      </c>
      <c r="F23" s="32">
        <f>SUMIF('June''19'!$B$5:$B$164,"Team 2",'June''19'!$I$5:$I$164)</f>
        <v>2581</v>
      </c>
    </row>
    <row r="24" spans="1:6">
      <c r="A24" s="173">
        <v>5</v>
      </c>
      <c r="B24" s="171">
        <v>43693</v>
      </c>
      <c r="C24" s="47" t="s">
        <v>62</v>
      </c>
      <c r="D24" s="31">
        <f>COUNTIFS('Aug-19'!B$5:B$164,"Team 1",'Aug-19'!D$5:D$164,"Anganwadi")</f>
        <v>0</v>
      </c>
      <c r="E24" s="31">
        <f>COUNTIFS('Aug-19'!B$5:B$164,"Team 1",'Aug-19'!D$5:D$164,"School")</f>
        <v>0</v>
      </c>
      <c r="F24" s="32">
        <f>SUMIF('Aug-19'!$B$5:$B$164,"Team 1",'Aug-19'!$I$5:$I$164)</f>
        <v>0</v>
      </c>
    </row>
    <row r="25" spans="1:6">
      <c r="A25" s="174"/>
      <c r="B25" s="172"/>
      <c r="C25" s="47" t="s">
        <v>63</v>
      </c>
      <c r="D25" s="31">
        <f>COUNTIFS('Aug-19'!B$5:B$164,"Team 2",'Aug-19'!D$5:D$164,"Anganwadi")</f>
        <v>0</v>
      </c>
      <c r="E25" s="31">
        <f>COUNTIFS('Aug-19'!B$5:B$164,"Team 2",'Aug-19'!D$5:D$164,"School")</f>
        <v>0</v>
      </c>
      <c r="F25" s="32">
        <f>SUMIF('Aug-19'!$B$5:$B$164,"Team 2",'Aug-19'!$I$5:$I$164)</f>
        <v>0</v>
      </c>
    </row>
    <row r="26" spans="1:6">
      <c r="A26" s="173">
        <v>6</v>
      </c>
      <c r="B26" s="171">
        <v>43724</v>
      </c>
      <c r="C26" s="47" t="s">
        <v>62</v>
      </c>
      <c r="D26" s="31">
        <f>COUNTIFS('Sep-19'!B$5:B$164,"Team 1",'Sep-19'!D$5:D$164,"Anganwadi")</f>
        <v>0</v>
      </c>
      <c r="E26" s="31">
        <f>COUNTIFS('Sep-19'!B$5:B$164,"Team 1",'Sep-19'!D$5:D$164,"School")</f>
        <v>0</v>
      </c>
      <c r="F26" s="32">
        <f>SUMIF('Sep-19'!$B$5:$B$164,"Team 1",'Sep-19'!$I$5:$I$164)</f>
        <v>0</v>
      </c>
    </row>
    <row r="27" spans="1:6">
      <c r="A27" s="174"/>
      <c r="B27" s="172"/>
      <c r="C27" s="47" t="s">
        <v>63</v>
      </c>
      <c r="D27" s="31">
        <f>COUNTIFS('Sep-19'!B$5:B$164,"Team 2",'Sep-19'!D$5:D$164,"Anganwadi")</f>
        <v>0</v>
      </c>
      <c r="E27" s="31">
        <f>COUNTIFS('Sep-19'!B$5:B$164,"Team 2",'Sep-19'!D$5:D$164,"School")</f>
        <v>0</v>
      </c>
      <c r="F27" s="32">
        <f>SUMIF('Sep-19'!$B$5:$B$164,"Team 2",'Sep-19'!$I$5:$I$164)</f>
        <v>0</v>
      </c>
    </row>
    <row r="28" spans="1:6">
      <c r="A28" s="167" t="s">
        <v>38</v>
      </c>
      <c r="B28" s="168"/>
      <c r="C28" s="169"/>
      <c r="D28" s="40" t="e">
        <f>SUM(D16:D27)</f>
        <v>#REF!</v>
      </c>
      <c r="E28" s="40" t="e">
        <f>SUM(E16:E27)</f>
        <v>#REF!</v>
      </c>
      <c r="F28" s="40" t="e">
        <f>SUM(F16:F27)</f>
        <v>#REF!</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Block at a Glance</vt:lpstr>
      <vt:lpstr>April-19</vt:lpstr>
      <vt:lpstr>MAY-19</vt:lpstr>
      <vt:lpstr>June'19</vt:lpstr>
      <vt:lpstr>Aug-19</vt:lpstr>
      <vt:lpstr>Sep-19</vt:lpstr>
      <vt:lpstr>Summary Sheet</vt:lpstr>
      <vt:lpstr>'April-19'!Print_Titles</vt:lpstr>
      <vt:lpstr>'Aug-19'!Print_Titles</vt:lpstr>
      <vt:lpstr>'June''19'!Print_Titles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2019-04-29T11:17:43Z</dcterms:modified>
</cp:coreProperties>
</file>