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May-19" sheetId="17" r:id="rId2"/>
    <sheet name="April-19" sheetId="5" r:id="rId3"/>
    <sheet name="Jun-19" sheetId="18" r:id="rId4"/>
    <sheet name="Jul-19" sheetId="19" r:id="rId5"/>
    <sheet name="Sep-19" sheetId="21" r:id="rId6"/>
    <sheet name="Aug-19" sheetId="20" r:id="rId7"/>
    <sheet name="Summary Sheet" sheetId="11" r:id="rId8"/>
  </sheets>
  <definedNames>
    <definedName name="_xlnm._FilterDatabase" localSheetId="0" hidden="1">'Block at a Glance'!$A$4:$M$14</definedName>
    <definedName name="_xlnm.Print_Titles" localSheetId="2">'April-19'!$3:$4</definedName>
    <definedName name="_xlnm.Print_Titles" localSheetId="6">'Aug-19'!$3:$4</definedName>
    <definedName name="_xlnm.Print_Titles" localSheetId="4">'Jul-19'!$3:$4</definedName>
    <definedName name="_xlnm.Print_Titles" localSheetId="3">'Jun-19'!$3:$4</definedName>
    <definedName name="_xlnm.Print_Titles" localSheetId="1">'May-19'!$3:$4</definedName>
    <definedName name="_xlnm.Print_Titles" localSheetId="5">'Sep-19'!$3:$4</definedName>
  </definedNames>
  <calcPr calcId="124519"/>
</workbook>
</file>

<file path=xl/calcChain.xml><?xml version="1.0" encoding="utf-8"?>
<calcChain xmlns="http://schemas.openxmlformats.org/spreadsheetml/2006/main">
  <c r="I88" i="5"/>
  <c r="I87"/>
  <c r="I86"/>
  <c r="I85"/>
  <c r="I84"/>
  <c r="I83"/>
  <c r="I82"/>
  <c r="I81"/>
  <c r="I80"/>
  <c r="I79"/>
  <c r="I78"/>
  <c r="I77"/>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l="1"/>
  <c r="I33"/>
  <c r="I32"/>
  <c r="I31"/>
  <c r="I30"/>
  <c r="I29"/>
  <c r="I28"/>
  <c r="I27"/>
  <c r="I26"/>
  <c r="I25"/>
  <c r="I24"/>
  <c r="I23"/>
  <c r="I22"/>
  <c r="I21"/>
  <c r="I20"/>
  <c r="I19"/>
  <c r="I18"/>
  <c r="I17"/>
  <c r="I16"/>
  <c r="I15"/>
  <c r="I14"/>
  <c r="I13"/>
  <c r="I12"/>
  <c r="I11"/>
  <c r="I10"/>
  <c r="I9"/>
  <c r="I8"/>
  <c r="I7"/>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75" i="5"/>
  <c r="I76"/>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<sst xmlns="http://schemas.openxmlformats.org/spreadsheetml/2006/main" count="4836" uniqueCount="925">
  <si>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</si>
  <si>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</si>
  <si>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</si>
  <si>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</si>
  <si>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</si>
  <si>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</si>
  <si>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</si>
  <si>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</si>
  <si>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</si>
  <si>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</si>
  <si>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</si>
  <si>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</si>
  <si>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</si>
  <si>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</si>
  <si>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</si>
  <si>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</si>
  <si>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</si>
  <si>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</si>
  <si>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</si>
  <si>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</si>
  <si>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</si>
  <si>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</si>
  <si>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</si>
  <si>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</si>
  <si>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</si>
  <si>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</si>
  <si>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</si>
  <si>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</si>
  <si>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</si>
  <si>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</si>
  <si>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</si>
  <si>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</si>
  <si>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</si>
  <si>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</si>
  <si>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</si>
  <si>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</si>
  <si>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</si>
  <si>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</si>
  <si>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</si>
  <si>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</si>
  <si>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</si>
  <si>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</si>
  <si>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</si>
  <si>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</si>
  <si>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</si>
  <si>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</si>
  <si>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</si>
  <si>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</si>
  <si>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</si>
  <si>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</si>
  <si>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</si>
  <si>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</si>
  <si>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</si>
  <si>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</si>
  <si>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</si>
  <si>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</si>
  <si>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</si>
  <si>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</si>
  <si>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</si>
  <si>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</si>
  <si>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</si>
  <si>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</si>
  <si>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</si>
  <si>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</si>
  <si>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</si>
  <si>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</si>
  <si>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</si>
  <si>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</si>
  <si>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</si>
  <si>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</si>
  <si>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</si>
  <si>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</si>
  <si>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Dr.Sambhu Choudhury</t>
  </si>
  <si>
    <t>Dr.Hemanta Bikash Das</t>
  </si>
  <si>
    <t>Madhusmita Ara</t>
  </si>
  <si>
    <t>Baksa</t>
  </si>
  <si>
    <t>Tamulpur</t>
  </si>
  <si>
    <t>MO(Homeo)</t>
  </si>
  <si>
    <t>MO(Ayur)</t>
  </si>
  <si>
    <t>ANM</t>
  </si>
  <si>
    <t>Dr. Dipankar Deka</t>
  </si>
  <si>
    <t>Dr.Kunal Kanti Dey</t>
  </si>
  <si>
    <t>Jayanta Tamuli</t>
  </si>
  <si>
    <t>Purnima Das</t>
  </si>
  <si>
    <t>Dental Surgeon</t>
  </si>
  <si>
    <t>Pharmacist</t>
  </si>
  <si>
    <t>GUNIALGURI LPS</t>
  </si>
  <si>
    <t>Barimakha-1</t>
  </si>
  <si>
    <t>GOPINATH BORDOLOI HIGH SCHOOL</t>
  </si>
  <si>
    <t>Mahendranagar-1</t>
  </si>
  <si>
    <t>GHILAJAR LPS</t>
  </si>
  <si>
    <t>Ghilajhar</t>
  </si>
  <si>
    <t>GERUAPAR LPS</t>
  </si>
  <si>
    <t>Geruapar</t>
  </si>
  <si>
    <t>GANDHIBARI HS</t>
  </si>
  <si>
    <t>Dakhin Gandhibari-1</t>
  </si>
  <si>
    <t>DOWAMAKHA BARALIAPAR LPS</t>
  </si>
  <si>
    <t>Dowamakha-1</t>
  </si>
  <si>
    <t>DAYA RAM CHOUDHURY GIRLS MES</t>
  </si>
  <si>
    <t>Bhawraguri-2</t>
  </si>
  <si>
    <t>DAKHIN LAWPARA LPS</t>
  </si>
  <si>
    <t>Lawpara-1</t>
  </si>
  <si>
    <t>DAIMABARI LPS</t>
  </si>
  <si>
    <t>Daimabari</t>
  </si>
  <si>
    <t>CHAUTAL SUBA EGS</t>
  </si>
  <si>
    <t>Pakribari Chawtal Basti</t>
  </si>
  <si>
    <t>CHARIBHELLA LPS</t>
  </si>
  <si>
    <t>Charibhella-1</t>
  </si>
  <si>
    <t>CHANDRA NAGAR LPS</t>
  </si>
  <si>
    <t>Chandranagar-1</t>
  </si>
  <si>
    <t>BISHNUPUR LPS</t>
  </si>
  <si>
    <t>BISHNUPUR MES</t>
  </si>
  <si>
    <t>BIHANGAPUR LPS</t>
  </si>
  <si>
    <t>Bihangapur</t>
  </si>
  <si>
    <t>BHAURAGURI LPS</t>
  </si>
  <si>
    <t>BHAURAGURI ADARSHA HINDI LPS</t>
  </si>
  <si>
    <t>Bhawraguri-1</t>
  </si>
  <si>
    <t>BHALUKMARI LPS</t>
  </si>
  <si>
    <t>Bhalukmari</t>
  </si>
  <si>
    <t>BATIAMARI HS</t>
  </si>
  <si>
    <t>Batiamari</t>
  </si>
  <si>
    <t>BARIMAKHA MES</t>
  </si>
  <si>
    <t>BARBALISHIHA JANATA LPS</t>
  </si>
  <si>
    <t>Barbalisiha-1</t>
  </si>
  <si>
    <t>BARALIAPAR MES</t>
  </si>
  <si>
    <t>Baraliapar</t>
  </si>
  <si>
    <t>ARANGAJULI LPS</t>
  </si>
  <si>
    <t>Arangajuli-1</t>
  </si>
  <si>
    <t>AMLAIGURI LPS</t>
  </si>
  <si>
    <t>Bagajuli Panitenki</t>
  </si>
  <si>
    <t>AHIYABARI UTTAR SUBA EGS</t>
  </si>
  <si>
    <t>Ahiabari</t>
  </si>
  <si>
    <t>3 NO. KALIPUR LPS</t>
  </si>
  <si>
    <t>Kalipur</t>
  </si>
  <si>
    <t>1 NO PAHARPUR MES</t>
  </si>
  <si>
    <t>1 No. Paharpur - 1</t>
  </si>
  <si>
    <t>1 NO HOROTOLA LPS</t>
  </si>
  <si>
    <t>Hortola</t>
  </si>
  <si>
    <t>BHAKATPARA DALANGPAR LPS</t>
  </si>
  <si>
    <t>Barangabari Rava Chuba</t>
  </si>
  <si>
    <t>Nowakhat LPS</t>
  </si>
  <si>
    <t>Barangabari</t>
  </si>
  <si>
    <t>Nowakhat MES</t>
  </si>
  <si>
    <t>Banguri-3</t>
  </si>
  <si>
    <t>NATUN SAHPUR PRATHAMIC BIDYALI</t>
  </si>
  <si>
    <t>Banguri-2</t>
  </si>
  <si>
    <t>Goalbil LPS</t>
  </si>
  <si>
    <t>Banguri-1</t>
  </si>
  <si>
    <t>Tebitola Balika LPS</t>
  </si>
  <si>
    <t>Balabasti Chuba</t>
  </si>
  <si>
    <t>RAJANIKANTA SRIMITY LPS</t>
  </si>
  <si>
    <t>Balabari-2</t>
  </si>
  <si>
    <t>RAMESUBURI MES</t>
  </si>
  <si>
    <t>Balabari-1</t>
  </si>
  <si>
    <t>RAMESUBURI LPS</t>
  </si>
  <si>
    <t>Balabari Bazar Chuba</t>
  </si>
  <si>
    <t>Bapuji MES</t>
  </si>
  <si>
    <t>Ambari Sarubhera-2</t>
  </si>
  <si>
    <t>GUWAKUCHI LPS</t>
  </si>
  <si>
    <t>Singramari-1</t>
  </si>
  <si>
    <t>HARINCHARA KHETRIBASTI EGS</t>
  </si>
  <si>
    <t>Harinchara-1</t>
  </si>
  <si>
    <t>HATIDUBA LPS</t>
  </si>
  <si>
    <t>Hatiduba</t>
  </si>
  <si>
    <t>HIRIMBAPUR LPS</t>
  </si>
  <si>
    <t>4 No. Dongargaon Parasuram Suba</t>
  </si>
  <si>
    <t>HOROTOLA PATKIJULI LPS</t>
  </si>
  <si>
    <t>HRIDAY SMRITY LPS</t>
  </si>
  <si>
    <t>IKRABIL PRATHMIC BIDYALAYA</t>
  </si>
  <si>
    <t>Ikrabil</t>
  </si>
  <si>
    <t>IKRAJULI DOIMABARI LPS</t>
  </si>
  <si>
    <t>Ikrajuli</t>
  </si>
  <si>
    <t>JAJIKONA LPS</t>
  </si>
  <si>
    <t>Pub-Kachukata-1</t>
  </si>
  <si>
    <t>JOYPUR LPS</t>
  </si>
  <si>
    <t>Joypur-1</t>
  </si>
  <si>
    <t>KACHUKATA HIGH SCHOOL</t>
  </si>
  <si>
    <t>KADANGA EGS</t>
  </si>
  <si>
    <t>Kadanga</t>
  </si>
  <si>
    <t>KALAKUCHI 786 NO PRIMARY LPS</t>
  </si>
  <si>
    <t>Kalakuchi-1</t>
  </si>
  <si>
    <t>KALBARI GWJWANGLAI LPS</t>
  </si>
  <si>
    <t>Dakhin Kalbari Nath Chuba</t>
  </si>
  <si>
    <t>KALZAR SUBA EGS</t>
  </si>
  <si>
    <t>KHATARBARI LPS</t>
  </si>
  <si>
    <t>KALCHENI LPS</t>
  </si>
  <si>
    <t>Kalcheni-1</t>
  </si>
  <si>
    <t>KALCHENI PATHAR LPS</t>
  </si>
  <si>
    <t>Kalcheni-2</t>
  </si>
  <si>
    <t>KAWLI HARISAND GIRLS MES</t>
  </si>
  <si>
    <t>No.1 Kawly-1</t>
  </si>
  <si>
    <t>KHALPARA SUBA EGS</t>
  </si>
  <si>
    <t>KHATARBARI HIGH SCHOOL</t>
  </si>
  <si>
    <t>Khatarbari-1</t>
  </si>
  <si>
    <t>KUMBHIJAR LPS</t>
  </si>
  <si>
    <t>Kumbhijhar-1</t>
  </si>
  <si>
    <t>Khatarbari-2</t>
  </si>
  <si>
    <t>LATIBARI HIGH SCHOOL</t>
  </si>
  <si>
    <t>Latibari</t>
  </si>
  <si>
    <t>LINE NO 19 LPS</t>
  </si>
  <si>
    <t>Nagrijuli-1</t>
  </si>
  <si>
    <t>LINE NO 7 EGS</t>
  </si>
  <si>
    <t>Nagrijuli-2</t>
  </si>
  <si>
    <t>MAHBARI LPS</t>
  </si>
  <si>
    <t>MARIAMPUR LPS</t>
  </si>
  <si>
    <t>MILANJYOTI BIDYAPITH MES</t>
  </si>
  <si>
    <t>Dowamakha-2</t>
  </si>
  <si>
    <t>N.K DARANGA BARO MES</t>
  </si>
  <si>
    <t>N.K. Darranga - 1</t>
  </si>
  <si>
    <t>N.K SARU BHERA LPS</t>
  </si>
  <si>
    <t>Sarubhera</t>
  </si>
  <si>
    <t>NAGAPUR HIGH SCHOOL</t>
  </si>
  <si>
    <t>NAGAPUR LPS</t>
  </si>
  <si>
    <t>Kumarikata Bazar Chuba</t>
  </si>
  <si>
    <t>NAGRIJULI HIGH SCHOOL</t>
  </si>
  <si>
    <t>NALJORA LPS</t>
  </si>
  <si>
    <t>Ambari</t>
  </si>
  <si>
    <t>NARAYANPUR BARITOLA LPS</t>
  </si>
  <si>
    <t>Narayanpur-1</t>
  </si>
  <si>
    <t>NATUN BASTI ANGARKATA LPS</t>
  </si>
  <si>
    <t>NATUNKHUTI LPS</t>
  </si>
  <si>
    <t>NIZ SAPKATA LPS</t>
  </si>
  <si>
    <t>Sapkata</t>
  </si>
  <si>
    <t>NO 1 JOKMARI LPS</t>
  </si>
  <si>
    <t>Jokmari-1</t>
  </si>
  <si>
    <t>NO 1 KAWLI MATANGAPAR LPS</t>
  </si>
  <si>
    <t>No.1 Kawly-2</t>
  </si>
  <si>
    <t>NO 1 PALASHBARI LPS</t>
  </si>
  <si>
    <t>Palashbari</t>
  </si>
  <si>
    <t>1 No. Darangapar</t>
  </si>
  <si>
    <t>1 No. Paharpur - 2</t>
  </si>
  <si>
    <t>NO 1 PASCHIM PAHARPUR LPS</t>
  </si>
  <si>
    <t>2 No.  Paharpur</t>
  </si>
  <si>
    <t>NO 2 BAGARIKHUTI LPS</t>
  </si>
  <si>
    <t>Bagarikhuti-1</t>
  </si>
  <si>
    <t>NO 2 DONGARGAON LPS</t>
  </si>
  <si>
    <t>Dongargaon-1</t>
  </si>
  <si>
    <t>NO 2 PAHARPUR LPS</t>
  </si>
  <si>
    <t>Paharpur Goujanpuri</t>
  </si>
  <si>
    <t>NO 3 KAWLI LPS</t>
  </si>
  <si>
    <t>No.2 Kawly</t>
  </si>
  <si>
    <t>NO.1 BAGARIKHUTI LPS</t>
  </si>
  <si>
    <t>2 No. Bagarikhuti-1</t>
  </si>
  <si>
    <t>NO.3 DONGAR GAON NAVAJYOTI LPS</t>
  </si>
  <si>
    <t>Dongargaon-2</t>
  </si>
  <si>
    <t>NO.3 DONGARGAON LPS</t>
  </si>
  <si>
    <t>Dongargaon-3</t>
  </si>
  <si>
    <t>NO.3 DONGARGAON MILAN JYOTI ME</t>
  </si>
  <si>
    <t>Dongargaon-4</t>
  </si>
  <si>
    <t>NO.3 PUB GAIBARI LPS</t>
  </si>
  <si>
    <t>Goibari-1</t>
  </si>
  <si>
    <t>NO1 BATIAMARI LPS</t>
  </si>
  <si>
    <t>Bhangbari, Batiamari, Dingdongpara</t>
  </si>
  <si>
    <t>NO1 KUSUMJULI LPS</t>
  </si>
  <si>
    <t>Kumarikata Gaonburha Basti</t>
  </si>
  <si>
    <t>NO1 PIPLENI LPS</t>
  </si>
  <si>
    <t>Pipleni-1</t>
  </si>
  <si>
    <t>NO1 PUB KUMARIKATA MES</t>
  </si>
  <si>
    <t>Kumarikata Sahebtopa</t>
  </si>
  <si>
    <t>NO2 BETAGAON LPS</t>
  </si>
  <si>
    <t>NO2 DARANGAPAR MILAN MES</t>
  </si>
  <si>
    <t>Darangamela</t>
  </si>
  <si>
    <t>NO2 GOPINATHPUR LPS</t>
  </si>
  <si>
    <t>Gopinathpur-2</t>
  </si>
  <si>
    <t>NO2 KALCHENI LPS</t>
  </si>
  <si>
    <t>Niz Defeli-1</t>
  </si>
  <si>
    <t>NO2 PANBARI NEHERU SISHU BIDYA</t>
  </si>
  <si>
    <t>Panbari</t>
  </si>
  <si>
    <t>NO3 N.C ANGARKATA LPS</t>
  </si>
  <si>
    <t>N.C. Angarkata - 1</t>
  </si>
  <si>
    <t>ORANGBASTI MAINA PARIJAT LPS</t>
  </si>
  <si>
    <t>PAKRIBARI LPS</t>
  </si>
  <si>
    <t>Pakribari</t>
  </si>
  <si>
    <t>PALASHGURI LPS</t>
  </si>
  <si>
    <t>Kumarpara (Palashguri)</t>
  </si>
  <si>
    <t>PANBARI LPS</t>
  </si>
  <si>
    <t>PASCHIM BARALIAPAR LPS</t>
  </si>
  <si>
    <t>PASCHIM BETAGAON EGS</t>
  </si>
  <si>
    <t>PATKIJULI MES</t>
  </si>
  <si>
    <t>Patkijuli</t>
  </si>
  <si>
    <t>PUB MADARBARI LPS</t>
  </si>
  <si>
    <t>Madarbari-1</t>
  </si>
  <si>
    <t>PUB PATKIJULI LPS</t>
  </si>
  <si>
    <t>Patkijuli Khairajuli</t>
  </si>
  <si>
    <t>RAM ABATAR LPS</t>
  </si>
  <si>
    <t>ROWMARI LPS</t>
  </si>
  <si>
    <t>Rowmari Gathalbari Suba</t>
  </si>
  <si>
    <t>SANKARDEV MES</t>
  </si>
  <si>
    <t>SANTIPUR LPS</t>
  </si>
  <si>
    <t>Simalubari</t>
  </si>
  <si>
    <t>SARUBALISHIHA LPS</t>
  </si>
  <si>
    <t>Mazgari-1</t>
  </si>
  <si>
    <t>SARUBHERA LPS</t>
  </si>
  <si>
    <t>Ambari Sarubhera-1</t>
  </si>
  <si>
    <t>SHIV MANDIR EGS</t>
  </si>
  <si>
    <t>SHIVAJYOTI MES</t>
  </si>
  <si>
    <t>SIDU KANU MES</t>
  </si>
  <si>
    <t>Lawpara-2</t>
  </si>
  <si>
    <t>SIMLIGURI LPS</t>
  </si>
  <si>
    <t>SINGRAMARI LPS</t>
  </si>
  <si>
    <t>Singramari-2</t>
  </si>
  <si>
    <t>SUAGPUR MILAN MES</t>
  </si>
  <si>
    <t>Sontola-1</t>
  </si>
  <si>
    <t>SUKANJULI LPS</t>
  </si>
  <si>
    <t>SURPARA LPS (EGS)</t>
  </si>
  <si>
    <t>Surpara</t>
  </si>
  <si>
    <t>SWAHID SMRIITI MES</t>
  </si>
  <si>
    <t>Khairabari-1</t>
  </si>
  <si>
    <t>TARUNGAON LPS</t>
  </si>
  <si>
    <t>Charibhella-2</t>
  </si>
  <si>
    <t>NO 486 DONGPAR LPS</t>
  </si>
  <si>
    <t>Chechapani</t>
  </si>
  <si>
    <t>NO1 CHECHAPANI LPS</t>
  </si>
  <si>
    <t>Chechapani Chariali</t>
  </si>
  <si>
    <t>CHECHAPANI MES</t>
  </si>
  <si>
    <t>Dakhin Chuburi Part</t>
  </si>
  <si>
    <t>BARBILA LPS</t>
  </si>
  <si>
    <t>Dakhin Dongargaon</t>
  </si>
  <si>
    <t>NO4 DONGARGAON LPS</t>
  </si>
  <si>
    <t>Dakhin Gandhibari-2</t>
  </si>
  <si>
    <t>NO 2 DAKHIN GANDHIBARI LPS</t>
  </si>
  <si>
    <t>1001 NO KUMARIKATA JR BASIC</t>
  </si>
  <si>
    <t>182 NO. BARKHOPA LPS</t>
  </si>
  <si>
    <t>Dakhin Kumarikata Itabheta</t>
  </si>
  <si>
    <t>KUMARIKATA GIRLS MES</t>
  </si>
  <si>
    <t>Dakshin Suburi</t>
  </si>
  <si>
    <t>DAKHIN SUBURI LPS</t>
  </si>
  <si>
    <t>Dalongpar Sundarisal Chuba</t>
  </si>
  <si>
    <t>DALONGPAR MES</t>
  </si>
  <si>
    <t>Darrangamela Uttar Chuba</t>
  </si>
  <si>
    <t>DARANGA MELA LPS</t>
  </si>
  <si>
    <t>Darrangapar Pachim Chuba</t>
  </si>
  <si>
    <t>NO2 DARANGAPARA BALIKA LPS</t>
  </si>
  <si>
    <t>Devinagar Chawtalbasti</t>
  </si>
  <si>
    <t>PUB MAZDIA ANCHALIK MES</t>
  </si>
  <si>
    <t>2 No. Bagarikhuti-2</t>
  </si>
  <si>
    <t>Abhayapur</t>
  </si>
  <si>
    <t>Abhayapur No. 2 Pub Chuba</t>
  </si>
  <si>
    <t>Abhayapur Santipur</t>
  </si>
  <si>
    <t>Amayapur</t>
  </si>
  <si>
    <t>Amayapur Pub Chuba</t>
  </si>
  <si>
    <t>Arangajuli-2</t>
  </si>
  <si>
    <t>Bagajuli Reserve (Auzarguri)</t>
  </si>
  <si>
    <t>Bagajuli Reserve (Dohlapara)</t>
  </si>
  <si>
    <t>Bagajuli Reserve Mainowapara</t>
  </si>
  <si>
    <t>Bagajuli Turning Point</t>
  </si>
  <si>
    <t>Bagarikhuti-2</t>
  </si>
  <si>
    <t>Bahabari Lichibagan</t>
  </si>
  <si>
    <t>Bahbari</t>
  </si>
  <si>
    <t>Bahbari - 1</t>
  </si>
  <si>
    <t>Bahbari - 2</t>
  </si>
  <si>
    <t>Bahbari - 3</t>
  </si>
  <si>
    <t>Balahati - 1</t>
  </si>
  <si>
    <t>Balahati - 2</t>
  </si>
  <si>
    <t>Balahati Part</t>
  </si>
  <si>
    <t>Baltipar</t>
  </si>
  <si>
    <t>Baraigaon Bodoland Colony</t>
  </si>
  <si>
    <t>Baraigaon Matangapar</t>
  </si>
  <si>
    <t>Baraliapar Reserve Chuba</t>
  </si>
  <si>
    <t>Baraliapar-1</t>
  </si>
  <si>
    <t>Baraliapar-2</t>
  </si>
  <si>
    <t>Barbalisiha-2</t>
  </si>
  <si>
    <t>Barbhela Kuhipar</t>
  </si>
  <si>
    <t>Barbhera Bathou Chali</t>
  </si>
  <si>
    <t>Barbhera-1</t>
  </si>
  <si>
    <t>Barbhera-2</t>
  </si>
  <si>
    <t>Barbila</t>
  </si>
  <si>
    <t>Barbila Pub Chuba</t>
  </si>
  <si>
    <t>Barbila-1</t>
  </si>
  <si>
    <t>Barbila-2</t>
  </si>
  <si>
    <t>Bareigaon-3</t>
  </si>
  <si>
    <t>Barimakha-2</t>
  </si>
  <si>
    <t>Barkajuli Pub Suba</t>
  </si>
  <si>
    <t>Barkhata Batabari Chuba</t>
  </si>
  <si>
    <t>Barkhata Batabari Gopalthan Chuba</t>
  </si>
  <si>
    <t>Barkhata Bengali Suba</t>
  </si>
  <si>
    <t>Barkhopa Pachim Chuba</t>
  </si>
  <si>
    <t>Batabari</t>
  </si>
  <si>
    <t>Belkhuti</t>
  </si>
  <si>
    <t>Belkhuti Dumarbasti</t>
  </si>
  <si>
    <t>Beltol Chuba</t>
  </si>
  <si>
    <t>Bhakatpara Pachim Suba</t>
  </si>
  <si>
    <t>Bhakatpara-1</t>
  </si>
  <si>
    <t>Bhakatpara-2</t>
  </si>
  <si>
    <t>Bhalukjhar</t>
  </si>
  <si>
    <t>Bhangbari</t>
  </si>
  <si>
    <t>Bherakhat</t>
  </si>
  <si>
    <t>Bherakhat Athgaon</t>
  </si>
  <si>
    <t>Bherakhat Boro Chuba</t>
  </si>
  <si>
    <t>Bilpar</t>
  </si>
  <si>
    <t>Bimalanagar-1</t>
  </si>
  <si>
    <t>Bimalanagar-2</t>
  </si>
  <si>
    <t>Binowapur (Sisubasti)</t>
  </si>
  <si>
    <t>Binowpur</t>
  </si>
  <si>
    <t>Bishnupur-1</t>
  </si>
  <si>
    <t>Bishnupur-2</t>
  </si>
  <si>
    <t>Bishnupur-3</t>
  </si>
  <si>
    <t>Bori Angarkata</t>
  </si>
  <si>
    <t>Bori Angarkata Part</t>
  </si>
  <si>
    <t>Chakamari Agharomail</t>
  </si>
  <si>
    <t>Chandanpur-1</t>
  </si>
  <si>
    <t>Chandanpur-2</t>
  </si>
  <si>
    <t>Chandranagar-2</t>
  </si>
  <si>
    <t>Chapatal-2 Sarpara</t>
  </si>
  <si>
    <t>Charangbari Pub Chupa</t>
  </si>
  <si>
    <t>Charangbari-1</t>
  </si>
  <si>
    <t>Charanjanghal</t>
  </si>
  <si>
    <t>Dighalipar Uttar Chuba</t>
  </si>
  <si>
    <t>Dighlipar-1</t>
  </si>
  <si>
    <t>Dimlapar Rava Chuba</t>
  </si>
  <si>
    <t>Dimlapar Uttar Chuba</t>
  </si>
  <si>
    <t>DIGHALIPAR CHARANGBARI LPS</t>
  </si>
  <si>
    <t>2 NO PADMAPAR LPS</t>
  </si>
  <si>
    <t>229 NO KATAHBARI LPS</t>
  </si>
  <si>
    <t>DIMILAPAR LPS</t>
  </si>
  <si>
    <t>PASCHIM DIMILAPAR LPS</t>
  </si>
  <si>
    <t>Dimlapar-1</t>
  </si>
  <si>
    <t>1 NO MADARBARI LPS</t>
  </si>
  <si>
    <t>Dimlapar-2</t>
  </si>
  <si>
    <t>MADARBARI ALONGBARI LPS</t>
  </si>
  <si>
    <t>Doha Angarkata</t>
  </si>
  <si>
    <t>DOHAANGRAKATA LPS</t>
  </si>
  <si>
    <t>Doha Angarkata (Geruapar)</t>
  </si>
  <si>
    <t>GERUAPAR ADARSHA LPS</t>
  </si>
  <si>
    <t>Dongargaon-5</t>
  </si>
  <si>
    <t>NO2 DAKSHIN DANGARGAON LP</t>
  </si>
  <si>
    <t>Dumaria</t>
  </si>
  <si>
    <t>DUMARIA LPS</t>
  </si>
  <si>
    <t>ADARSHA MILAN MEM</t>
  </si>
  <si>
    <t>AMAYAPUR MVS</t>
  </si>
  <si>
    <t>Fahurabari-1</t>
  </si>
  <si>
    <t>FAHURABARI LPS</t>
  </si>
  <si>
    <t>Fehuajhar</t>
  </si>
  <si>
    <t>FEHUAZHAR LPS</t>
  </si>
  <si>
    <t>Garughutu-1</t>
  </si>
  <si>
    <t>NO. 1 GARUGHUTU LPS</t>
  </si>
  <si>
    <t>Garughutu-2</t>
  </si>
  <si>
    <t>NO 2 BATIAMARI LPS</t>
  </si>
  <si>
    <t>Ghogamari Pachim Chuba</t>
  </si>
  <si>
    <t>LAGHUNA RABHA LPS</t>
  </si>
  <si>
    <t>Ghogapar-1</t>
  </si>
  <si>
    <t>1 NO GHOGAPAR LPS</t>
  </si>
  <si>
    <t>Ghogapar-2</t>
  </si>
  <si>
    <t>GHOGAPAR MES</t>
  </si>
  <si>
    <t>Ghogmari</t>
  </si>
  <si>
    <t>GHOGMARI LPS</t>
  </si>
  <si>
    <t>AMBARI SARUBHERA MES</t>
  </si>
  <si>
    <t>AMBARIBATABARI LPS</t>
  </si>
  <si>
    <t>Goibari-2</t>
  </si>
  <si>
    <t>GAIBARI ANCHALIK GIRLS MES</t>
  </si>
  <si>
    <t>Goibari-3</t>
  </si>
  <si>
    <t>NO 1 UTTAR GAIBARI LPS</t>
  </si>
  <si>
    <t>Gopinathpur-1</t>
  </si>
  <si>
    <t>NO1 GOPINATHPUR LPS</t>
  </si>
  <si>
    <t>Habibari Chuba</t>
  </si>
  <si>
    <t>HABIBARI LPS</t>
  </si>
  <si>
    <t>Harinchara-2</t>
  </si>
  <si>
    <t>NO 1 DAKHIN JOKMARI BODO LPS</t>
  </si>
  <si>
    <t>Hastinapur-1</t>
  </si>
  <si>
    <t>HASTINAPUR LPS</t>
  </si>
  <si>
    <t>Hatiduba Part</t>
  </si>
  <si>
    <t>KARKHELA LPS</t>
  </si>
  <si>
    <t>Dakhin Golbera</t>
  </si>
  <si>
    <t>DAKHIN GOLBERA LPS</t>
  </si>
  <si>
    <t>Dighlipar-2</t>
  </si>
  <si>
    <t>BHAKATPARA MILAN LPS</t>
  </si>
  <si>
    <t>Dumoria Bathoumandir</t>
  </si>
  <si>
    <t>NATUN BASTI ANGARKATA MES</t>
  </si>
  <si>
    <t>Goalbil Uttar Chuba</t>
  </si>
  <si>
    <t>GOALBIL LPS</t>
  </si>
  <si>
    <t>Hazragaon-1</t>
  </si>
  <si>
    <t>HAZARAGAON LPS</t>
  </si>
  <si>
    <t>Hazragaon-2</t>
  </si>
  <si>
    <t>NO 348 HAZARAGAON LPS</t>
  </si>
  <si>
    <t>Jalapara Chuba</t>
  </si>
  <si>
    <t>BARBILA BGS LPS</t>
  </si>
  <si>
    <t>Jamuguri</t>
  </si>
  <si>
    <t>NO 1 JAMUGURI LPS</t>
  </si>
  <si>
    <t>Jamuguri Adibashi Chuba</t>
  </si>
  <si>
    <t>NO2 JAMUGURI PATHAR PAR LPS</t>
  </si>
  <si>
    <t>Jamuguri-1</t>
  </si>
  <si>
    <t>NO2 JAMUGURI PATHERPAR GIRLS M</t>
  </si>
  <si>
    <t>ANGARKATA MOTANGAPAR LPS</t>
  </si>
  <si>
    <t>BANSOGRA MUSHAHARI MES</t>
  </si>
  <si>
    <t>Jhargaon North</t>
  </si>
  <si>
    <t>NIZ JHARGAON LPS</t>
  </si>
  <si>
    <t>Jhargaon West</t>
  </si>
  <si>
    <t>PASCHIM JHARGAON LPS</t>
  </si>
  <si>
    <t>Jokmari-2</t>
  </si>
  <si>
    <t>NO 2 JOKMARI LPS</t>
  </si>
  <si>
    <t>Jogeshpur</t>
  </si>
  <si>
    <t>JOGESHPUR LPS</t>
  </si>
  <si>
    <t>Kachukata-1</t>
  </si>
  <si>
    <t>KACHUKATA BODO LPS</t>
  </si>
  <si>
    <t>Kahibari</t>
  </si>
  <si>
    <t>KAHIBARI LPS</t>
  </si>
  <si>
    <t>BAHBARI LPS</t>
  </si>
  <si>
    <t>BAPUJI HIGH SCHOOL, TEBITOLA</t>
  </si>
  <si>
    <t>Kalakuchi Pub Suba</t>
  </si>
  <si>
    <t>KALAKUCHI BELTOL LPS</t>
  </si>
  <si>
    <t>Kumarikata-2</t>
  </si>
  <si>
    <t>NO2 KUMARIKATA LPS</t>
  </si>
  <si>
    <t>Kumarikata-1</t>
  </si>
  <si>
    <t>KUMARIKATA HIGH MADRASA</t>
  </si>
  <si>
    <t>Kumarikata-3</t>
  </si>
  <si>
    <t>KUMARIKATA MEM</t>
  </si>
  <si>
    <t>Kalakuchi-2</t>
  </si>
  <si>
    <t>PASCHIM TAMULPUR GIRLS MES</t>
  </si>
  <si>
    <t>Kalakuchi-3</t>
  </si>
  <si>
    <t>PASCHIM TAMULPUR MES</t>
  </si>
  <si>
    <t>Kalanandi Check Post</t>
  </si>
  <si>
    <t>1 NO KALANDI</t>
  </si>
  <si>
    <t>Kalipur-1</t>
  </si>
  <si>
    <t>NO 1 KALIPUR LPS</t>
  </si>
  <si>
    <t>Kalipur-2</t>
  </si>
  <si>
    <t>DHIPA NO 1 KALIPUR LPS</t>
  </si>
  <si>
    <t>Karkhela - 1</t>
  </si>
  <si>
    <t>BELKHUTI LPS</t>
  </si>
  <si>
    <t>Karkhela - 2</t>
  </si>
  <si>
    <t>BELKHUTI BALIKA LPS</t>
  </si>
  <si>
    <t>Khairabari-2</t>
  </si>
  <si>
    <t>KHAIRABARI LPS</t>
  </si>
  <si>
    <t>Khairani</t>
  </si>
  <si>
    <t>KHAIRANI LPS</t>
  </si>
  <si>
    <t>Khairani (Sonmani) Suba</t>
  </si>
  <si>
    <t>KHAIRANI MES</t>
  </si>
  <si>
    <t>Kumbhijhar-2</t>
  </si>
  <si>
    <t>NO 2 KUMBHIJAR LPS</t>
  </si>
  <si>
    <t>Madarbari-2</t>
  </si>
  <si>
    <t>MADARBARI DAIMALU MES</t>
  </si>
  <si>
    <t>Madarbari-3</t>
  </si>
  <si>
    <t>NO4 MADARBARI MILAN LPS</t>
  </si>
  <si>
    <t>Mahendranagar-2</t>
  </si>
  <si>
    <t>MAHENDRA NAGAR LPS</t>
  </si>
  <si>
    <t>SIMALUBARI LPS</t>
  </si>
  <si>
    <t>Laru Khunda Chuba</t>
  </si>
  <si>
    <t>Patkijuli Part</t>
  </si>
  <si>
    <t>SIRISHGHUTO LPS</t>
  </si>
  <si>
    <t>UPARCHARIA LPS</t>
  </si>
  <si>
    <t>PUB SALMARA LPS</t>
  </si>
  <si>
    <t>SALMARA MILAN MES</t>
  </si>
  <si>
    <t>CHAPATAL MES</t>
  </si>
  <si>
    <t>No. 1 Banguri Alikash Chuba</t>
  </si>
  <si>
    <t>SALMARA LPS</t>
  </si>
  <si>
    <t>NO3 JALTHANGPAR LPS</t>
  </si>
  <si>
    <t>Hazaragaon Dubibari Chuba</t>
  </si>
  <si>
    <t>Sachipur Part</t>
  </si>
  <si>
    <t>Kalijhar Part</t>
  </si>
  <si>
    <t>Kalibun Chuba</t>
  </si>
  <si>
    <t>Kadalpara Natun Howly</t>
  </si>
  <si>
    <t>RAMECHUBURI HIGH SCHOOL</t>
  </si>
  <si>
    <t>Matangapar Part</t>
  </si>
  <si>
    <t>Kumarpara Part</t>
  </si>
  <si>
    <t>Karkhela Part</t>
  </si>
  <si>
    <t>Ghogapar Pub Chuba</t>
  </si>
  <si>
    <t>Nowakhat Pachim Chuba</t>
  </si>
  <si>
    <t>Punia Part-I</t>
  </si>
  <si>
    <t>758 NO KALBARI LPS</t>
  </si>
  <si>
    <t>Kandulimara Kalita Chuba</t>
  </si>
  <si>
    <t>BATIAMARI MES</t>
  </si>
  <si>
    <t>Dongpar (Bari Chuba)</t>
  </si>
  <si>
    <t>Ulubari Alikash Uttar Chuba)</t>
  </si>
  <si>
    <t>Kalbari Khatpara</t>
  </si>
  <si>
    <t>MAGURMARI LPS</t>
  </si>
  <si>
    <t>BARDWI SHIKHLA GIRLS MES</t>
  </si>
  <si>
    <t>Padmapar Kalimandir Rava Chuba</t>
  </si>
  <si>
    <t>Latibari Baro Chuba</t>
  </si>
  <si>
    <t>MAGURMARI KALBARI HIGH SCHOOL</t>
  </si>
  <si>
    <t>Katahbari Uttar Chuba</t>
  </si>
  <si>
    <t>Mon</t>
  </si>
  <si>
    <t>Tue</t>
  </si>
  <si>
    <t>Wed</t>
  </si>
  <si>
    <t>Thru</t>
  </si>
  <si>
    <t>Fri</t>
  </si>
  <si>
    <t>Sat</t>
  </si>
  <si>
    <t>LP</t>
  </si>
  <si>
    <t>High</t>
  </si>
  <si>
    <t>UP</t>
  </si>
  <si>
    <t>HS</t>
  </si>
  <si>
    <t>KHATORBARI SD</t>
  </si>
  <si>
    <t>ANJALI DEKA</t>
  </si>
  <si>
    <t>SONTOSI SWARGIARY</t>
  </si>
  <si>
    <t>NA</t>
  </si>
  <si>
    <t>HASTINAPUR</t>
  </si>
  <si>
    <t>NIPA KURMI</t>
  </si>
  <si>
    <t>DIPREKHA KALITA</t>
  </si>
  <si>
    <t>NILIMA KALITA</t>
  </si>
  <si>
    <t>BANI MUZUMDAR</t>
  </si>
  <si>
    <t>AMBARI</t>
  </si>
  <si>
    <t>KHATOBARI S D</t>
  </si>
  <si>
    <t>LAKHI DAS</t>
  </si>
  <si>
    <t>DONGPAR</t>
  </si>
  <si>
    <t>MARAMI CHOUDHARY</t>
  </si>
  <si>
    <t>SARADA DAS</t>
  </si>
  <si>
    <t>9613400911</t>
  </si>
  <si>
    <t>GANDHIBARI M P H C</t>
  </si>
  <si>
    <t>RUNU HAZARIKA</t>
  </si>
  <si>
    <t>URBASHI PATOWARI</t>
  </si>
  <si>
    <t>KACHUKATA M P H C</t>
  </si>
  <si>
    <t>SAIFUL KHATUN</t>
  </si>
  <si>
    <t>APESWARI SARANIA</t>
  </si>
  <si>
    <t>LOWPARA</t>
  </si>
  <si>
    <t>BABITA DEKA</t>
  </si>
  <si>
    <t>JAYANTI MURMU</t>
  </si>
  <si>
    <t>PAKRIBARI</t>
  </si>
  <si>
    <t>PRANITA PATHAK</t>
  </si>
  <si>
    <t>ANJIMA BARO</t>
  </si>
  <si>
    <t>BATIAMARI</t>
  </si>
  <si>
    <t>REBATI DAS</t>
  </si>
  <si>
    <t xml:space="preserve">RAJU MAHANTA </t>
  </si>
  <si>
    <t>9859777790</t>
  </si>
  <si>
    <t xml:space="preserve">AMBARI </t>
  </si>
  <si>
    <t>PHULESWARI BORO</t>
  </si>
  <si>
    <t>KOWLI</t>
  </si>
  <si>
    <t>EMILI HEMROM</t>
  </si>
  <si>
    <t>TULIKA BISWAS</t>
  </si>
  <si>
    <t>LALTIBARI SUB CENTER</t>
  </si>
  <si>
    <t>SARASWATI DAS</t>
  </si>
  <si>
    <t>KAMALA DAS</t>
  </si>
  <si>
    <t>JOGESHPUR</t>
  </si>
  <si>
    <t>RADHA ACHARJEE</t>
  </si>
  <si>
    <t>MRS GANGA DAS</t>
  </si>
  <si>
    <t>KUMARIKATA S D</t>
  </si>
  <si>
    <t>TEJIMALA DEKA</t>
  </si>
  <si>
    <t>PURNIMA SARKAR</t>
  </si>
  <si>
    <t>MEZGURI</t>
  </si>
  <si>
    <t>TUTU MONI DAS</t>
  </si>
  <si>
    <t>ANU HALOI</t>
  </si>
  <si>
    <t>JHARGAON</t>
  </si>
  <si>
    <t>TARULATA DEKA</t>
  </si>
  <si>
    <t>NAMITA TALUKDAR</t>
  </si>
  <si>
    <t>PAHARPUR</t>
  </si>
  <si>
    <t>RANJU DAS BAYAN</t>
  </si>
  <si>
    <t>RADHIKA ACHARJEE</t>
  </si>
  <si>
    <t>9854963277</t>
  </si>
  <si>
    <t>SUKANJULI</t>
  </si>
  <si>
    <t>TABITA NARZARI</t>
  </si>
  <si>
    <t>BANDANA MURMU</t>
  </si>
  <si>
    <t>9854788460</t>
  </si>
  <si>
    <t>PUNIA BHAKATPARA</t>
  </si>
  <si>
    <t xml:space="preserve">GITA DAS </t>
  </si>
  <si>
    <t>AKON BORO</t>
  </si>
  <si>
    <t>7339916680</t>
  </si>
  <si>
    <t>NATUN HOWLY</t>
  </si>
  <si>
    <t>JUTIKA DUTTA</t>
  </si>
  <si>
    <t>RADHIKA DAIMARY</t>
  </si>
  <si>
    <t>9859125164</t>
  </si>
  <si>
    <t>7896877909</t>
  </si>
  <si>
    <t>ANANDA BAJAR</t>
  </si>
  <si>
    <t>ELA DEVI</t>
  </si>
  <si>
    <t>SARALA RABHA</t>
  </si>
  <si>
    <t>7896408441</t>
  </si>
  <si>
    <t>GUWAKUCHI</t>
  </si>
  <si>
    <t>BHANU KALITA</t>
  </si>
  <si>
    <t>HALIMA BEGUM</t>
  </si>
  <si>
    <t>JOKMARI</t>
  </si>
  <si>
    <t>MANJULA SARMA</t>
  </si>
  <si>
    <t>CHARU DAS</t>
  </si>
  <si>
    <t>9577316468</t>
  </si>
  <si>
    <t>No.1079 Darangapar Katahbari LPS</t>
  </si>
  <si>
    <t>Roumari</t>
  </si>
  <si>
    <t>1`w</t>
  </si>
  <si>
    <t>Car</t>
  </si>
  <si>
    <t>0106403</t>
  </si>
  <si>
    <t>0107103</t>
  </si>
  <si>
    <t>0107201</t>
  </si>
  <si>
    <t>0102308</t>
  </si>
  <si>
    <t>0102309</t>
  </si>
  <si>
    <t>0102401</t>
  </si>
  <si>
    <t>0103201</t>
  </si>
  <si>
    <t>0123201</t>
  </si>
  <si>
    <t>0100401</t>
  </si>
  <si>
    <t>0100601</t>
  </si>
  <si>
    <t>0120302</t>
  </si>
  <si>
    <t>0114101</t>
  </si>
  <si>
    <t>0117502</t>
  </si>
  <si>
    <t>0110903</t>
  </si>
  <si>
    <t>0104901</t>
  </si>
  <si>
    <t>0114304</t>
  </si>
  <si>
    <t>0114002</t>
  </si>
  <si>
    <t>0104405</t>
  </si>
  <si>
    <t>0112003</t>
  </si>
  <si>
    <t>0116403</t>
  </si>
  <si>
    <t>0116501</t>
  </si>
  <si>
    <t>0102801</t>
  </si>
  <si>
    <t>0117801</t>
  </si>
  <si>
    <t>0105402</t>
  </si>
  <si>
    <t>0111703</t>
  </si>
  <si>
    <t>0113601</t>
  </si>
  <si>
    <t>0102301</t>
  </si>
  <si>
    <t>0112005</t>
  </si>
  <si>
    <t>0113102</t>
  </si>
  <si>
    <t>0109602</t>
  </si>
  <si>
    <t>0100201</t>
  </si>
  <si>
    <t>0111401</t>
  </si>
  <si>
    <t>0105501</t>
  </si>
  <si>
    <t>0114803</t>
  </si>
  <si>
    <t>0111003</t>
  </si>
  <si>
    <t>0102006</t>
  </si>
  <si>
    <t>0108701</t>
  </si>
  <si>
    <t>0112402</t>
  </si>
  <si>
    <t>0112501</t>
  </si>
  <si>
    <t>0117104</t>
  </si>
  <si>
    <t>0112101</t>
  </si>
  <si>
    <t>0111402</t>
  </si>
  <si>
    <t>0112201</t>
  </si>
  <si>
    <t>0105302</t>
  </si>
  <si>
    <t>0112702</t>
  </si>
  <si>
    <t>0112801</t>
  </si>
  <si>
    <t>0113602</t>
  </si>
  <si>
    <t>0100202</t>
  </si>
  <si>
    <t>0106603</t>
  </si>
  <si>
    <t>0110001</t>
  </si>
  <si>
    <t>0117401</t>
  </si>
  <si>
    <t>0107502</t>
  </si>
  <si>
    <t>0117105</t>
  </si>
  <si>
    <t>0101409</t>
  </si>
  <si>
    <t>0101003</t>
  </si>
  <si>
    <t>0100602</t>
  </si>
  <si>
    <t>KALIPUR</t>
  </si>
  <si>
    <t>NAMITA PATHAK</t>
  </si>
  <si>
    <t>DHANMAYA LIMBU</t>
  </si>
  <si>
    <t>9854910805</t>
  </si>
  <si>
    <t>GANDHIBARI NSC</t>
  </si>
  <si>
    <t>RANU HAZARIKA</t>
  </si>
  <si>
    <t>PURNIMA BARO</t>
  </si>
  <si>
    <t xml:space="preserve">BAGARIKHUTI </t>
  </si>
  <si>
    <t>MINATI BHOWMIK</t>
  </si>
  <si>
    <t>UPARCHARIA</t>
  </si>
  <si>
    <t>RITA DAS</t>
  </si>
  <si>
    <t>ANJANA RABHA</t>
  </si>
  <si>
    <t>KALAKUCHI</t>
  </si>
  <si>
    <t>ANUWARA KHATUN</t>
  </si>
  <si>
    <t>MOTHEP BARO</t>
  </si>
  <si>
    <t>9613970922</t>
  </si>
  <si>
    <t>MAZDIA</t>
  </si>
  <si>
    <t>RANJANA SARMA</t>
  </si>
  <si>
    <t>RADHARANI MITRA</t>
  </si>
  <si>
    <t>9854705040</t>
  </si>
  <si>
    <t>BELKHUTI</t>
  </si>
  <si>
    <t>BABITA BEGUM</t>
  </si>
  <si>
    <t>LILA CHETRI</t>
  </si>
  <si>
    <t>9854844882</t>
  </si>
  <si>
    <t>DARANGAMELA</t>
  </si>
  <si>
    <t>KHIRODA DAS</t>
  </si>
  <si>
    <t>MRS JUMI DAS</t>
  </si>
  <si>
    <t>CHECHAPANI</t>
  </si>
  <si>
    <t>CHACHIPRABHA SAHARIA</t>
  </si>
  <si>
    <t>LUSIA SOREN</t>
  </si>
  <si>
    <t>TAMULPUR P H C</t>
  </si>
  <si>
    <t>PRIYALATA DAS</t>
  </si>
  <si>
    <t>RENU BORO</t>
  </si>
  <si>
    <t>9435913649</t>
  </si>
  <si>
    <t>JANAKI DEKA</t>
  </si>
  <si>
    <t>BINILA HAZARIKA</t>
  </si>
  <si>
    <t>MAHESWARI CHABUKDHARA</t>
  </si>
  <si>
    <t>JOSODA MANDOL</t>
  </si>
  <si>
    <t>SOURAGURI NSC</t>
  </si>
  <si>
    <t>KHAIRANI</t>
  </si>
  <si>
    <t>0116401</t>
  </si>
  <si>
    <t>0110701</t>
  </si>
  <si>
    <t>0112901</t>
  </si>
  <si>
    <t>0117201</t>
  </si>
  <si>
    <t>0110901</t>
  </si>
  <si>
    <t>0113001</t>
  </si>
  <si>
    <t>0113003</t>
  </si>
  <si>
    <t>0113004</t>
  </si>
  <si>
    <t>0113105</t>
  </si>
  <si>
    <t>0110902</t>
  </si>
  <si>
    <t>0101411</t>
  </si>
  <si>
    <t>0119401</t>
  </si>
  <si>
    <t>0107401</t>
  </si>
  <si>
    <t>0120101</t>
  </si>
  <si>
    <t>0111001</t>
  </si>
  <si>
    <t>0110801</t>
  </si>
  <si>
    <t>0101101</t>
  </si>
  <si>
    <t>0101201</t>
  </si>
  <si>
    <t>0101202</t>
  </si>
  <si>
    <t>0100701</t>
  </si>
  <si>
    <t>0100801</t>
  </si>
  <si>
    <t>0112401</t>
  </si>
  <si>
    <t>0120802</t>
  </si>
  <si>
    <t>0120502</t>
  </si>
  <si>
    <t>0113901</t>
  </si>
  <si>
    <t>0114001</t>
  </si>
  <si>
    <t>0114502</t>
  </si>
  <si>
    <t>0119301</t>
  </si>
  <si>
    <t>0102002</t>
  </si>
  <si>
    <t>0102003</t>
  </si>
  <si>
    <t>0120702</t>
  </si>
  <si>
    <t>0109302</t>
  </si>
  <si>
    <t>0109401</t>
  </si>
  <si>
    <t>0104301</t>
  </si>
  <si>
    <t>0114005</t>
  </si>
  <si>
    <t>0120303</t>
  </si>
  <si>
    <t>0120801</t>
  </si>
  <si>
    <t>0109604</t>
  </si>
  <si>
    <t>0101005</t>
  </si>
  <si>
    <t>0118801</t>
  </si>
  <si>
    <t>0107801</t>
  </si>
  <si>
    <t>0107902</t>
  </si>
  <si>
    <t>0105103</t>
  </si>
  <si>
    <t>0105701</t>
  </si>
  <si>
    <t>0106001</t>
  </si>
  <si>
    <t>0118001</t>
  </si>
  <si>
    <t>0108201</t>
  </si>
  <si>
    <t>0110401</t>
  </si>
  <si>
    <t>0110501</t>
  </si>
  <si>
    <t>0117601</t>
  </si>
  <si>
    <t>0101408</t>
  </si>
  <si>
    <t>0116202</t>
  </si>
  <si>
    <t>0116203</t>
  </si>
  <si>
    <t>0116302</t>
  </si>
  <si>
    <t>0100901</t>
  </si>
  <si>
    <t>0117101</t>
  </si>
  <si>
    <t>0117102</t>
  </si>
  <si>
    <t>0116601</t>
  </si>
  <si>
    <t>0120202</t>
  </si>
  <si>
    <t>0120301</t>
  </si>
  <si>
    <t>0107903</t>
  </si>
  <si>
    <t>0102001</t>
  </si>
  <si>
    <t>9859507449</t>
  </si>
  <si>
    <t>MADARBARI</t>
  </si>
  <si>
    <t>MINU NARZARI</t>
  </si>
  <si>
    <t>PURNIMA BASUMATARY</t>
  </si>
  <si>
    <t>TAMULPUR PHC</t>
  </si>
  <si>
    <t>BABITA DAS</t>
  </si>
  <si>
    <t>KIRAN KALITA</t>
  </si>
  <si>
    <t>9707763159</t>
  </si>
  <si>
    <t>9859549772</t>
  </si>
  <si>
    <t>9707091257</t>
  </si>
  <si>
    <t>9957729748</t>
  </si>
  <si>
    <t>BARKHATA</t>
  </si>
  <si>
    <t>CHAMPA BORO</t>
  </si>
  <si>
    <t>RANJITA BORO</t>
  </si>
  <si>
    <t xml:space="preserve">KUMARIKATA </t>
  </si>
  <si>
    <t>KALPANA HAZARIKA</t>
  </si>
  <si>
    <t>9789111306</t>
  </si>
  <si>
    <t>9957441071</t>
  </si>
  <si>
    <t>9859448475</t>
  </si>
  <si>
    <t>8011374386</t>
  </si>
  <si>
    <t>9508125908</t>
  </si>
  <si>
    <t>GHOGAPAR</t>
  </si>
  <si>
    <t>MANJU DEKA</t>
  </si>
  <si>
    <t>JAYANTI KALITA</t>
  </si>
  <si>
    <t>9613630474</t>
  </si>
  <si>
    <t>9859294525</t>
  </si>
  <si>
    <t>0103001</t>
  </si>
  <si>
    <t>0101403</t>
  </si>
  <si>
    <t>0114102</t>
  </si>
  <si>
    <t>0119001</t>
  </si>
  <si>
    <t>0103301</t>
  </si>
  <si>
    <t>0118502</t>
  </si>
  <si>
    <t>0120002</t>
  </si>
  <si>
    <t>0108002</t>
  </si>
  <si>
    <t>0120201</t>
  </si>
  <si>
    <t>0118201</t>
  </si>
  <si>
    <t>9401396609</t>
  </si>
  <si>
    <t>9854550126</t>
  </si>
  <si>
    <t>0107704</t>
  </si>
  <si>
    <t>0107705</t>
  </si>
  <si>
    <t>0101001</t>
  </si>
  <si>
    <t>0117505</t>
  </si>
  <si>
    <t>0113005</t>
  </si>
  <si>
    <t>0105801</t>
  </si>
  <si>
    <t>0114701</t>
  </si>
  <si>
    <t>0106101</t>
  </si>
  <si>
    <t>0106102</t>
  </si>
  <si>
    <t>0122702</t>
  </si>
  <si>
    <t>0109101</t>
  </si>
  <si>
    <t>0109201</t>
  </si>
  <si>
    <t>0103202</t>
  </si>
  <si>
    <t>0113401</t>
  </si>
  <si>
    <t>0110101</t>
  </si>
  <si>
    <t>0123206</t>
  </si>
  <si>
    <t>0116001</t>
  </si>
  <si>
    <t>0113006</t>
  </si>
  <si>
    <t>9739927371</t>
  </si>
  <si>
    <t>8011357545</t>
  </si>
  <si>
    <t>9613971170</t>
  </si>
  <si>
    <t>9854338344</t>
  </si>
  <si>
    <t>LAWPARA SUB CETER</t>
  </si>
  <si>
    <t>PRAMILA MURMU</t>
  </si>
  <si>
    <t>9859266431</t>
  </si>
  <si>
    <t>9707917261</t>
  </si>
  <si>
    <t>0108007</t>
  </si>
  <si>
    <t>0117703</t>
  </si>
  <si>
    <t>0105601</t>
  </si>
  <si>
    <t>0105603</t>
  </si>
  <si>
    <t>0119501</t>
  </si>
  <si>
    <t>0106501</t>
  </si>
  <si>
    <t>0120306</t>
  </si>
  <si>
    <t>0120305</t>
  </si>
  <si>
    <t>0110202</t>
  </si>
  <si>
    <t>0107501</t>
  </si>
  <si>
    <t>0105001</t>
  </si>
  <si>
    <t>0104902</t>
  </si>
  <si>
    <t>0105101</t>
  </si>
  <si>
    <t>0108702</t>
  </si>
  <si>
    <t>0108901</t>
  </si>
  <si>
    <t>9954950803</t>
  </si>
  <si>
    <t>9577709305</t>
  </si>
  <si>
    <t>0109901</t>
  </si>
  <si>
    <t>0109902</t>
  </si>
  <si>
    <t>0101401</t>
  </si>
  <si>
    <t>0101402</t>
  </si>
  <si>
    <t>0109801</t>
  </si>
  <si>
    <t>0101301</t>
  </si>
  <si>
    <t>0111403</t>
  </si>
  <si>
    <t>0107204</t>
  </si>
  <si>
    <t>0107206</t>
  </si>
  <si>
    <t>0113103</t>
  </si>
  <si>
    <t>9613440294</t>
  </si>
  <si>
    <t>9864095229</t>
  </si>
  <si>
    <t>7399628735</t>
  </si>
  <si>
    <t>9613395503</t>
  </si>
  <si>
    <t>PRATIMA RAJBANGSHI</t>
  </si>
  <si>
    <t>AMBARI SC</t>
  </si>
  <si>
    <t>GANGA RAJBANGSI</t>
  </si>
  <si>
    <t>RENUKA BEGUM</t>
  </si>
  <si>
    <t>BHANU NARZARI</t>
  </si>
  <si>
    <t>USHA RANI SINGHA</t>
  </si>
  <si>
    <t>LILA KALITA</t>
  </si>
  <si>
    <t xml:space="preserve"> BATIAMARI</t>
  </si>
  <si>
    <t>ARUNJAY K BRAHMA</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</si>
</sst>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color theme="1"/>
      <name val="Calibri"/>
      <family val="2"/>
      <scheme val="minor"/>
    </font>
    <font>
      <sz val="10"/>
      <name val="Calibri"/>
      <family val="2"/>
      <scheme val="minor"/>
    </font>
    <font>
      <sz val="11"/>
      <name val="Calibri"/>
      <family val="2"/>
      <scheme val="minor"/>
    </font>
    <font>
      <sz val="10"/>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7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0" xfId="0" applyFont="1" applyFill="1" applyAlignment="1" applyProtection="1">
      <alignment horizontal="center"/>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protection locked="0"/>
    </xf>
    <xf numFmtId="0" fontId="19"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Border="1" applyProtection="1">
      <protection locked="0"/>
    </xf>
    <xf numFmtId="0" fontId="0" fillId="0" borderId="1" xfId="0" applyFont="1" applyBorder="1" applyAlignment="1" applyProtection="1">
      <alignment horizontal="left" vertical="center" wrapText="1"/>
      <protection locked="0"/>
    </xf>
    <xf numFmtId="0" fontId="18" fillId="0" borderId="1" xfId="0" applyFont="1" applyBorder="1" applyProtection="1">
      <protection locked="0"/>
    </xf>
    <xf numFmtId="1" fontId="0"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20" fillId="0" borderId="1" xfId="0" applyFont="1" applyFill="1" applyBorder="1" applyAlignment="1" applyProtection="1">
      <alignment horizontal="center"/>
      <protection locked="0"/>
    </xf>
    <xf numFmtId="0" fontId="0" fillId="10" borderId="1" xfId="0" applyFont="1" applyFill="1" applyBorder="1" applyAlignment="1" applyProtection="1">
      <alignment horizontal="center" wrapText="1"/>
      <protection locked="0"/>
    </xf>
    <xf numFmtId="1" fontId="0" fillId="0" borderId="1" xfId="0" applyNumberFormat="1" applyBorder="1" applyAlignment="1" applyProtection="1">
      <alignment horizontal="center" vertical="center" wrapText="1"/>
      <protection locked="0"/>
    </xf>
    <xf numFmtId="0" fontId="3" fillId="0" borderId="0" xfId="0" applyFont="1" applyProtection="1">
      <protection locked="0"/>
    </xf>
    <xf numFmtId="0" fontId="0" fillId="0" borderId="1" xfId="0" applyBorder="1" applyAlignment="1" applyProtection="1">
      <alignment horizontal="right"/>
      <protection locked="0"/>
    </xf>
    <xf numFmtId="1" fontId="3" fillId="0" borderId="1" xfId="0" applyNumberFormat="1" applyFont="1" applyBorder="1" applyAlignment="1" applyProtection="1">
      <alignment horizontal="right" vertical="center" wrapText="1"/>
      <protection locked="0"/>
    </xf>
    <xf numFmtId="0" fontId="18" fillId="0" borderId="1" xfId="0" applyFont="1" applyBorder="1" applyAlignment="1" applyProtection="1">
      <alignment horizontal="right"/>
      <protection locked="0"/>
    </xf>
    <xf numFmtId="0" fontId="0" fillId="0" borderId="1" xfId="0" applyFont="1" applyBorder="1" applyAlignment="1" applyProtection="1">
      <alignment horizontal="right" vertical="center"/>
      <protection locked="0"/>
    </xf>
    <xf numFmtId="0" fontId="3" fillId="0" borderId="1" xfId="0" applyFont="1" applyBorder="1" applyAlignment="1" applyProtection="1">
      <alignment horizontal="right"/>
      <protection locked="0"/>
    </xf>
    <xf numFmtId="0" fontId="3" fillId="0" borderId="1" xfId="0" applyFont="1" applyBorder="1" applyAlignment="1" applyProtection="1">
      <alignment horizontal="right" vertical="center" wrapText="1"/>
      <protection locked="0"/>
    </xf>
    <xf numFmtId="0" fontId="19" fillId="0" borderId="1" xfId="0" applyFont="1" applyFill="1" applyBorder="1" applyAlignment="1" applyProtection="1">
      <alignment horizontal="center"/>
      <protection locked="0"/>
    </xf>
    <xf numFmtId="0" fontId="21"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D6" sqref="D6:E6"/>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2" t="s">
        <v>69</v>
      </c>
      <c r="B1" s="112"/>
      <c r="C1" s="112"/>
      <c r="D1" s="112"/>
      <c r="E1" s="112"/>
      <c r="F1" s="112"/>
      <c r="G1" s="112"/>
      <c r="H1" s="112"/>
      <c r="I1" s="112"/>
      <c r="J1" s="112"/>
      <c r="K1" s="112"/>
      <c r="L1" s="112"/>
      <c r="M1" s="112"/>
    </row>
    <row r="2" spans="1:14">
      <c r="A2" s="113" t="s">
        <v>0</v>
      </c>
      <c r="B2" s="113"/>
      <c r="C2" s="115" t="s">
        <v>68</v>
      </c>
      <c r="D2" s="116"/>
      <c r="E2" s="2" t="s">
        <v>1</v>
      </c>
      <c r="F2" s="130" t="s">
        <v>75</v>
      </c>
      <c r="G2" s="130"/>
      <c r="H2" s="130"/>
      <c r="I2" s="130"/>
      <c r="J2" s="130"/>
      <c r="K2" s="127" t="s">
        <v>24</v>
      </c>
      <c r="L2" s="127"/>
      <c r="M2" s="36" t="s">
        <v>76</v>
      </c>
    </row>
    <row r="3" spans="1:14" ht="7.5" customHeight="1">
      <c r="A3" s="91"/>
      <c r="B3" s="91"/>
      <c r="C3" s="91"/>
      <c r="D3" s="91"/>
      <c r="E3" s="91"/>
      <c r="F3" s="90"/>
      <c r="G3" s="90"/>
      <c r="H3" s="90"/>
      <c r="I3" s="90"/>
      <c r="J3" s="90"/>
      <c r="K3" s="92"/>
      <c r="L3" s="92"/>
      <c r="M3" s="92"/>
    </row>
    <row r="4" spans="1:14">
      <c r="A4" s="123" t="s">
        <v>2</v>
      </c>
      <c r="B4" s="124"/>
      <c r="C4" s="124"/>
      <c r="D4" s="124"/>
      <c r="E4" s="125"/>
      <c r="F4" s="90"/>
      <c r="G4" s="90"/>
      <c r="H4" s="90"/>
      <c r="I4" s="93" t="s">
        <v>60</v>
      </c>
      <c r="J4" s="93"/>
      <c r="K4" s="93"/>
      <c r="L4" s="93"/>
      <c r="M4" s="93"/>
    </row>
    <row r="5" spans="1:14" ht="18.75" customHeight="1">
      <c r="A5" s="88" t="s">
        <v>4</v>
      </c>
      <c r="B5" s="88"/>
      <c r="C5" s="106" t="s">
        <v>924</v>
      </c>
      <c r="D5" s="126"/>
      <c r="E5" s="107"/>
      <c r="F5" s="90"/>
      <c r="G5" s="90"/>
      <c r="H5" s="90"/>
      <c r="I5" s="117" t="s">
        <v>5</v>
      </c>
      <c r="J5" s="117"/>
      <c r="K5" s="120"/>
      <c r="L5" s="121"/>
      <c r="M5" s="122"/>
    </row>
    <row r="6" spans="1:14" ht="18.75" customHeight="1">
      <c r="A6" s="89" t="s">
        <v>18</v>
      </c>
      <c r="B6" s="89"/>
      <c r="C6" s="37">
        <v>9435847897</v>
      </c>
      <c r="D6" s="114"/>
      <c r="E6" s="114"/>
      <c r="F6" s="90"/>
      <c r="G6" s="90"/>
      <c r="H6" s="90"/>
      <c r="I6" s="89" t="s">
        <v>18</v>
      </c>
      <c r="J6" s="89"/>
      <c r="K6" s="118"/>
      <c r="L6" s="119"/>
      <c r="M6" s="128"/>
      <c r="N6" s="122"/>
    </row>
    <row r="7" spans="1:14">
      <c r="A7" s="87" t="s">
        <v>3</v>
      </c>
      <c r="B7" s="87"/>
      <c r="C7" s="87"/>
      <c r="D7" s="87"/>
      <c r="E7" s="87"/>
      <c r="F7" s="87"/>
      <c r="G7" s="87"/>
      <c r="H7" s="87"/>
      <c r="I7" s="87"/>
      <c r="J7" s="87"/>
      <c r="K7" s="87"/>
      <c r="L7" s="87"/>
      <c r="M7" s="87"/>
    </row>
    <row r="8" spans="1:14">
      <c r="A8" s="135" t="s">
        <v>21</v>
      </c>
      <c r="B8" s="136"/>
      <c r="C8" s="137"/>
      <c r="D8" s="3" t="s">
        <v>20</v>
      </c>
      <c r="E8" s="53">
        <v>250100601</v>
      </c>
      <c r="F8" s="97"/>
      <c r="G8" s="98"/>
      <c r="H8" s="98"/>
      <c r="I8" s="135" t="s">
        <v>22</v>
      </c>
      <c r="J8" s="136"/>
      <c r="K8" s="137"/>
      <c r="L8" s="3" t="s">
        <v>20</v>
      </c>
      <c r="M8" s="53">
        <v>250100602</v>
      </c>
    </row>
    <row r="9" spans="1:14">
      <c r="A9" s="102" t="s">
        <v>26</v>
      </c>
      <c r="B9" s="103"/>
      <c r="C9" s="6" t="s">
        <v>6</v>
      </c>
      <c r="D9" s="9" t="s">
        <v>12</v>
      </c>
      <c r="E9" s="5" t="s">
        <v>15</v>
      </c>
      <c r="F9" s="99"/>
      <c r="G9" s="100"/>
      <c r="H9" s="100"/>
      <c r="I9" s="102" t="s">
        <v>26</v>
      </c>
      <c r="J9" s="103"/>
      <c r="K9" s="6" t="s">
        <v>6</v>
      </c>
      <c r="L9" s="9" t="s">
        <v>12</v>
      </c>
      <c r="M9" s="5" t="s">
        <v>15</v>
      </c>
    </row>
    <row r="10" spans="1:14">
      <c r="A10" s="111" t="s">
        <v>72</v>
      </c>
      <c r="B10" s="111"/>
      <c r="C10" s="17" t="s">
        <v>77</v>
      </c>
      <c r="D10" s="37">
        <v>9085332340</v>
      </c>
      <c r="E10" s="38"/>
      <c r="F10" s="99"/>
      <c r="G10" s="100"/>
      <c r="H10" s="100"/>
      <c r="I10" s="104" t="s">
        <v>80</v>
      </c>
      <c r="J10" s="105"/>
      <c r="K10" s="17" t="s">
        <v>78</v>
      </c>
      <c r="L10" s="37">
        <v>9859439340</v>
      </c>
      <c r="M10" s="38"/>
    </row>
    <row r="11" spans="1:14">
      <c r="A11" s="111" t="s">
        <v>73</v>
      </c>
      <c r="B11" s="111"/>
      <c r="C11" s="17" t="s">
        <v>78</v>
      </c>
      <c r="D11" s="37">
        <v>6000158428</v>
      </c>
      <c r="E11" s="38"/>
      <c r="F11" s="99"/>
      <c r="G11" s="100"/>
      <c r="H11" s="100"/>
      <c r="I11" s="106" t="s">
        <v>81</v>
      </c>
      <c r="J11" s="107"/>
      <c r="K11" s="20" t="s">
        <v>84</v>
      </c>
      <c r="L11" s="37">
        <v>8892473126</v>
      </c>
      <c r="M11" s="38"/>
    </row>
    <row r="12" spans="1:14">
      <c r="A12" s="111" t="s">
        <v>74</v>
      </c>
      <c r="B12" s="111"/>
      <c r="C12" s="17" t="s">
        <v>79</v>
      </c>
      <c r="D12" s="37">
        <v>6000037587</v>
      </c>
      <c r="E12" s="38"/>
      <c r="F12" s="99"/>
      <c r="G12" s="100"/>
      <c r="H12" s="100"/>
      <c r="I12" s="104" t="s">
        <v>82</v>
      </c>
      <c r="J12" s="105"/>
      <c r="K12" s="17" t="s">
        <v>85</v>
      </c>
      <c r="L12" s="37">
        <v>9706716572</v>
      </c>
      <c r="M12" s="38"/>
    </row>
    <row r="13" spans="1:14">
      <c r="A13" s="111"/>
      <c r="B13" s="111"/>
      <c r="C13" s="17"/>
      <c r="D13" s="37"/>
      <c r="E13" s="38"/>
      <c r="F13" s="99"/>
      <c r="G13" s="100"/>
      <c r="H13" s="100"/>
      <c r="I13" s="104" t="s">
        <v>83</v>
      </c>
      <c r="J13" s="105"/>
      <c r="K13" s="17" t="s">
        <v>79</v>
      </c>
      <c r="L13" s="37">
        <v>9957085140</v>
      </c>
      <c r="M13" s="38"/>
    </row>
    <row r="14" spans="1:14">
      <c r="A14" s="108" t="s">
        <v>19</v>
      </c>
      <c r="B14" s="109"/>
      <c r="C14" s="110"/>
      <c r="D14" s="134"/>
      <c r="E14" s="134"/>
      <c r="F14" s="99"/>
      <c r="G14" s="100"/>
      <c r="H14" s="100"/>
      <c r="I14" s="101"/>
      <c r="J14" s="101"/>
      <c r="K14" s="101"/>
      <c r="L14" s="101"/>
      <c r="M14" s="101"/>
      <c r="N14" s="8"/>
    </row>
    <row r="15" spans="1:14">
      <c r="A15" s="96"/>
      <c r="B15" s="96"/>
      <c r="C15" s="96"/>
      <c r="D15" s="96"/>
      <c r="E15" s="96"/>
      <c r="F15" s="96"/>
      <c r="G15" s="96"/>
      <c r="H15" s="96"/>
      <c r="I15" s="96"/>
      <c r="J15" s="96"/>
      <c r="K15" s="96"/>
      <c r="L15" s="96"/>
      <c r="M15" s="96"/>
    </row>
    <row r="16" spans="1:14">
      <c r="A16" s="95" t="s">
        <v>44</v>
      </c>
      <c r="B16" s="95"/>
      <c r="C16" s="95"/>
      <c r="D16" s="95"/>
      <c r="E16" s="95"/>
      <c r="F16" s="95"/>
      <c r="G16" s="95"/>
      <c r="H16" s="95"/>
      <c r="I16" s="95"/>
      <c r="J16" s="95"/>
      <c r="K16" s="95"/>
      <c r="L16" s="95"/>
      <c r="M16" s="95"/>
    </row>
    <row r="17" spans="1:13" ht="32.25" customHeight="1">
      <c r="A17" s="132" t="s">
        <v>56</v>
      </c>
      <c r="B17" s="132"/>
      <c r="C17" s="132"/>
      <c r="D17" s="132"/>
      <c r="E17" s="132"/>
      <c r="F17" s="132"/>
      <c r="G17" s="132"/>
      <c r="H17" s="132"/>
      <c r="I17" s="132"/>
      <c r="J17" s="132"/>
      <c r="K17" s="132"/>
      <c r="L17" s="132"/>
      <c r="M17" s="132"/>
    </row>
    <row r="18" spans="1:13">
      <c r="A18" s="94" t="s">
        <v>57</v>
      </c>
      <c r="B18" s="94"/>
      <c r="C18" s="94"/>
      <c r="D18" s="94"/>
      <c r="E18" s="94"/>
      <c r="F18" s="94"/>
      <c r="G18" s="94"/>
      <c r="H18" s="94"/>
      <c r="I18" s="94"/>
      <c r="J18" s="94"/>
      <c r="K18" s="94"/>
      <c r="L18" s="94"/>
      <c r="M18" s="94"/>
    </row>
    <row r="19" spans="1:13">
      <c r="A19" s="94" t="s">
        <v>45</v>
      </c>
      <c r="B19" s="94"/>
      <c r="C19" s="94"/>
      <c r="D19" s="94"/>
      <c r="E19" s="94"/>
      <c r="F19" s="94"/>
      <c r="G19" s="94"/>
      <c r="H19" s="94"/>
      <c r="I19" s="94"/>
      <c r="J19" s="94"/>
      <c r="K19" s="94"/>
      <c r="L19" s="94"/>
      <c r="M19" s="94"/>
    </row>
    <row r="20" spans="1:13">
      <c r="A20" s="94" t="s">
        <v>39</v>
      </c>
      <c r="B20" s="94"/>
      <c r="C20" s="94"/>
      <c r="D20" s="94"/>
      <c r="E20" s="94"/>
      <c r="F20" s="94"/>
      <c r="G20" s="94"/>
      <c r="H20" s="94"/>
      <c r="I20" s="94"/>
      <c r="J20" s="94"/>
      <c r="K20" s="94"/>
      <c r="L20" s="94"/>
      <c r="M20" s="94"/>
    </row>
    <row r="21" spans="1:13">
      <c r="A21" s="94" t="s">
        <v>46</v>
      </c>
      <c r="B21" s="94"/>
      <c r="C21" s="94"/>
      <c r="D21" s="94"/>
      <c r="E21" s="94"/>
      <c r="F21" s="94"/>
      <c r="G21" s="94"/>
      <c r="H21" s="94"/>
      <c r="I21" s="94"/>
      <c r="J21" s="94"/>
      <c r="K21" s="94"/>
      <c r="L21" s="94"/>
      <c r="M21" s="94"/>
    </row>
    <row r="22" spans="1:13">
      <c r="A22" s="94" t="s">
        <v>40</v>
      </c>
      <c r="B22" s="94"/>
      <c r="C22" s="94"/>
      <c r="D22" s="94"/>
      <c r="E22" s="94"/>
      <c r="F22" s="94"/>
      <c r="G22" s="94"/>
      <c r="H22" s="94"/>
      <c r="I22" s="94"/>
      <c r="J22" s="94"/>
      <c r="K22" s="94"/>
      <c r="L22" s="94"/>
      <c r="M22" s="94"/>
    </row>
    <row r="23" spans="1:13">
      <c r="A23" s="133" t="s">
        <v>49</v>
      </c>
      <c r="B23" s="133"/>
      <c r="C23" s="133"/>
      <c r="D23" s="133"/>
      <c r="E23" s="133"/>
      <c r="F23" s="133"/>
      <c r="G23" s="133"/>
      <c r="H23" s="133"/>
      <c r="I23" s="133"/>
      <c r="J23" s="133"/>
      <c r="K23" s="133"/>
      <c r="L23" s="133"/>
      <c r="M23" s="133"/>
    </row>
    <row r="24" spans="1:13">
      <c r="A24" s="94" t="s">
        <v>41</v>
      </c>
      <c r="B24" s="94"/>
      <c r="C24" s="94"/>
      <c r="D24" s="94"/>
      <c r="E24" s="94"/>
      <c r="F24" s="94"/>
      <c r="G24" s="94"/>
      <c r="H24" s="94"/>
      <c r="I24" s="94"/>
      <c r="J24" s="94"/>
      <c r="K24" s="94"/>
      <c r="L24" s="94"/>
      <c r="M24" s="94"/>
    </row>
    <row r="25" spans="1:13">
      <c r="A25" s="94" t="s">
        <v>42</v>
      </c>
      <c r="B25" s="94"/>
      <c r="C25" s="94"/>
      <c r="D25" s="94"/>
      <c r="E25" s="94"/>
      <c r="F25" s="94"/>
      <c r="G25" s="94"/>
      <c r="H25" s="94"/>
      <c r="I25" s="94"/>
      <c r="J25" s="94"/>
      <c r="K25" s="94"/>
      <c r="L25" s="94"/>
      <c r="M25" s="94"/>
    </row>
    <row r="26" spans="1:13">
      <c r="A26" s="94" t="s">
        <v>43</v>
      </c>
      <c r="B26" s="94"/>
      <c r="C26" s="94"/>
      <c r="D26" s="94"/>
      <c r="E26" s="94"/>
      <c r="F26" s="94"/>
      <c r="G26" s="94"/>
      <c r="H26" s="94"/>
      <c r="I26" s="94"/>
      <c r="J26" s="94"/>
      <c r="K26" s="94"/>
      <c r="L26" s="94"/>
      <c r="M26" s="94"/>
    </row>
    <row r="27" spans="1:13">
      <c r="A27" s="131" t="s">
        <v>47</v>
      </c>
      <c r="B27" s="131"/>
      <c r="C27" s="131"/>
      <c r="D27" s="131"/>
      <c r="E27" s="131"/>
      <c r="F27" s="131"/>
      <c r="G27" s="131"/>
      <c r="H27" s="131"/>
      <c r="I27" s="131"/>
      <c r="J27" s="131"/>
      <c r="K27" s="131"/>
      <c r="L27" s="131"/>
      <c r="M27" s="131"/>
    </row>
    <row r="28" spans="1:13">
      <c r="A28" s="94" t="s">
        <v>48</v>
      </c>
      <c r="B28" s="94"/>
      <c r="C28" s="94"/>
      <c r="D28" s="94"/>
      <c r="E28" s="94"/>
      <c r="F28" s="94"/>
      <c r="G28" s="94"/>
      <c r="H28" s="94"/>
      <c r="I28" s="94"/>
      <c r="J28" s="94"/>
      <c r="K28" s="94"/>
      <c r="L28" s="94"/>
      <c r="M28" s="94"/>
    </row>
    <row r="29" spans="1:13" ht="44.25" customHeight="1">
      <c r="A29" s="129" t="s">
        <v>58</v>
      </c>
      <c r="B29" s="129"/>
      <c r="C29" s="129"/>
      <c r="D29" s="129"/>
      <c r="E29" s="129"/>
      <c r="F29" s="129"/>
      <c r="G29" s="129"/>
      <c r="H29" s="129"/>
      <c r="I29" s="129"/>
      <c r="J29" s="129"/>
      <c r="K29" s="129"/>
      <c r="L29" s="129"/>
      <c r="M29" s="129"/>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2" activePane="bottomRight" state="frozen"/>
      <selection pane="topRight" activeCell="C1" sqref="C1"/>
      <selection pane="bottomLeft" activeCell="A5" sqref="A5"/>
      <selection pane="bottomRight" activeCell="C5" sqref="C5:D96"/>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41" t="s">
        <v>70</v>
      </c>
      <c r="B1" s="141"/>
      <c r="C1" s="141"/>
      <c r="D1" s="54"/>
      <c r="E1" s="54"/>
      <c r="F1" s="54"/>
      <c r="G1" s="54"/>
      <c r="H1" s="54"/>
      <c r="I1" s="54"/>
      <c r="J1" s="54"/>
      <c r="K1" s="54"/>
      <c r="L1" s="54"/>
      <c r="M1" s="142"/>
      <c r="N1" s="142"/>
      <c r="O1" s="142"/>
      <c r="P1" s="142"/>
      <c r="Q1" s="142"/>
      <c r="R1" s="142"/>
      <c r="S1" s="142"/>
      <c r="T1" s="142"/>
    </row>
    <row r="2" spans="1:20">
      <c r="A2" s="143" t="s">
        <v>59</v>
      </c>
      <c r="B2" s="144"/>
      <c r="C2" s="144"/>
      <c r="D2" s="25">
        <v>43586</v>
      </c>
      <c r="E2" s="22"/>
      <c r="F2" s="22"/>
      <c r="G2" s="22"/>
      <c r="H2" s="22"/>
      <c r="I2" s="22"/>
      <c r="J2" s="22"/>
      <c r="K2" s="22"/>
      <c r="L2" s="22"/>
      <c r="M2" s="22"/>
      <c r="N2" s="22"/>
      <c r="O2" s="22"/>
      <c r="P2" s="22"/>
      <c r="Q2" s="22"/>
      <c r="R2" s="22"/>
      <c r="S2" s="22"/>
    </row>
    <row r="3" spans="1:20" ht="24" customHeight="1">
      <c r="A3" s="145" t="s">
        <v>14</v>
      </c>
      <c r="B3" s="138" t="s">
        <v>61</v>
      </c>
      <c r="C3" s="140" t="s">
        <v>7</v>
      </c>
      <c r="D3" s="140" t="s">
        <v>55</v>
      </c>
      <c r="E3" s="140" t="s">
        <v>16</v>
      </c>
      <c r="F3" s="147" t="s">
        <v>17</v>
      </c>
      <c r="G3" s="140" t="s">
        <v>8</v>
      </c>
      <c r="H3" s="140"/>
      <c r="I3" s="140"/>
      <c r="J3" s="140" t="s">
        <v>31</v>
      </c>
      <c r="K3" s="138" t="s">
        <v>33</v>
      </c>
      <c r="L3" s="138" t="s">
        <v>50</v>
      </c>
      <c r="M3" s="138" t="s">
        <v>51</v>
      </c>
      <c r="N3" s="138" t="s">
        <v>34</v>
      </c>
      <c r="O3" s="138" t="s">
        <v>35</v>
      </c>
      <c r="P3" s="145" t="s">
        <v>54</v>
      </c>
      <c r="Q3" s="140" t="s">
        <v>52</v>
      </c>
      <c r="R3" s="140" t="s">
        <v>32</v>
      </c>
      <c r="S3" s="140" t="s">
        <v>53</v>
      </c>
      <c r="T3" s="140" t="s">
        <v>13</v>
      </c>
    </row>
    <row r="4" spans="1:20" ht="25.5" customHeight="1">
      <c r="A4" s="145"/>
      <c r="B4" s="146"/>
      <c r="C4" s="140"/>
      <c r="D4" s="140"/>
      <c r="E4" s="140"/>
      <c r="F4" s="147"/>
      <c r="G4" s="23" t="s">
        <v>9</v>
      </c>
      <c r="H4" s="23" t="s">
        <v>10</v>
      </c>
      <c r="I4" s="23" t="s">
        <v>11</v>
      </c>
      <c r="J4" s="140"/>
      <c r="K4" s="139"/>
      <c r="L4" s="139"/>
      <c r="M4" s="139"/>
      <c r="N4" s="139"/>
      <c r="O4" s="139"/>
      <c r="P4" s="145"/>
      <c r="Q4" s="145"/>
      <c r="R4" s="140"/>
      <c r="S4" s="140"/>
      <c r="T4" s="140"/>
    </row>
    <row r="5" spans="1:20">
      <c r="A5" s="4">
        <v>1</v>
      </c>
      <c r="B5" s="17" t="s">
        <v>62</v>
      </c>
      <c r="C5" s="63" t="s">
        <v>162</v>
      </c>
      <c r="D5" s="48" t="s">
        <v>23</v>
      </c>
      <c r="E5" s="73">
        <v>18240112201</v>
      </c>
      <c r="F5" s="48" t="s">
        <v>575</v>
      </c>
      <c r="G5" s="73">
        <v>58</v>
      </c>
      <c r="H5" s="73">
        <v>68</v>
      </c>
      <c r="I5" s="58">
        <f>SUM(G5:H5)</f>
        <v>126</v>
      </c>
      <c r="J5" s="68">
        <v>9577294103</v>
      </c>
      <c r="K5" s="68" t="s">
        <v>655</v>
      </c>
      <c r="L5" s="68" t="s">
        <v>656</v>
      </c>
      <c r="M5" s="68">
        <v>8473096450</v>
      </c>
      <c r="N5" s="68" t="s">
        <v>657</v>
      </c>
      <c r="O5" s="68">
        <v>9706668040</v>
      </c>
      <c r="P5" s="49">
        <v>43587</v>
      </c>
      <c r="Q5" s="48" t="s">
        <v>572</v>
      </c>
      <c r="R5" s="68">
        <v>25</v>
      </c>
      <c r="S5" s="18" t="s">
        <v>662</v>
      </c>
      <c r="T5" s="48"/>
    </row>
    <row r="6" spans="1:20">
      <c r="A6" s="4">
        <v>2</v>
      </c>
      <c r="B6" s="17" t="s">
        <v>62</v>
      </c>
      <c r="C6" s="64" t="s">
        <v>163</v>
      </c>
      <c r="D6" s="48" t="s">
        <v>25</v>
      </c>
      <c r="E6" s="73" t="s">
        <v>693</v>
      </c>
      <c r="F6" s="48"/>
      <c r="G6" s="73">
        <v>26</v>
      </c>
      <c r="H6" s="73">
        <v>27</v>
      </c>
      <c r="I6" s="58">
        <f t="shared" ref="I6:I69" si="0">SUM(G6:H6)</f>
        <v>53</v>
      </c>
      <c r="J6" s="68" t="s">
        <v>658</v>
      </c>
      <c r="K6" s="68" t="s">
        <v>655</v>
      </c>
      <c r="L6" s="68" t="s">
        <v>656</v>
      </c>
      <c r="M6" s="68">
        <v>8473096450</v>
      </c>
      <c r="N6" s="68" t="s">
        <v>657</v>
      </c>
      <c r="O6" s="68">
        <v>9706668040</v>
      </c>
      <c r="P6" s="49">
        <v>43587</v>
      </c>
      <c r="Q6" s="48" t="s">
        <v>572</v>
      </c>
      <c r="R6" s="68">
        <v>24</v>
      </c>
      <c r="S6" s="18" t="s">
        <v>662</v>
      </c>
      <c r="T6" s="48"/>
    </row>
    <row r="7" spans="1:20">
      <c r="A7" s="4">
        <v>3</v>
      </c>
      <c r="B7" s="17" t="s">
        <v>63</v>
      </c>
      <c r="C7" s="63" t="s">
        <v>164</v>
      </c>
      <c r="D7" s="48" t="s">
        <v>23</v>
      </c>
      <c r="E7" s="73">
        <v>18240100301</v>
      </c>
      <c r="F7" s="48" t="s">
        <v>575</v>
      </c>
      <c r="G7" s="73">
        <v>40</v>
      </c>
      <c r="H7" s="73">
        <v>55</v>
      </c>
      <c r="I7" s="58">
        <f t="shared" si="0"/>
        <v>95</v>
      </c>
      <c r="J7" s="68">
        <v>9854464310</v>
      </c>
      <c r="K7" s="75" t="s">
        <v>583</v>
      </c>
      <c r="L7" s="68" t="s">
        <v>584</v>
      </c>
      <c r="M7" s="68">
        <v>9859420346</v>
      </c>
      <c r="N7" s="68" t="s">
        <v>585</v>
      </c>
      <c r="O7" s="68">
        <v>9678278688</v>
      </c>
      <c r="P7" s="49">
        <v>43587</v>
      </c>
      <c r="Q7" s="48" t="s">
        <v>572</v>
      </c>
      <c r="R7" s="68">
        <v>26</v>
      </c>
      <c r="S7" s="18" t="s">
        <v>662</v>
      </c>
      <c r="T7" s="48"/>
    </row>
    <row r="8" spans="1:20" ht="25.5">
      <c r="A8" s="4">
        <v>4</v>
      </c>
      <c r="B8" s="17" t="s">
        <v>63</v>
      </c>
      <c r="C8" s="64" t="s">
        <v>165</v>
      </c>
      <c r="D8" s="48" t="s">
        <v>25</v>
      </c>
      <c r="E8" s="73" t="s">
        <v>582</v>
      </c>
      <c r="F8" s="48"/>
      <c r="G8" s="73">
        <v>29</v>
      </c>
      <c r="H8" s="73">
        <v>43</v>
      </c>
      <c r="I8" s="58">
        <f t="shared" si="0"/>
        <v>72</v>
      </c>
      <c r="J8" s="68" t="s">
        <v>582</v>
      </c>
      <c r="K8" s="75" t="s">
        <v>583</v>
      </c>
      <c r="L8" s="68" t="s">
        <v>584</v>
      </c>
      <c r="M8" s="68">
        <v>9859420346</v>
      </c>
      <c r="N8" s="68" t="s">
        <v>585</v>
      </c>
      <c r="O8" s="68">
        <v>9678278688</v>
      </c>
      <c r="P8" s="49">
        <v>43587</v>
      </c>
      <c r="Q8" s="48" t="s">
        <v>572</v>
      </c>
      <c r="R8" s="68">
        <v>22</v>
      </c>
      <c r="S8" s="18" t="s">
        <v>662</v>
      </c>
      <c r="T8" s="48"/>
    </row>
    <row r="9" spans="1:20">
      <c r="A9" s="4">
        <v>5</v>
      </c>
      <c r="B9" s="17" t="s">
        <v>62</v>
      </c>
      <c r="C9" s="63" t="s">
        <v>166</v>
      </c>
      <c r="D9" s="48" t="s">
        <v>23</v>
      </c>
      <c r="E9" s="73">
        <v>18240108702</v>
      </c>
      <c r="F9" s="48" t="s">
        <v>575</v>
      </c>
      <c r="G9" s="73">
        <v>70</v>
      </c>
      <c r="H9" s="73">
        <v>89</v>
      </c>
      <c r="I9" s="58">
        <f t="shared" si="0"/>
        <v>159</v>
      </c>
      <c r="J9" s="68">
        <v>7896877063</v>
      </c>
      <c r="K9" s="68" t="s">
        <v>635</v>
      </c>
      <c r="L9" s="68" t="s">
        <v>636</v>
      </c>
      <c r="M9" s="68">
        <v>9854940900</v>
      </c>
      <c r="N9" s="68" t="s">
        <v>637</v>
      </c>
      <c r="O9" s="68">
        <v>8011352291</v>
      </c>
      <c r="P9" s="49">
        <v>43588</v>
      </c>
      <c r="Q9" s="48" t="s">
        <v>573</v>
      </c>
      <c r="R9" s="68">
        <v>24</v>
      </c>
      <c r="S9" s="18" t="s">
        <v>662</v>
      </c>
      <c r="T9" s="48"/>
    </row>
    <row r="10" spans="1:20">
      <c r="A10" s="4">
        <v>6</v>
      </c>
      <c r="B10" s="17" t="s">
        <v>62</v>
      </c>
      <c r="C10" s="63" t="s">
        <v>167</v>
      </c>
      <c r="D10" s="48" t="s">
        <v>23</v>
      </c>
      <c r="E10" s="73">
        <v>18240107303</v>
      </c>
      <c r="F10" s="48" t="s">
        <v>575</v>
      </c>
      <c r="G10" s="73">
        <v>47</v>
      </c>
      <c r="H10" s="73">
        <v>44</v>
      </c>
      <c r="I10" s="58">
        <f t="shared" si="0"/>
        <v>91</v>
      </c>
      <c r="J10" s="68">
        <v>9854655243</v>
      </c>
      <c r="K10" s="68" t="s">
        <v>583</v>
      </c>
      <c r="L10" s="68" t="s">
        <v>584</v>
      </c>
      <c r="M10" s="68">
        <v>9859420346</v>
      </c>
      <c r="N10" s="68" t="s">
        <v>585</v>
      </c>
      <c r="O10" s="68">
        <v>9678278688</v>
      </c>
      <c r="P10" s="49">
        <v>43588</v>
      </c>
      <c r="Q10" s="48" t="s">
        <v>573</v>
      </c>
      <c r="R10" s="68">
        <v>21</v>
      </c>
      <c r="S10" s="18" t="s">
        <v>662</v>
      </c>
      <c r="T10" s="48"/>
    </row>
    <row r="11" spans="1:20">
      <c r="A11" s="4">
        <v>7</v>
      </c>
      <c r="B11" s="17" t="s">
        <v>63</v>
      </c>
      <c r="C11" s="63" t="s">
        <v>168</v>
      </c>
      <c r="D11" s="48" t="s">
        <v>25</v>
      </c>
      <c r="E11" s="73">
        <v>18240117001</v>
      </c>
      <c r="F11" s="48"/>
      <c r="G11" s="73">
        <v>46</v>
      </c>
      <c r="H11" s="73">
        <v>55</v>
      </c>
      <c r="I11" s="58">
        <f t="shared" si="0"/>
        <v>101</v>
      </c>
      <c r="J11" s="68">
        <v>9957213031</v>
      </c>
      <c r="K11" s="75" t="s">
        <v>595</v>
      </c>
      <c r="L11" s="68" t="s">
        <v>596</v>
      </c>
      <c r="M11" s="68">
        <v>9613236489</v>
      </c>
      <c r="N11" s="68" t="s">
        <v>597</v>
      </c>
      <c r="O11" s="68">
        <v>7896665742</v>
      </c>
      <c r="P11" s="49">
        <v>43588</v>
      </c>
      <c r="Q11" s="48" t="s">
        <v>573</v>
      </c>
      <c r="R11" s="68">
        <v>22</v>
      </c>
      <c r="S11" s="18" t="s">
        <v>662</v>
      </c>
      <c r="T11" s="48"/>
    </row>
    <row r="12" spans="1:20">
      <c r="A12" s="4">
        <v>8</v>
      </c>
      <c r="B12" s="17" t="s">
        <v>63</v>
      </c>
      <c r="C12" s="64" t="s">
        <v>169</v>
      </c>
      <c r="D12" s="48" t="s">
        <v>25</v>
      </c>
      <c r="E12" s="73" t="s">
        <v>694</v>
      </c>
      <c r="F12" s="48"/>
      <c r="G12" s="73">
        <v>27</v>
      </c>
      <c r="H12" s="73">
        <v>30</v>
      </c>
      <c r="I12" s="58">
        <f t="shared" si="0"/>
        <v>57</v>
      </c>
      <c r="J12" s="68" t="s">
        <v>582</v>
      </c>
      <c r="K12" s="75" t="s">
        <v>595</v>
      </c>
      <c r="L12" s="68" t="s">
        <v>596</v>
      </c>
      <c r="M12" s="68">
        <v>9613236489</v>
      </c>
      <c r="N12" s="68" t="s">
        <v>597</v>
      </c>
      <c r="O12" s="68">
        <v>7896665742</v>
      </c>
      <c r="P12" s="49">
        <v>43588</v>
      </c>
      <c r="Q12" s="48" t="s">
        <v>573</v>
      </c>
      <c r="R12" s="68">
        <v>23</v>
      </c>
      <c r="S12" s="18" t="s">
        <v>662</v>
      </c>
      <c r="T12" s="48"/>
    </row>
    <row r="13" spans="1:20">
      <c r="A13" s="4">
        <v>9</v>
      </c>
      <c r="B13" s="17" t="s">
        <v>62</v>
      </c>
      <c r="C13" s="63" t="s">
        <v>170</v>
      </c>
      <c r="D13" s="48" t="s">
        <v>23</v>
      </c>
      <c r="E13" s="73">
        <v>18240103901</v>
      </c>
      <c r="F13" s="48" t="s">
        <v>575</v>
      </c>
      <c r="G13" s="73">
        <v>11</v>
      </c>
      <c r="H13" s="73">
        <v>19</v>
      </c>
      <c r="I13" s="58">
        <f t="shared" si="0"/>
        <v>30</v>
      </c>
      <c r="J13" s="68">
        <v>9859433819</v>
      </c>
      <c r="K13" s="75" t="s">
        <v>719</v>
      </c>
      <c r="L13" s="68" t="s">
        <v>720</v>
      </c>
      <c r="M13" s="68">
        <v>9577150241</v>
      </c>
      <c r="N13" s="68" t="s">
        <v>721</v>
      </c>
      <c r="O13" s="68">
        <v>9854856228</v>
      </c>
      <c r="P13" s="49">
        <v>43589</v>
      </c>
      <c r="Q13" s="48" t="s">
        <v>574</v>
      </c>
      <c r="R13" s="68">
        <v>22</v>
      </c>
      <c r="S13" s="18" t="s">
        <v>662</v>
      </c>
      <c r="T13" s="48"/>
    </row>
    <row r="14" spans="1:20">
      <c r="A14" s="4">
        <v>10</v>
      </c>
      <c r="B14" s="17" t="s">
        <v>62</v>
      </c>
      <c r="C14" s="64" t="s">
        <v>171</v>
      </c>
      <c r="D14" s="48" t="s">
        <v>25</v>
      </c>
      <c r="E14" s="73" t="s">
        <v>695</v>
      </c>
      <c r="F14" s="48"/>
      <c r="G14" s="73">
        <v>23</v>
      </c>
      <c r="H14" s="73">
        <v>21</v>
      </c>
      <c r="I14" s="58">
        <f t="shared" si="0"/>
        <v>44</v>
      </c>
      <c r="J14" s="68" t="s">
        <v>722</v>
      </c>
      <c r="K14" s="68" t="s">
        <v>607</v>
      </c>
      <c r="L14" s="68" t="s">
        <v>608</v>
      </c>
      <c r="M14" s="68">
        <v>8822934817</v>
      </c>
      <c r="N14" s="68" t="s">
        <v>609</v>
      </c>
      <c r="O14" s="68">
        <v>9854656056</v>
      </c>
      <c r="P14" s="49">
        <v>43589</v>
      </c>
      <c r="Q14" s="48" t="s">
        <v>574</v>
      </c>
      <c r="R14" s="68">
        <v>24</v>
      </c>
      <c r="S14" s="18" t="s">
        <v>662</v>
      </c>
      <c r="T14" s="48"/>
    </row>
    <row r="15" spans="1:20">
      <c r="A15" s="4">
        <v>11</v>
      </c>
      <c r="B15" s="17" t="s">
        <v>63</v>
      </c>
      <c r="C15" s="63" t="s">
        <v>172</v>
      </c>
      <c r="D15" s="48" t="s">
        <v>23</v>
      </c>
      <c r="E15" s="73">
        <v>18240100501</v>
      </c>
      <c r="F15" s="48" t="s">
        <v>575</v>
      </c>
      <c r="G15" s="73">
        <v>35</v>
      </c>
      <c r="H15" s="73">
        <v>29</v>
      </c>
      <c r="I15" s="58">
        <f t="shared" si="0"/>
        <v>64</v>
      </c>
      <c r="J15" s="68">
        <v>9954450194</v>
      </c>
      <c r="K15" s="68" t="s">
        <v>723</v>
      </c>
      <c r="L15" s="68" t="s">
        <v>724</v>
      </c>
      <c r="M15" s="68">
        <v>0</v>
      </c>
      <c r="N15" s="68" t="s">
        <v>725</v>
      </c>
      <c r="O15" s="68">
        <v>8011513975</v>
      </c>
      <c r="P15" s="49">
        <v>43589</v>
      </c>
      <c r="Q15" s="48" t="s">
        <v>574</v>
      </c>
      <c r="R15" s="68">
        <v>20</v>
      </c>
      <c r="S15" s="18" t="s">
        <v>662</v>
      </c>
      <c r="T15" s="48"/>
    </row>
    <row r="16" spans="1:20">
      <c r="A16" s="4">
        <v>12</v>
      </c>
      <c r="B16" s="17" t="s">
        <v>63</v>
      </c>
      <c r="C16" s="64" t="s">
        <v>173</v>
      </c>
      <c r="D16" s="48" t="s">
        <v>25</v>
      </c>
      <c r="E16" s="73" t="s">
        <v>696</v>
      </c>
      <c r="F16" s="56"/>
      <c r="G16" s="73">
        <v>19</v>
      </c>
      <c r="H16" s="73">
        <v>21</v>
      </c>
      <c r="I16" s="58">
        <f t="shared" si="0"/>
        <v>40</v>
      </c>
      <c r="J16" s="68" t="s">
        <v>582</v>
      </c>
      <c r="K16" s="68" t="s">
        <v>598</v>
      </c>
      <c r="L16" s="68" t="s">
        <v>599</v>
      </c>
      <c r="M16" s="68">
        <v>9854628271</v>
      </c>
      <c r="N16" s="68" t="s">
        <v>600</v>
      </c>
      <c r="O16" s="68">
        <v>7399649358</v>
      </c>
      <c r="P16" s="49">
        <v>43589</v>
      </c>
      <c r="Q16" s="48" t="s">
        <v>574</v>
      </c>
      <c r="R16" s="68">
        <v>18</v>
      </c>
      <c r="S16" s="18" t="s">
        <v>662</v>
      </c>
      <c r="T16" s="48"/>
    </row>
    <row r="17" spans="1:20">
      <c r="A17" s="4">
        <v>13</v>
      </c>
      <c r="B17" s="17" t="s">
        <v>62</v>
      </c>
      <c r="C17" s="63" t="s">
        <v>174</v>
      </c>
      <c r="D17" s="48" t="s">
        <v>23</v>
      </c>
      <c r="E17" s="73">
        <v>18240109401</v>
      </c>
      <c r="F17" s="48" t="s">
        <v>575</v>
      </c>
      <c r="G17" s="73">
        <v>67</v>
      </c>
      <c r="H17" s="73">
        <v>77</v>
      </c>
      <c r="I17" s="58">
        <f t="shared" si="0"/>
        <v>144</v>
      </c>
      <c r="J17" s="68">
        <v>9707424631</v>
      </c>
      <c r="K17" s="68" t="s">
        <v>726</v>
      </c>
      <c r="L17" s="68" t="s">
        <v>580</v>
      </c>
      <c r="M17" s="68">
        <v>9954439700</v>
      </c>
      <c r="N17" s="68" t="s">
        <v>727</v>
      </c>
      <c r="O17" s="68">
        <v>8011835984</v>
      </c>
      <c r="P17" s="49">
        <v>43591</v>
      </c>
      <c r="Q17" s="48" t="s">
        <v>569</v>
      </c>
      <c r="R17" s="68">
        <v>21</v>
      </c>
      <c r="S17" s="18" t="s">
        <v>662</v>
      </c>
      <c r="T17" s="48"/>
    </row>
    <row r="18" spans="1:20">
      <c r="A18" s="4">
        <v>14</v>
      </c>
      <c r="B18" s="17" t="s">
        <v>62</v>
      </c>
      <c r="C18" s="64" t="s">
        <v>175</v>
      </c>
      <c r="D18" s="48" t="s">
        <v>25</v>
      </c>
      <c r="E18" s="73" t="s">
        <v>697</v>
      </c>
      <c r="F18" s="48"/>
      <c r="G18" s="73">
        <v>29</v>
      </c>
      <c r="H18" s="73">
        <v>43</v>
      </c>
      <c r="I18" s="58">
        <f t="shared" si="0"/>
        <v>72</v>
      </c>
      <c r="J18" s="68" t="s">
        <v>582</v>
      </c>
      <c r="K18" s="68" t="s">
        <v>619</v>
      </c>
      <c r="L18" s="68" t="s">
        <v>620</v>
      </c>
      <c r="M18" s="68">
        <v>9854293382</v>
      </c>
      <c r="N18" s="68" t="s">
        <v>621</v>
      </c>
      <c r="O18" s="68">
        <v>9859650059</v>
      </c>
      <c r="P18" s="49">
        <v>43591</v>
      </c>
      <c r="Q18" s="48" t="s">
        <v>569</v>
      </c>
      <c r="R18" s="68">
        <v>22</v>
      </c>
      <c r="S18" s="18" t="s">
        <v>662</v>
      </c>
      <c r="T18" s="48"/>
    </row>
    <row r="19" spans="1:20">
      <c r="A19" s="4">
        <v>15</v>
      </c>
      <c r="B19" s="17" t="s">
        <v>63</v>
      </c>
      <c r="C19" s="63" t="s">
        <v>176</v>
      </c>
      <c r="D19" s="48" t="s">
        <v>23</v>
      </c>
      <c r="E19" s="73">
        <v>18240100104</v>
      </c>
      <c r="F19" s="48" t="s">
        <v>576</v>
      </c>
      <c r="G19" s="73">
        <v>34</v>
      </c>
      <c r="H19" s="73">
        <v>70</v>
      </c>
      <c r="I19" s="58">
        <f t="shared" si="0"/>
        <v>104</v>
      </c>
      <c r="J19" s="68">
        <v>9854940894</v>
      </c>
      <c r="K19" s="68" t="s">
        <v>598</v>
      </c>
      <c r="L19" s="68" t="s">
        <v>599</v>
      </c>
      <c r="M19" s="68">
        <v>9854628271</v>
      </c>
      <c r="N19" s="68" t="s">
        <v>600</v>
      </c>
      <c r="O19" s="68">
        <v>7399649358</v>
      </c>
      <c r="P19" s="49">
        <v>43591</v>
      </c>
      <c r="Q19" s="48" t="s">
        <v>569</v>
      </c>
      <c r="R19" s="68">
        <v>19</v>
      </c>
      <c r="S19" s="18" t="s">
        <v>662</v>
      </c>
      <c r="T19" s="48"/>
    </row>
    <row r="20" spans="1:20">
      <c r="A20" s="4">
        <v>16</v>
      </c>
      <c r="B20" s="17" t="s">
        <v>63</v>
      </c>
      <c r="C20" s="63" t="s">
        <v>177</v>
      </c>
      <c r="D20" s="48" t="s">
        <v>23</v>
      </c>
      <c r="E20" s="73">
        <v>18240112901</v>
      </c>
      <c r="F20" s="48" t="s">
        <v>575</v>
      </c>
      <c r="G20" s="73">
        <v>36</v>
      </c>
      <c r="H20" s="73">
        <v>32</v>
      </c>
      <c r="I20" s="58">
        <f t="shared" si="0"/>
        <v>68</v>
      </c>
      <c r="J20" s="68">
        <v>9854635585</v>
      </c>
      <c r="K20" s="68" t="s">
        <v>635</v>
      </c>
      <c r="L20" s="68" t="s">
        <v>636</v>
      </c>
      <c r="M20" s="68">
        <v>9854940900</v>
      </c>
      <c r="N20" s="68" t="s">
        <v>637</v>
      </c>
      <c r="O20" s="68">
        <v>8011352291</v>
      </c>
      <c r="P20" s="49">
        <v>43591</v>
      </c>
      <c r="Q20" s="48" t="s">
        <v>569</v>
      </c>
      <c r="R20" s="68">
        <v>22</v>
      </c>
      <c r="S20" s="18" t="s">
        <v>662</v>
      </c>
      <c r="T20" s="48"/>
    </row>
    <row r="21" spans="1:20">
      <c r="A21" s="4">
        <v>17</v>
      </c>
      <c r="B21" s="17" t="s">
        <v>62</v>
      </c>
      <c r="C21" s="64" t="s">
        <v>178</v>
      </c>
      <c r="D21" s="48" t="s">
        <v>25</v>
      </c>
      <c r="E21" s="73" t="s">
        <v>698</v>
      </c>
      <c r="F21" s="48"/>
      <c r="G21" s="73">
        <v>34</v>
      </c>
      <c r="H21" s="73">
        <v>22</v>
      </c>
      <c r="I21" s="58">
        <f t="shared" si="0"/>
        <v>56</v>
      </c>
      <c r="J21" s="68" t="s">
        <v>582</v>
      </c>
      <c r="K21" s="75" t="s">
        <v>728</v>
      </c>
      <c r="L21" s="68" t="s">
        <v>729</v>
      </c>
      <c r="M21" s="68">
        <v>9508898360</v>
      </c>
      <c r="N21" s="68" t="s">
        <v>730</v>
      </c>
      <c r="O21" s="68">
        <v>9957378435</v>
      </c>
      <c r="P21" s="49">
        <v>43592</v>
      </c>
      <c r="Q21" s="48" t="s">
        <v>570</v>
      </c>
      <c r="R21" s="68">
        <v>23</v>
      </c>
      <c r="S21" s="18" t="s">
        <v>662</v>
      </c>
      <c r="T21" s="48"/>
    </row>
    <row r="22" spans="1:20">
      <c r="A22" s="4">
        <v>18</v>
      </c>
      <c r="B22" s="17" t="s">
        <v>62</v>
      </c>
      <c r="C22" s="63" t="s">
        <v>179</v>
      </c>
      <c r="D22" s="48" t="s">
        <v>23</v>
      </c>
      <c r="E22" s="73">
        <v>18240115101</v>
      </c>
      <c r="F22" s="48" t="s">
        <v>575</v>
      </c>
      <c r="G22" s="73">
        <v>44</v>
      </c>
      <c r="H22" s="73">
        <v>39</v>
      </c>
      <c r="I22" s="58">
        <f t="shared" si="0"/>
        <v>83</v>
      </c>
      <c r="J22" s="68">
        <v>9854115523</v>
      </c>
      <c r="K22" s="68" t="s">
        <v>731</v>
      </c>
      <c r="L22" s="68" t="s">
        <v>732</v>
      </c>
      <c r="M22" s="68">
        <v>9401397865</v>
      </c>
      <c r="N22" s="68" t="s">
        <v>733</v>
      </c>
      <c r="O22" s="68">
        <v>9854759328</v>
      </c>
      <c r="P22" s="49">
        <v>43592</v>
      </c>
      <c r="Q22" s="48" t="s">
        <v>570</v>
      </c>
      <c r="R22" s="68">
        <v>26</v>
      </c>
      <c r="S22" s="18" t="s">
        <v>662</v>
      </c>
      <c r="T22" s="48"/>
    </row>
    <row r="23" spans="1:20">
      <c r="A23" s="4">
        <v>19</v>
      </c>
      <c r="B23" s="17" t="s">
        <v>63</v>
      </c>
      <c r="C23" s="64" t="s">
        <v>180</v>
      </c>
      <c r="D23" s="48" t="s">
        <v>25</v>
      </c>
      <c r="E23" s="73" t="s">
        <v>699</v>
      </c>
      <c r="F23" s="56"/>
      <c r="G23" s="73">
        <v>17</v>
      </c>
      <c r="H23" s="73">
        <v>31</v>
      </c>
      <c r="I23" s="58">
        <f t="shared" si="0"/>
        <v>48</v>
      </c>
      <c r="J23" s="68" t="s">
        <v>734</v>
      </c>
      <c r="K23" s="68" t="s">
        <v>731</v>
      </c>
      <c r="L23" s="68" t="s">
        <v>732</v>
      </c>
      <c r="M23" s="68">
        <v>9401397865</v>
      </c>
      <c r="N23" s="68" t="s">
        <v>733</v>
      </c>
      <c r="O23" s="68">
        <v>9854759328</v>
      </c>
      <c r="P23" s="49">
        <v>43592</v>
      </c>
      <c r="Q23" s="48" t="s">
        <v>570</v>
      </c>
      <c r="R23" s="68">
        <v>27</v>
      </c>
      <c r="S23" s="18" t="s">
        <v>662</v>
      </c>
      <c r="T23" s="48"/>
    </row>
    <row r="24" spans="1:20">
      <c r="A24" s="4">
        <v>20</v>
      </c>
      <c r="B24" s="17" t="s">
        <v>63</v>
      </c>
      <c r="C24" s="63" t="s">
        <v>181</v>
      </c>
      <c r="D24" s="48" t="s">
        <v>23</v>
      </c>
      <c r="E24" s="73">
        <v>18240117504</v>
      </c>
      <c r="F24" s="48" t="s">
        <v>575</v>
      </c>
      <c r="G24" s="73">
        <v>11</v>
      </c>
      <c r="H24" s="73">
        <v>17</v>
      </c>
      <c r="I24" s="58">
        <f t="shared" si="0"/>
        <v>28</v>
      </c>
      <c r="J24" s="68">
        <v>9854414075</v>
      </c>
      <c r="K24" s="68" t="s">
        <v>607</v>
      </c>
      <c r="L24" s="68" t="s">
        <v>608</v>
      </c>
      <c r="M24" s="68">
        <v>8822934817</v>
      </c>
      <c r="N24" s="68" t="s">
        <v>609</v>
      </c>
      <c r="O24" s="68">
        <v>9854656056</v>
      </c>
      <c r="P24" s="49">
        <v>43592</v>
      </c>
      <c r="Q24" s="48" t="s">
        <v>570</v>
      </c>
      <c r="R24" s="68">
        <v>21</v>
      </c>
      <c r="S24" s="18" t="s">
        <v>662</v>
      </c>
      <c r="T24" s="48"/>
    </row>
    <row r="25" spans="1:20">
      <c r="A25" s="4">
        <v>21</v>
      </c>
      <c r="B25" s="17" t="s">
        <v>62</v>
      </c>
      <c r="C25" s="64" t="s">
        <v>182</v>
      </c>
      <c r="D25" s="48" t="s">
        <v>25</v>
      </c>
      <c r="E25" s="73" t="s">
        <v>582</v>
      </c>
      <c r="F25" s="48"/>
      <c r="G25" s="73">
        <v>35</v>
      </c>
      <c r="H25" s="73">
        <v>37</v>
      </c>
      <c r="I25" s="58">
        <f t="shared" si="0"/>
        <v>72</v>
      </c>
      <c r="J25" s="68" t="s">
        <v>582</v>
      </c>
      <c r="K25" s="68" t="s">
        <v>652</v>
      </c>
      <c r="L25" s="68" t="s">
        <v>653</v>
      </c>
      <c r="M25" s="68">
        <v>9957637754</v>
      </c>
      <c r="N25" s="68" t="s">
        <v>654</v>
      </c>
      <c r="O25" s="68">
        <v>7399649921</v>
      </c>
      <c r="P25" s="49">
        <v>43593</v>
      </c>
      <c r="Q25" s="48" t="s">
        <v>571</v>
      </c>
      <c r="R25" s="68">
        <v>20</v>
      </c>
      <c r="S25" s="18" t="s">
        <v>662</v>
      </c>
      <c r="T25" s="48"/>
    </row>
    <row r="26" spans="1:20">
      <c r="A26" s="4">
        <v>22</v>
      </c>
      <c r="B26" s="17" t="s">
        <v>62</v>
      </c>
      <c r="C26" s="63" t="s">
        <v>183</v>
      </c>
      <c r="D26" s="48" t="s">
        <v>23</v>
      </c>
      <c r="E26" s="73">
        <v>18240106604</v>
      </c>
      <c r="F26" s="48" t="s">
        <v>575</v>
      </c>
      <c r="G26" s="73">
        <v>38</v>
      </c>
      <c r="H26" s="73">
        <v>44</v>
      </c>
      <c r="I26" s="58">
        <f t="shared" si="0"/>
        <v>82</v>
      </c>
      <c r="J26" s="68">
        <v>9864556749</v>
      </c>
      <c r="K26" s="68" t="s">
        <v>735</v>
      </c>
      <c r="L26" s="68" t="s">
        <v>736</v>
      </c>
      <c r="M26" s="68">
        <v>9954271606</v>
      </c>
      <c r="N26" s="68" t="s">
        <v>737</v>
      </c>
      <c r="O26" s="68">
        <v>9613831695</v>
      </c>
      <c r="P26" s="49">
        <v>43593</v>
      </c>
      <c r="Q26" s="48" t="s">
        <v>571</v>
      </c>
      <c r="R26" s="68">
        <v>18</v>
      </c>
      <c r="S26" s="18" t="s">
        <v>662</v>
      </c>
      <c r="T26" s="48"/>
    </row>
    <row r="27" spans="1:20" ht="30">
      <c r="A27" s="4">
        <v>23</v>
      </c>
      <c r="B27" s="17" t="s">
        <v>63</v>
      </c>
      <c r="C27" s="63" t="s">
        <v>184</v>
      </c>
      <c r="D27" s="48" t="s">
        <v>23</v>
      </c>
      <c r="E27" s="73">
        <v>18240109301</v>
      </c>
      <c r="F27" s="48" t="s">
        <v>575</v>
      </c>
      <c r="G27" s="73">
        <v>81</v>
      </c>
      <c r="H27" s="73">
        <v>69</v>
      </c>
      <c r="I27" s="58">
        <f t="shared" si="0"/>
        <v>150</v>
      </c>
      <c r="J27" s="68">
        <v>9954631280</v>
      </c>
      <c r="K27" s="68" t="s">
        <v>579</v>
      </c>
      <c r="L27" s="68" t="s">
        <v>580</v>
      </c>
      <c r="M27" s="68">
        <v>9854439700</v>
      </c>
      <c r="N27" s="68" t="s">
        <v>581</v>
      </c>
      <c r="O27" s="68">
        <v>9957797012</v>
      </c>
      <c r="P27" s="49">
        <v>43593</v>
      </c>
      <c r="Q27" s="48" t="s">
        <v>571</v>
      </c>
      <c r="R27" s="68">
        <v>19</v>
      </c>
      <c r="S27" s="18" t="s">
        <v>662</v>
      </c>
      <c r="T27" s="48"/>
    </row>
    <row r="28" spans="1:20" ht="30">
      <c r="A28" s="4">
        <v>24</v>
      </c>
      <c r="B28" s="17" t="s">
        <v>63</v>
      </c>
      <c r="C28" s="63" t="s">
        <v>185</v>
      </c>
      <c r="D28" s="48" t="s">
        <v>23</v>
      </c>
      <c r="E28" s="73">
        <v>18240109203</v>
      </c>
      <c r="F28" s="48" t="s">
        <v>575</v>
      </c>
      <c r="G28" s="73">
        <v>9</v>
      </c>
      <c r="H28" s="73">
        <v>13</v>
      </c>
      <c r="I28" s="58">
        <f t="shared" si="0"/>
        <v>22</v>
      </c>
      <c r="J28" s="68">
        <v>7896880886</v>
      </c>
      <c r="K28" s="68" t="s">
        <v>579</v>
      </c>
      <c r="L28" s="68" t="s">
        <v>580</v>
      </c>
      <c r="M28" s="68">
        <v>9854439700</v>
      </c>
      <c r="N28" s="68" t="s">
        <v>581</v>
      </c>
      <c r="O28" s="68">
        <v>9957797012</v>
      </c>
      <c r="P28" s="49">
        <v>43593</v>
      </c>
      <c r="Q28" s="48" t="s">
        <v>571</v>
      </c>
      <c r="R28" s="68">
        <v>20</v>
      </c>
      <c r="S28" s="18" t="s">
        <v>662</v>
      </c>
      <c r="T28" s="48"/>
    </row>
    <row r="29" spans="1:20" ht="30">
      <c r="A29" s="4">
        <v>25</v>
      </c>
      <c r="B29" s="17" t="s">
        <v>62</v>
      </c>
      <c r="C29" s="64" t="s">
        <v>186</v>
      </c>
      <c r="D29" s="48" t="s">
        <v>25</v>
      </c>
      <c r="E29" s="73" t="s">
        <v>700</v>
      </c>
      <c r="F29" s="48"/>
      <c r="G29" s="73">
        <v>25</v>
      </c>
      <c r="H29" s="73">
        <v>26</v>
      </c>
      <c r="I29" s="58">
        <f t="shared" si="0"/>
        <v>51</v>
      </c>
      <c r="J29" s="68" t="s">
        <v>582</v>
      </c>
      <c r="K29" s="75" t="s">
        <v>579</v>
      </c>
      <c r="L29" s="68" t="s">
        <v>580</v>
      </c>
      <c r="M29" s="68">
        <v>9854439700</v>
      </c>
      <c r="N29" s="68" t="s">
        <v>581</v>
      </c>
      <c r="O29" s="68">
        <v>9957797012</v>
      </c>
      <c r="P29" s="49">
        <v>43594</v>
      </c>
      <c r="Q29" s="48" t="s">
        <v>572</v>
      </c>
      <c r="R29" s="68">
        <v>21</v>
      </c>
      <c r="S29" s="18" t="s">
        <v>662</v>
      </c>
      <c r="T29" s="48"/>
    </row>
    <row r="30" spans="1:20" ht="30">
      <c r="A30" s="4">
        <v>26</v>
      </c>
      <c r="B30" s="17" t="s">
        <v>62</v>
      </c>
      <c r="C30" s="63" t="s">
        <v>187</v>
      </c>
      <c r="D30" s="48" t="s">
        <v>23</v>
      </c>
      <c r="E30" s="73">
        <v>18240109202</v>
      </c>
      <c r="F30" s="56" t="s">
        <v>575</v>
      </c>
      <c r="G30" s="73">
        <v>8</v>
      </c>
      <c r="H30" s="73">
        <v>12</v>
      </c>
      <c r="I30" s="58">
        <f t="shared" si="0"/>
        <v>20</v>
      </c>
      <c r="J30" s="68">
        <v>9954636765</v>
      </c>
      <c r="K30" s="68" t="s">
        <v>579</v>
      </c>
      <c r="L30" s="68" t="s">
        <v>580</v>
      </c>
      <c r="M30" s="68">
        <v>9854439700</v>
      </c>
      <c r="N30" s="68" t="s">
        <v>581</v>
      </c>
      <c r="O30" s="68">
        <v>9957797012</v>
      </c>
      <c r="P30" s="49">
        <v>43594</v>
      </c>
      <c r="Q30" s="48" t="s">
        <v>572</v>
      </c>
      <c r="R30" s="68">
        <v>22</v>
      </c>
      <c r="S30" s="18" t="s">
        <v>662</v>
      </c>
      <c r="T30" s="48"/>
    </row>
    <row r="31" spans="1:20" ht="30">
      <c r="A31" s="4">
        <v>27</v>
      </c>
      <c r="B31" s="17" t="s">
        <v>63</v>
      </c>
      <c r="C31" s="64" t="s">
        <v>188</v>
      </c>
      <c r="D31" s="48" t="s">
        <v>25</v>
      </c>
      <c r="E31" s="73" t="s">
        <v>701</v>
      </c>
      <c r="F31" s="48"/>
      <c r="G31" s="73">
        <v>30</v>
      </c>
      <c r="H31" s="73">
        <v>24</v>
      </c>
      <c r="I31" s="58">
        <f t="shared" si="0"/>
        <v>54</v>
      </c>
      <c r="J31" s="68" t="s">
        <v>582</v>
      </c>
      <c r="K31" s="75" t="s">
        <v>579</v>
      </c>
      <c r="L31" s="68" t="s">
        <v>580</v>
      </c>
      <c r="M31" s="68">
        <v>9854439700</v>
      </c>
      <c r="N31" s="68" t="s">
        <v>581</v>
      </c>
      <c r="O31" s="68">
        <v>9957797012</v>
      </c>
      <c r="P31" s="49">
        <v>43594</v>
      </c>
      <c r="Q31" s="48" t="s">
        <v>572</v>
      </c>
      <c r="R31" s="68">
        <v>23</v>
      </c>
      <c r="S31" s="18" t="s">
        <v>662</v>
      </c>
      <c r="T31" s="48"/>
    </row>
    <row r="32" spans="1:20">
      <c r="A32" s="4">
        <v>28</v>
      </c>
      <c r="B32" s="17" t="s">
        <v>63</v>
      </c>
      <c r="C32" s="63" t="s">
        <v>189</v>
      </c>
      <c r="D32" s="48" t="s">
        <v>23</v>
      </c>
      <c r="E32" s="73">
        <v>18240118013</v>
      </c>
      <c r="F32" s="48" t="s">
        <v>577</v>
      </c>
      <c r="G32" s="73">
        <v>0</v>
      </c>
      <c r="H32" s="73">
        <v>54</v>
      </c>
      <c r="I32" s="58">
        <f t="shared" si="0"/>
        <v>54</v>
      </c>
      <c r="J32" s="68">
        <v>9859143992</v>
      </c>
      <c r="K32" s="68" t="s">
        <v>613</v>
      </c>
      <c r="L32" s="68" t="s">
        <v>614</v>
      </c>
      <c r="M32" s="68">
        <v>9613950341</v>
      </c>
      <c r="N32" s="68" t="s">
        <v>615</v>
      </c>
      <c r="O32" s="68">
        <v>7896047411</v>
      </c>
      <c r="P32" s="49">
        <v>43594</v>
      </c>
      <c r="Q32" s="48" t="s">
        <v>572</v>
      </c>
      <c r="R32" s="68">
        <v>25</v>
      </c>
      <c r="S32" s="18" t="s">
        <v>662</v>
      </c>
      <c r="T32" s="48"/>
    </row>
    <row r="33" spans="1:20">
      <c r="A33" s="4">
        <v>29</v>
      </c>
      <c r="B33" s="17" t="s">
        <v>62</v>
      </c>
      <c r="C33" s="64" t="s">
        <v>190</v>
      </c>
      <c r="D33" s="48" t="s">
        <v>25</v>
      </c>
      <c r="E33" s="73" t="s">
        <v>702</v>
      </c>
      <c r="F33" s="48"/>
      <c r="G33" s="73">
        <v>17</v>
      </c>
      <c r="H33" s="73">
        <v>16</v>
      </c>
      <c r="I33" s="58">
        <f t="shared" si="0"/>
        <v>33</v>
      </c>
      <c r="J33" s="68" t="s">
        <v>582</v>
      </c>
      <c r="K33" s="68" t="s">
        <v>613</v>
      </c>
      <c r="L33" s="68" t="s">
        <v>614</v>
      </c>
      <c r="M33" s="68">
        <v>9613950341</v>
      </c>
      <c r="N33" s="68" t="s">
        <v>615</v>
      </c>
      <c r="O33" s="68">
        <v>7896047411</v>
      </c>
      <c r="P33" s="49">
        <v>43595</v>
      </c>
      <c r="Q33" s="48" t="s">
        <v>573</v>
      </c>
      <c r="R33" s="68">
        <v>24</v>
      </c>
      <c r="S33" s="18" t="s">
        <v>662</v>
      </c>
      <c r="T33" s="48"/>
    </row>
    <row r="34" spans="1:20">
      <c r="A34" s="4">
        <v>30</v>
      </c>
      <c r="B34" s="17" t="s">
        <v>62</v>
      </c>
      <c r="C34" s="63" t="s">
        <v>191</v>
      </c>
      <c r="D34" s="48" t="s">
        <v>23</v>
      </c>
      <c r="E34" s="73">
        <v>18240107504</v>
      </c>
      <c r="F34" s="48" t="s">
        <v>575</v>
      </c>
      <c r="G34" s="73">
        <v>22</v>
      </c>
      <c r="H34" s="73">
        <v>31</v>
      </c>
      <c r="I34" s="58">
        <f t="shared" si="0"/>
        <v>53</v>
      </c>
      <c r="J34" s="68">
        <v>9859503575</v>
      </c>
      <c r="K34" s="68" t="s">
        <v>631</v>
      </c>
      <c r="L34" s="68" t="s">
        <v>632</v>
      </c>
      <c r="M34" s="76">
        <v>9859730360</v>
      </c>
      <c r="N34" s="68" t="s">
        <v>633</v>
      </c>
      <c r="O34" s="68">
        <v>9859612317</v>
      </c>
      <c r="P34" s="49">
        <v>43595</v>
      </c>
      <c r="Q34" s="48" t="s">
        <v>573</v>
      </c>
      <c r="R34" s="68">
        <v>24</v>
      </c>
      <c r="S34" s="18" t="s">
        <v>662</v>
      </c>
      <c r="T34" s="48"/>
    </row>
    <row r="35" spans="1:20">
      <c r="A35" s="4">
        <v>31</v>
      </c>
      <c r="B35" s="17" t="s">
        <v>63</v>
      </c>
      <c r="C35" s="64" t="s">
        <v>135</v>
      </c>
      <c r="D35" s="48" t="s">
        <v>25</v>
      </c>
      <c r="E35" s="73" t="s">
        <v>672</v>
      </c>
      <c r="F35" s="48"/>
      <c r="G35" s="73">
        <v>30</v>
      </c>
      <c r="H35" s="73">
        <v>24</v>
      </c>
      <c r="I35" s="58">
        <f t="shared" si="0"/>
        <v>54</v>
      </c>
      <c r="J35" s="68" t="s">
        <v>634</v>
      </c>
      <c r="K35" s="68" t="s">
        <v>631</v>
      </c>
      <c r="L35" s="68" t="s">
        <v>632</v>
      </c>
      <c r="M35" s="76">
        <v>9859730360</v>
      </c>
      <c r="N35" s="68" t="s">
        <v>633</v>
      </c>
      <c r="O35" s="68">
        <v>9859612317</v>
      </c>
      <c r="P35" s="49">
        <v>43595</v>
      </c>
      <c r="Q35" s="48" t="s">
        <v>573</v>
      </c>
      <c r="R35" s="68">
        <v>28</v>
      </c>
      <c r="S35" s="18" t="s">
        <v>662</v>
      </c>
      <c r="T35" s="48"/>
    </row>
    <row r="36" spans="1:20">
      <c r="A36" s="4">
        <v>32</v>
      </c>
      <c r="B36" s="17" t="s">
        <v>63</v>
      </c>
      <c r="C36" s="63" t="s">
        <v>192</v>
      </c>
      <c r="D36" s="18" t="s">
        <v>23</v>
      </c>
      <c r="E36" s="73">
        <v>18240109302</v>
      </c>
      <c r="F36" s="18" t="s">
        <v>576</v>
      </c>
      <c r="G36" s="73">
        <v>300</v>
      </c>
      <c r="H36" s="73">
        <v>320</v>
      </c>
      <c r="I36" s="58">
        <f t="shared" si="0"/>
        <v>620</v>
      </c>
      <c r="J36" s="68">
        <v>9957206107</v>
      </c>
      <c r="K36" s="68" t="s">
        <v>648</v>
      </c>
      <c r="L36" s="68" t="s">
        <v>649</v>
      </c>
      <c r="M36" s="68">
        <v>9954872984</v>
      </c>
      <c r="N36" s="68" t="s">
        <v>650</v>
      </c>
      <c r="O36" s="68">
        <v>9957094278</v>
      </c>
      <c r="P36" s="49">
        <v>43595</v>
      </c>
      <c r="Q36" s="18" t="s">
        <v>573</v>
      </c>
      <c r="R36" s="68">
        <v>24</v>
      </c>
      <c r="S36" s="18" t="s">
        <v>662</v>
      </c>
      <c r="T36" s="18"/>
    </row>
    <row r="37" spans="1:20" ht="30">
      <c r="A37" s="4">
        <v>33</v>
      </c>
      <c r="B37" s="17" t="s">
        <v>62</v>
      </c>
      <c r="C37" s="64" t="s">
        <v>193</v>
      </c>
      <c r="D37" s="18" t="s">
        <v>25</v>
      </c>
      <c r="E37" s="73" t="s">
        <v>703</v>
      </c>
      <c r="F37" s="18"/>
      <c r="G37" s="73">
        <v>17</v>
      </c>
      <c r="H37" s="73">
        <v>31</v>
      </c>
      <c r="I37" s="58">
        <f t="shared" si="0"/>
        <v>48</v>
      </c>
      <c r="J37" s="68" t="s">
        <v>582</v>
      </c>
      <c r="K37" s="75" t="s">
        <v>579</v>
      </c>
      <c r="L37" s="68" t="s">
        <v>580</v>
      </c>
      <c r="M37" s="68">
        <v>9854439700</v>
      </c>
      <c r="N37" s="68" t="s">
        <v>581</v>
      </c>
      <c r="O37" s="68">
        <v>9957797012</v>
      </c>
      <c r="P37" s="24">
        <v>43598</v>
      </c>
      <c r="Q37" s="18" t="s">
        <v>569</v>
      </c>
      <c r="R37" s="68">
        <v>22</v>
      </c>
      <c r="S37" s="18" t="s">
        <v>662</v>
      </c>
      <c r="T37" s="18"/>
    </row>
    <row r="38" spans="1:20">
      <c r="A38" s="4">
        <v>34</v>
      </c>
      <c r="B38" s="17" t="s">
        <v>62</v>
      </c>
      <c r="C38" s="63" t="s">
        <v>194</v>
      </c>
      <c r="D38" s="18" t="s">
        <v>23</v>
      </c>
      <c r="E38" s="73">
        <v>18240100202</v>
      </c>
      <c r="F38" s="18" t="s">
        <v>575</v>
      </c>
      <c r="G38" s="73">
        <v>96</v>
      </c>
      <c r="H38" s="73">
        <v>85</v>
      </c>
      <c r="I38" s="58">
        <f t="shared" si="0"/>
        <v>181</v>
      </c>
      <c r="J38" s="68">
        <v>7896985602</v>
      </c>
      <c r="K38" s="75" t="s">
        <v>589</v>
      </c>
      <c r="L38" s="68" t="s">
        <v>580</v>
      </c>
      <c r="M38" s="68">
        <v>9954439700</v>
      </c>
      <c r="N38" s="68" t="s">
        <v>590</v>
      </c>
      <c r="O38" s="68">
        <v>8822345296</v>
      </c>
      <c r="P38" s="24">
        <v>43598</v>
      </c>
      <c r="Q38" s="18" t="s">
        <v>569</v>
      </c>
      <c r="R38" s="68">
        <v>21</v>
      </c>
      <c r="S38" s="18" t="s">
        <v>662</v>
      </c>
      <c r="T38" s="18"/>
    </row>
    <row r="39" spans="1:20">
      <c r="A39" s="4">
        <v>35</v>
      </c>
      <c r="B39" s="17" t="s">
        <v>63</v>
      </c>
      <c r="C39" s="64" t="s">
        <v>195</v>
      </c>
      <c r="D39" s="18" t="s">
        <v>25</v>
      </c>
      <c r="E39" s="73" t="s">
        <v>704</v>
      </c>
      <c r="F39" s="18"/>
      <c r="G39" s="73">
        <v>19</v>
      </c>
      <c r="H39" s="73">
        <v>21</v>
      </c>
      <c r="I39" s="58">
        <f t="shared" si="0"/>
        <v>40</v>
      </c>
      <c r="J39" s="68" t="s">
        <v>582</v>
      </c>
      <c r="K39" s="75" t="s">
        <v>589</v>
      </c>
      <c r="L39" s="68" t="s">
        <v>580</v>
      </c>
      <c r="M39" s="68">
        <v>9954439700</v>
      </c>
      <c r="N39" s="68" t="s">
        <v>590</v>
      </c>
      <c r="O39" s="68">
        <v>8822345296</v>
      </c>
      <c r="P39" s="24">
        <v>43598</v>
      </c>
      <c r="Q39" s="18" t="s">
        <v>569</v>
      </c>
      <c r="R39" s="68">
        <v>20</v>
      </c>
      <c r="S39" s="18" t="s">
        <v>662</v>
      </c>
      <c r="T39" s="18"/>
    </row>
    <row r="40" spans="1:20">
      <c r="A40" s="4">
        <v>36</v>
      </c>
      <c r="B40" s="17" t="s">
        <v>63</v>
      </c>
      <c r="C40" s="63" t="s">
        <v>192</v>
      </c>
      <c r="D40" s="18" t="s">
        <v>23</v>
      </c>
      <c r="E40" s="73">
        <v>18240109302</v>
      </c>
      <c r="F40" s="18" t="s">
        <v>576</v>
      </c>
      <c r="G40" s="73">
        <v>300</v>
      </c>
      <c r="H40" s="73">
        <v>320</v>
      </c>
      <c r="I40" s="58">
        <f t="shared" si="0"/>
        <v>620</v>
      </c>
      <c r="J40" s="68">
        <v>9957206107</v>
      </c>
      <c r="K40" s="68" t="s">
        <v>648</v>
      </c>
      <c r="L40" s="68" t="s">
        <v>649</v>
      </c>
      <c r="M40" s="68">
        <v>9954872984</v>
      </c>
      <c r="N40" s="68" t="s">
        <v>650</v>
      </c>
      <c r="O40" s="68">
        <v>9957094278</v>
      </c>
      <c r="P40" s="24">
        <v>43598</v>
      </c>
      <c r="Q40" s="18" t="s">
        <v>569</v>
      </c>
      <c r="R40" s="68">
        <v>19</v>
      </c>
      <c r="S40" s="18" t="s">
        <v>662</v>
      </c>
      <c r="T40" s="18"/>
    </row>
    <row r="41" spans="1:20" ht="30">
      <c r="A41" s="4">
        <v>37</v>
      </c>
      <c r="B41" s="17" t="s">
        <v>62</v>
      </c>
      <c r="C41" s="64" t="s">
        <v>196</v>
      </c>
      <c r="D41" s="18" t="s">
        <v>25</v>
      </c>
      <c r="E41" s="73" t="s">
        <v>705</v>
      </c>
      <c r="F41" s="18"/>
      <c r="G41" s="73">
        <v>31</v>
      </c>
      <c r="H41" s="73">
        <v>18</v>
      </c>
      <c r="I41" s="58">
        <f t="shared" si="0"/>
        <v>49</v>
      </c>
      <c r="J41" s="68" t="s">
        <v>582</v>
      </c>
      <c r="K41" s="75" t="s">
        <v>579</v>
      </c>
      <c r="L41" s="68" t="s">
        <v>580</v>
      </c>
      <c r="M41" s="68">
        <v>9854439700</v>
      </c>
      <c r="N41" s="68" t="s">
        <v>581</v>
      </c>
      <c r="O41" s="68">
        <v>9957797012</v>
      </c>
      <c r="P41" s="24">
        <v>43599</v>
      </c>
      <c r="Q41" s="18" t="s">
        <v>570</v>
      </c>
      <c r="R41" s="68">
        <v>18</v>
      </c>
      <c r="S41" s="18" t="s">
        <v>662</v>
      </c>
      <c r="T41" s="18"/>
    </row>
    <row r="42" spans="1:20">
      <c r="A42" s="4">
        <v>38</v>
      </c>
      <c r="B42" s="17" t="s">
        <v>62</v>
      </c>
      <c r="C42" s="63" t="s">
        <v>197</v>
      </c>
      <c r="D42" s="18" t="s">
        <v>23</v>
      </c>
      <c r="E42" s="73">
        <v>18240107707</v>
      </c>
      <c r="F42" s="18" t="s">
        <v>576</v>
      </c>
      <c r="G42" s="73">
        <v>90</v>
      </c>
      <c r="H42" s="73">
        <v>89</v>
      </c>
      <c r="I42" s="58">
        <f t="shared" si="0"/>
        <v>179</v>
      </c>
      <c r="J42" s="68">
        <v>9678708091</v>
      </c>
      <c r="K42" s="68" t="s">
        <v>598</v>
      </c>
      <c r="L42" s="68" t="s">
        <v>599</v>
      </c>
      <c r="M42" s="68">
        <v>9854628271</v>
      </c>
      <c r="N42" s="68" t="s">
        <v>600</v>
      </c>
      <c r="O42" s="68">
        <v>7399649358</v>
      </c>
      <c r="P42" s="24">
        <v>43599</v>
      </c>
      <c r="Q42" s="18" t="s">
        <v>570</v>
      </c>
      <c r="R42" s="68">
        <v>17</v>
      </c>
      <c r="S42" s="18" t="s">
        <v>662</v>
      </c>
      <c r="T42" s="18"/>
    </row>
    <row r="43" spans="1:20">
      <c r="A43" s="4">
        <v>39</v>
      </c>
      <c r="B43" s="17" t="s">
        <v>63</v>
      </c>
      <c r="C43" s="64" t="s">
        <v>198</v>
      </c>
      <c r="D43" s="18" t="s">
        <v>25</v>
      </c>
      <c r="E43" s="73" t="s">
        <v>706</v>
      </c>
      <c r="F43" s="18"/>
      <c r="G43" s="73">
        <v>21</v>
      </c>
      <c r="H43" s="73">
        <v>31</v>
      </c>
      <c r="I43" s="58">
        <f t="shared" si="0"/>
        <v>52</v>
      </c>
      <c r="J43" s="68" t="s">
        <v>738</v>
      </c>
      <c r="K43" s="68" t="s">
        <v>607</v>
      </c>
      <c r="L43" s="68" t="s">
        <v>608</v>
      </c>
      <c r="M43" s="68">
        <v>8822934817</v>
      </c>
      <c r="N43" s="68" t="s">
        <v>609</v>
      </c>
      <c r="O43" s="68">
        <v>9854656056</v>
      </c>
      <c r="P43" s="24">
        <v>43599</v>
      </c>
      <c r="Q43" s="18" t="s">
        <v>570</v>
      </c>
      <c r="R43" s="68">
        <v>18</v>
      </c>
      <c r="S43" s="18" t="s">
        <v>662</v>
      </c>
      <c r="T43" s="18"/>
    </row>
    <row r="44" spans="1:20" ht="30">
      <c r="A44" s="4">
        <v>40</v>
      </c>
      <c r="B44" s="17" t="s">
        <v>63</v>
      </c>
      <c r="C44" s="63" t="s">
        <v>199</v>
      </c>
      <c r="D44" s="18" t="s">
        <v>23</v>
      </c>
      <c r="E44" s="73">
        <v>18240107902</v>
      </c>
      <c r="F44" s="18" t="s">
        <v>575</v>
      </c>
      <c r="G44" s="73">
        <v>19</v>
      </c>
      <c r="H44" s="73">
        <v>38</v>
      </c>
      <c r="I44" s="58">
        <f t="shared" si="0"/>
        <v>57</v>
      </c>
      <c r="J44" s="68">
        <v>9954252483</v>
      </c>
      <c r="K44" s="68" t="s">
        <v>579</v>
      </c>
      <c r="L44" s="68" t="s">
        <v>580</v>
      </c>
      <c r="M44" s="68">
        <v>9854439700</v>
      </c>
      <c r="N44" s="68" t="s">
        <v>581</v>
      </c>
      <c r="O44" s="68">
        <v>9957797012</v>
      </c>
      <c r="P44" s="24">
        <v>43599</v>
      </c>
      <c r="Q44" s="18" t="s">
        <v>570</v>
      </c>
      <c r="R44" s="68">
        <v>21</v>
      </c>
      <c r="S44" s="18" t="s">
        <v>662</v>
      </c>
      <c r="T44" s="18"/>
    </row>
    <row r="45" spans="1:20" ht="30">
      <c r="A45" s="4">
        <v>41</v>
      </c>
      <c r="B45" s="17" t="s">
        <v>62</v>
      </c>
      <c r="C45" s="64" t="s">
        <v>200</v>
      </c>
      <c r="D45" s="18" t="s">
        <v>25</v>
      </c>
      <c r="E45" s="73" t="s">
        <v>707</v>
      </c>
      <c r="F45" s="18"/>
      <c r="G45" s="73">
        <v>23</v>
      </c>
      <c r="H45" s="73">
        <v>21</v>
      </c>
      <c r="I45" s="58">
        <f t="shared" si="0"/>
        <v>44</v>
      </c>
      <c r="J45" s="68" t="s">
        <v>582</v>
      </c>
      <c r="K45" s="75" t="s">
        <v>579</v>
      </c>
      <c r="L45" s="68" t="s">
        <v>580</v>
      </c>
      <c r="M45" s="68">
        <v>9854439700</v>
      </c>
      <c r="N45" s="68" t="s">
        <v>581</v>
      </c>
      <c r="O45" s="68">
        <v>9957797012</v>
      </c>
      <c r="P45" s="24">
        <v>43600</v>
      </c>
      <c r="Q45" s="18" t="s">
        <v>571</v>
      </c>
      <c r="R45" s="68">
        <v>20</v>
      </c>
      <c r="S45" s="18" t="s">
        <v>662</v>
      </c>
      <c r="T45" s="18"/>
    </row>
    <row r="46" spans="1:20" ht="30">
      <c r="A46" s="4">
        <v>42</v>
      </c>
      <c r="B46" s="17" t="s">
        <v>62</v>
      </c>
      <c r="C46" s="63" t="s">
        <v>201</v>
      </c>
      <c r="D46" s="18" t="s">
        <v>23</v>
      </c>
      <c r="E46" s="73">
        <v>18240107903</v>
      </c>
      <c r="F46" s="18" t="s">
        <v>575</v>
      </c>
      <c r="G46" s="73">
        <v>29</v>
      </c>
      <c r="H46" s="73">
        <v>25</v>
      </c>
      <c r="I46" s="58">
        <f t="shared" si="0"/>
        <v>54</v>
      </c>
      <c r="J46" s="68">
        <v>9854955116</v>
      </c>
      <c r="K46" s="68" t="s">
        <v>579</v>
      </c>
      <c r="L46" s="68" t="s">
        <v>580</v>
      </c>
      <c r="M46" s="68">
        <v>9854439700</v>
      </c>
      <c r="N46" s="68" t="s">
        <v>581</v>
      </c>
      <c r="O46" s="68">
        <v>9957797012</v>
      </c>
      <c r="P46" s="24">
        <v>43600</v>
      </c>
      <c r="Q46" s="18" t="s">
        <v>571</v>
      </c>
      <c r="R46" s="68">
        <v>23</v>
      </c>
      <c r="S46" s="18" t="s">
        <v>662</v>
      </c>
      <c r="T46" s="18"/>
    </row>
    <row r="47" spans="1:20" ht="30">
      <c r="A47" s="4">
        <v>43</v>
      </c>
      <c r="B47" s="17" t="s">
        <v>63</v>
      </c>
      <c r="C47" s="64" t="s">
        <v>202</v>
      </c>
      <c r="D47" s="18" t="s">
        <v>25</v>
      </c>
      <c r="E47" s="73" t="s">
        <v>708</v>
      </c>
      <c r="F47" s="18"/>
      <c r="G47" s="73">
        <v>30</v>
      </c>
      <c r="H47" s="73">
        <v>31</v>
      </c>
      <c r="I47" s="58">
        <f t="shared" si="0"/>
        <v>61</v>
      </c>
      <c r="J47" s="68" t="s">
        <v>582</v>
      </c>
      <c r="K47" s="75" t="s">
        <v>579</v>
      </c>
      <c r="L47" s="68" t="s">
        <v>580</v>
      </c>
      <c r="M47" s="68">
        <v>9854439700</v>
      </c>
      <c r="N47" s="68" t="s">
        <v>581</v>
      </c>
      <c r="O47" s="68">
        <v>9957797012</v>
      </c>
      <c r="P47" s="24">
        <v>43600</v>
      </c>
      <c r="Q47" s="18" t="s">
        <v>571</v>
      </c>
      <c r="R47" s="68">
        <v>25</v>
      </c>
      <c r="S47" s="18" t="s">
        <v>662</v>
      </c>
      <c r="T47" s="18"/>
    </row>
    <row r="48" spans="1:20">
      <c r="A48" s="4">
        <v>44</v>
      </c>
      <c r="B48" s="17" t="s">
        <v>63</v>
      </c>
      <c r="C48" s="63" t="s">
        <v>203</v>
      </c>
      <c r="D48" s="18" t="s">
        <v>23</v>
      </c>
      <c r="E48" s="73">
        <v>18240101002</v>
      </c>
      <c r="F48" s="18" t="s">
        <v>575</v>
      </c>
      <c r="G48" s="73">
        <v>23</v>
      </c>
      <c r="H48" s="73">
        <v>29</v>
      </c>
      <c r="I48" s="58">
        <f t="shared" si="0"/>
        <v>52</v>
      </c>
      <c r="J48" s="68">
        <v>8473094432</v>
      </c>
      <c r="K48" s="68" t="s">
        <v>595</v>
      </c>
      <c r="L48" s="68" t="s">
        <v>596</v>
      </c>
      <c r="M48" s="68">
        <v>9613236489</v>
      </c>
      <c r="N48" s="68" t="s">
        <v>597</v>
      </c>
      <c r="O48" s="68">
        <v>7896665742</v>
      </c>
      <c r="P48" s="24">
        <v>43600</v>
      </c>
      <c r="Q48" s="18" t="s">
        <v>571</v>
      </c>
      <c r="R48" s="68">
        <v>22</v>
      </c>
      <c r="S48" s="18" t="s">
        <v>662</v>
      </c>
      <c r="T48" s="18"/>
    </row>
    <row r="49" spans="1:20">
      <c r="A49" s="4">
        <v>45</v>
      </c>
      <c r="B49" s="17" t="s">
        <v>62</v>
      </c>
      <c r="C49" s="63" t="s">
        <v>204</v>
      </c>
      <c r="D49" s="18" t="s">
        <v>23</v>
      </c>
      <c r="E49" s="73">
        <v>18240113005</v>
      </c>
      <c r="F49" s="18" t="s">
        <v>575</v>
      </c>
      <c r="G49" s="73">
        <v>23</v>
      </c>
      <c r="H49" s="73">
        <v>29</v>
      </c>
      <c r="I49" s="58">
        <f t="shared" si="0"/>
        <v>52</v>
      </c>
      <c r="J49" s="68">
        <v>9854765358</v>
      </c>
      <c r="K49" s="68" t="s">
        <v>739</v>
      </c>
      <c r="L49" s="68" t="s">
        <v>740</v>
      </c>
      <c r="M49" s="68">
        <v>7399848213</v>
      </c>
      <c r="N49" s="68" t="s">
        <v>741</v>
      </c>
      <c r="O49" s="68">
        <v>9577315582</v>
      </c>
      <c r="P49" s="24">
        <v>43601</v>
      </c>
      <c r="Q49" s="18" t="s">
        <v>572</v>
      </c>
      <c r="R49" s="68">
        <v>24</v>
      </c>
      <c r="S49" s="18" t="s">
        <v>662</v>
      </c>
      <c r="T49" s="18"/>
    </row>
    <row r="50" spans="1:20">
      <c r="A50" s="4">
        <v>46</v>
      </c>
      <c r="B50" s="17" t="s">
        <v>62</v>
      </c>
      <c r="C50" s="63" t="s">
        <v>205</v>
      </c>
      <c r="D50" s="18" t="s">
        <v>23</v>
      </c>
      <c r="E50" s="73">
        <v>18240107402</v>
      </c>
      <c r="F50" s="18" t="s">
        <v>577</v>
      </c>
      <c r="G50" s="73">
        <v>46</v>
      </c>
      <c r="H50" s="73">
        <v>24</v>
      </c>
      <c r="I50" s="58">
        <f t="shared" si="0"/>
        <v>70</v>
      </c>
      <c r="J50" s="68">
        <v>9707223750</v>
      </c>
      <c r="K50" s="68" t="s">
        <v>648</v>
      </c>
      <c r="L50" s="68" t="s">
        <v>649</v>
      </c>
      <c r="M50" s="68">
        <v>9954872984</v>
      </c>
      <c r="N50" s="68" t="s">
        <v>650</v>
      </c>
      <c r="O50" s="68">
        <v>9957094278</v>
      </c>
      <c r="P50" s="24">
        <v>43601</v>
      </c>
      <c r="Q50" s="18" t="s">
        <v>572</v>
      </c>
      <c r="R50" s="68">
        <v>23</v>
      </c>
      <c r="S50" s="18" t="s">
        <v>662</v>
      </c>
      <c r="T50" s="18"/>
    </row>
    <row r="51" spans="1:20">
      <c r="A51" s="4">
        <v>47</v>
      </c>
      <c r="B51" s="17" t="s">
        <v>63</v>
      </c>
      <c r="C51" s="64" t="s">
        <v>206</v>
      </c>
      <c r="D51" s="18" t="s">
        <v>25</v>
      </c>
      <c r="E51" s="73" t="s">
        <v>709</v>
      </c>
      <c r="F51" s="18"/>
      <c r="G51" s="73">
        <v>21</v>
      </c>
      <c r="H51" s="73">
        <v>31</v>
      </c>
      <c r="I51" s="58">
        <f t="shared" si="0"/>
        <v>52</v>
      </c>
      <c r="J51" s="68" t="s">
        <v>582</v>
      </c>
      <c r="K51" s="68" t="s">
        <v>583</v>
      </c>
      <c r="L51" s="68" t="s">
        <v>584</v>
      </c>
      <c r="M51" s="68">
        <v>9859420346</v>
      </c>
      <c r="N51" s="68" t="s">
        <v>585</v>
      </c>
      <c r="O51" s="68">
        <v>9678278688</v>
      </c>
      <c r="P51" s="24">
        <v>43601</v>
      </c>
      <c r="Q51" s="18" t="s">
        <v>572</v>
      </c>
      <c r="R51" s="68">
        <v>24</v>
      </c>
      <c r="S51" s="18" t="s">
        <v>662</v>
      </c>
      <c r="T51" s="18"/>
    </row>
    <row r="52" spans="1:20">
      <c r="A52" s="4">
        <v>48</v>
      </c>
      <c r="B52" s="17" t="s">
        <v>63</v>
      </c>
      <c r="C52" s="63" t="s">
        <v>207</v>
      </c>
      <c r="D52" s="18" t="s">
        <v>23</v>
      </c>
      <c r="E52" s="73">
        <v>18240113103</v>
      </c>
      <c r="F52" s="18" t="s">
        <v>577</v>
      </c>
      <c r="G52" s="73">
        <v>73</v>
      </c>
      <c r="H52" s="73">
        <v>107</v>
      </c>
      <c r="I52" s="58">
        <f t="shared" si="0"/>
        <v>180</v>
      </c>
      <c r="J52" s="68">
        <v>985903782</v>
      </c>
      <c r="K52" s="68" t="s">
        <v>622</v>
      </c>
      <c r="L52" s="68" t="s">
        <v>623</v>
      </c>
      <c r="M52" s="68">
        <v>9859227451</v>
      </c>
      <c r="N52" s="68" t="s">
        <v>624</v>
      </c>
      <c r="O52" s="68">
        <v>9577742587</v>
      </c>
      <c r="P52" s="24">
        <v>43601</v>
      </c>
      <c r="Q52" s="18" t="s">
        <v>572</v>
      </c>
      <c r="R52" s="68">
        <v>26</v>
      </c>
      <c r="S52" s="18" t="s">
        <v>662</v>
      </c>
      <c r="T52" s="18"/>
    </row>
    <row r="53" spans="1:20">
      <c r="A53" s="4">
        <v>49</v>
      </c>
      <c r="B53" s="17" t="s">
        <v>62</v>
      </c>
      <c r="C53" s="64" t="s">
        <v>208</v>
      </c>
      <c r="D53" s="18" t="s">
        <v>25</v>
      </c>
      <c r="E53" s="73" t="s">
        <v>710</v>
      </c>
      <c r="F53" s="18"/>
      <c r="G53" s="73">
        <v>19</v>
      </c>
      <c r="H53" s="73">
        <v>23</v>
      </c>
      <c r="I53" s="58">
        <f t="shared" si="0"/>
        <v>42</v>
      </c>
      <c r="J53" s="68" t="s">
        <v>742</v>
      </c>
      <c r="K53" s="75" t="s">
        <v>743</v>
      </c>
      <c r="L53" s="68" t="s">
        <v>744</v>
      </c>
      <c r="M53" s="68">
        <v>9508763047</v>
      </c>
      <c r="N53" s="68" t="s">
        <v>745</v>
      </c>
      <c r="O53" s="68">
        <v>8751963457</v>
      </c>
      <c r="P53" s="24">
        <v>43602</v>
      </c>
      <c r="Q53" s="18" t="s">
        <v>573</v>
      </c>
      <c r="R53" s="68">
        <v>25</v>
      </c>
      <c r="S53" s="18" t="s">
        <v>662</v>
      </c>
      <c r="T53" s="18"/>
    </row>
    <row r="54" spans="1:20">
      <c r="A54" s="4">
        <v>50</v>
      </c>
      <c r="B54" s="17" t="s">
        <v>62</v>
      </c>
      <c r="C54" s="63" t="s">
        <v>209</v>
      </c>
      <c r="D54" s="18" t="s">
        <v>23</v>
      </c>
      <c r="E54" s="73">
        <v>18240115702</v>
      </c>
      <c r="F54" s="56" t="s">
        <v>575</v>
      </c>
      <c r="G54" s="73">
        <v>28</v>
      </c>
      <c r="H54" s="73">
        <v>37</v>
      </c>
      <c r="I54" s="58">
        <f t="shared" si="0"/>
        <v>65</v>
      </c>
      <c r="J54" s="68">
        <v>9859037823</v>
      </c>
      <c r="K54" s="68" t="s">
        <v>643</v>
      </c>
      <c r="L54" s="68" t="s">
        <v>644</v>
      </c>
      <c r="M54" s="68">
        <v>9401746193</v>
      </c>
      <c r="N54" s="68" t="s">
        <v>645</v>
      </c>
      <c r="O54" s="68">
        <v>9678934623</v>
      </c>
      <c r="P54" s="24">
        <v>43602</v>
      </c>
      <c r="Q54" s="18" t="s">
        <v>573</v>
      </c>
      <c r="R54" s="68">
        <v>24</v>
      </c>
      <c r="S54" s="18" t="s">
        <v>662</v>
      </c>
      <c r="T54" s="18"/>
    </row>
    <row r="55" spans="1:20">
      <c r="A55" s="4">
        <v>51</v>
      </c>
      <c r="B55" s="17" t="s">
        <v>63</v>
      </c>
      <c r="C55" s="64" t="s">
        <v>210</v>
      </c>
      <c r="D55" s="18" t="s">
        <v>25</v>
      </c>
      <c r="E55" s="73" t="s">
        <v>711</v>
      </c>
      <c r="F55" s="18"/>
      <c r="G55" s="73">
        <v>31</v>
      </c>
      <c r="H55" s="73">
        <v>26</v>
      </c>
      <c r="I55" s="58">
        <f t="shared" si="0"/>
        <v>57</v>
      </c>
      <c r="J55" s="68" t="s">
        <v>582</v>
      </c>
      <c r="K55" s="68" t="s">
        <v>588</v>
      </c>
      <c r="L55" s="68" t="s">
        <v>586</v>
      </c>
      <c r="M55" s="68">
        <v>9859420346</v>
      </c>
      <c r="N55" s="68" t="s">
        <v>587</v>
      </c>
      <c r="O55" s="68">
        <v>7896987071</v>
      </c>
      <c r="P55" s="24">
        <v>43602</v>
      </c>
      <c r="Q55" s="18" t="s">
        <v>573</v>
      </c>
      <c r="R55" s="68">
        <v>23</v>
      </c>
      <c r="S55" s="18" t="s">
        <v>662</v>
      </c>
      <c r="T55" s="18"/>
    </row>
    <row r="56" spans="1:20">
      <c r="A56" s="4">
        <v>52</v>
      </c>
      <c r="B56" s="17" t="s">
        <v>63</v>
      </c>
      <c r="C56" s="63" t="s">
        <v>211</v>
      </c>
      <c r="D56" s="18" t="s">
        <v>23</v>
      </c>
      <c r="E56" s="73">
        <v>18240113115</v>
      </c>
      <c r="F56" s="18" t="s">
        <v>576</v>
      </c>
      <c r="G56" s="73">
        <v>71</v>
      </c>
      <c r="H56" s="73">
        <v>76</v>
      </c>
      <c r="I56" s="58">
        <f t="shared" si="0"/>
        <v>147</v>
      </c>
      <c r="J56" s="68">
        <v>9435420068</v>
      </c>
      <c r="K56" s="68" t="s">
        <v>622</v>
      </c>
      <c r="L56" s="68" t="s">
        <v>623</v>
      </c>
      <c r="M56" s="68">
        <v>9859227451</v>
      </c>
      <c r="N56" s="68" t="s">
        <v>624</v>
      </c>
      <c r="O56" s="68">
        <v>9577742587</v>
      </c>
      <c r="P56" s="24">
        <v>43602</v>
      </c>
      <c r="Q56" s="18" t="s">
        <v>573</v>
      </c>
      <c r="R56" s="68">
        <v>22</v>
      </c>
      <c r="S56" s="18" t="s">
        <v>662</v>
      </c>
      <c r="T56" s="18"/>
    </row>
    <row r="57" spans="1:20">
      <c r="A57" s="4">
        <v>53</v>
      </c>
      <c r="B57" s="17" t="s">
        <v>62</v>
      </c>
      <c r="C57" s="63" t="s">
        <v>212</v>
      </c>
      <c r="D57" s="18" t="s">
        <v>23</v>
      </c>
      <c r="E57" s="73">
        <v>18240113101</v>
      </c>
      <c r="F57" s="18" t="s">
        <v>575</v>
      </c>
      <c r="G57" s="73">
        <v>85</v>
      </c>
      <c r="H57" s="73">
        <v>74</v>
      </c>
      <c r="I57" s="58">
        <f t="shared" si="0"/>
        <v>159</v>
      </c>
      <c r="J57" s="68">
        <v>9577423683</v>
      </c>
      <c r="K57" s="68" t="s">
        <v>622</v>
      </c>
      <c r="L57" s="68" t="s">
        <v>623</v>
      </c>
      <c r="M57" s="68">
        <v>9859227451</v>
      </c>
      <c r="N57" s="68" t="s">
        <v>624</v>
      </c>
      <c r="O57" s="68">
        <v>9577742587</v>
      </c>
      <c r="P57" s="24">
        <v>43605</v>
      </c>
      <c r="Q57" s="18" t="s">
        <v>569</v>
      </c>
      <c r="R57" s="68">
        <v>25</v>
      </c>
      <c r="S57" s="18" t="s">
        <v>662</v>
      </c>
      <c r="T57" s="18"/>
    </row>
    <row r="58" spans="1:20">
      <c r="A58" s="4">
        <v>54</v>
      </c>
      <c r="B58" s="17" t="s">
        <v>62</v>
      </c>
      <c r="C58" s="64" t="s">
        <v>213</v>
      </c>
      <c r="D58" s="18" t="s">
        <v>25</v>
      </c>
      <c r="E58" s="73" t="s">
        <v>582</v>
      </c>
      <c r="F58" s="18"/>
      <c r="G58" s="73">
        <v>19</v>
      </c>
      <c r="H58" s="73">
        <v>21</v>
      </c>
      <c r="I58" s="58">
        <f t="shared" si="0"/>
        <v>40</v>
      </c>
      <c r="J58" s="68" t="s">
        <v>582</v>
      </c>
      <c r="K58" s="68" t="s">
        <v>622</v>
      </c>
      <c r="L58" s="68" t="s">
        <v>623</v>
      </c>
      <c r="M58" s="68">
        <v>9859227451</v>
      </c>
      <c r="N58" s="68" t="s">
        <v>624</v>
      </c>
      <c r="O58" s="68">
        <v>9577742587</v>
      </c>
      <c r="P58" s="24">
        <v>43605</v>
      </c>
      <c r="Q58" s="18" t="s">
        <v>569</v>
      </c>
      <c r="R58" s="68">
        <v>25</v>
      </c>
      <c r="S58" s="18" t="s">
        <v>662</v>
      </c>
      <c r="T58" s="18"/>
    </row>
    <row r="59" spans="1:20" ht="30">
      <c r="A59" s="4">
        <v>55</v>
      </c>
      <c r="B59" s="17" t="s">
        <v>63</v>
      </c>
      <c r="C59" s="63" t="s">
        <v>214</v>
      </c>
      <c r="D59" s="18" t="s">
        <v>23</v>
      </c>
      <c r="E59" s="73">
        <v>18240114108</v>
      </c>
      <c r="F59" s="18" t="s">
        <v>576</v>
      </c>
      <c r="G59" s="73">
        <v>64</v>
      </c>
      <c r="H59" s="73">
        <v>64</v>
      </c>
      <c r="I59" s="58">
        <f t="shared" si="0"/>
        <v>128</v>
      </c>
      <c r="J59" s="68">
        <v>9577736871</v>
      </c>
      <c r="K59" s="75" t="s">
        <v>579</v>
      </c>
      <c r="L59" s="68" t="s">
        <v>580</v>
      </c>
      <c r="M59" s="68">
        <v>9854439700</v>
      </c>
      <c r="N59" s="68" t="s">
        <v>581</v>
      </c>
      <c r="O59" s="68">
        <v>9957797012</v>
      </c>
      <c r="P59" s="24">
        <v>43605</v>
      </c>
      <c r="Q59" s="18" t="s">
        <v>569</v>
      </c>
      <c r="R59" s="68">
        <v>26</v>
      </c>
      <c r="S59" s="18" t="s">
        <v>662</v>
      </c>
      <c r="T59" s="18"/>
    </row>
    <row r="60" spans="1:20">
      <c r="A60" s="4">
        <v>56</v>
      </c>
      <c r="B60" s="17" t="s">
        <v>63</v>
      </c>
      <c r="C60" s="63" t="s">
        <v>215</v>
      </c>
      <c r="D60" s="18" t="s">
        <v>23</v>
      </c>
      <c r="E60" s="73">
        <v>18240105902</v>
      </c>
      <c r="F60" s="18" t="s">
        <v>575</v>
      </c>
      <c r="G60" s="73">
        <v>56</v>
      </c>
      <c r="H60" s="73">
        <v>45</v>
      </c>
      <c r="I60" s="58">
        <f t="shared" si="0"/>
        <v>101</v>
      </c>
      <c r="J60" s="68">
        <v>9854990697</v>
      </c>
      <c r="K60" s="68" t="s">
        <v>588</v>
      </c>
      <c r="L60" s="68" t="s">
        <v>586</v>
      </c>
      <c r="M60" s="68">
        <v>9859420346</v>
      </c>
      <c r="N60" s="68" t="s">
        <v>587</v>
      </c>
      <c r="O60" s="68">
        <v>7896987071</v>
      </c>
      <c r="P60" s="24">
        <v>43605</v>
      </c>
      <c r="Q60" s="18" t="s">
        <v>569</v>
      </c>
      <c r="R60" s="68">
        <v>26</v>
      </c>
      <c r="S60" s="18" t="s">
        <v>662</v>
      </c>
      <c r="T60" s="18"/>
    </row>
    <row r="61" spans="1:20">
      <c r="A61" s="4">
        <v>57</v>
      </c>
      <c r="B61" s="17" t="s">
        <v>62</v>
      </c>
      <c r="C61" s="64" t="s">
        <v>216</v>
      </c>
      <c r="D61" s="18" t="s">
        <v>25</v>
      </c>
      <c r="E61" s="73" t="s">
        <v>712</v>
      </c>
      <c r="F61" s="56"/>
      <c r="G61" s="73">
        <v>17</v>
      </c>
      <c r="H61" s="73">
        <v>16</v>
      </c>
      <c r="I61" s="58">
        <f t="shared" si="0"/>
        <v>33</v>
      </c>
      <c r="J61" s="68" t="s">
        <v>582</v>
      </c>
      <c r="K61" s="68" t="s">
        <v>588</v>
      </c>
      <c r="L61" s="68" t="s">
        <v>586</v>
      </c>
      <c r="M61" s="68">
        <v>9859420346</v>
      </c>
      <c r="N61" s="68" t="s">
        <v>587</v>
      </c>
      <c r="O61" s="68">
        <v>7896987071</v>
      </c>
      <c r="P61" s="24">
        <v>43606</v>
      </c>
      <c r="Q61" s="18" t="s">
        <v>570</v>
      </c>
      <c r="R61" s="68">
        <v>18</v>
      </c>
      <c r="S61" s="18" t="s">
        <v>662</v>
      </c>
      <c r="T61" s="18"/>
    </row>
    <row r="62" spans="1:20">
      <c r="A62" s="4">
        <v>58</v>
      </c>
      <c r="B62" s="17" t="s">
        <v>62</v>
      </c>
      <c r="C62" s="63" t="s">
        <v>217</v>
      </c>
      <c r="D62" s="18" t="s">
        <v>23</v>
      </c>
      <c r="E62" s="73">
        <v>18240118602</v>
      </c>
      <c r="F62" s="18" t="s">
        <v>575</v>
      </c>
      <c r="G62" s="73">
        <v>35</v>
      </c>
      <c r="H62" s="73">
        <v>35</v>
      </c>
      <c r="I62" s="58">
        <f t="shared" si="0"/>
        <v>70</v>
      </c>
      <c r="J62" s="68">
        <v>9435544254</v>
      </c>
      <c r="K62" s="68" t="s">
        <v>613</v>
      </c>
      <c r="L62" s="68" t="s">
        <v>614</v>
      </c>
      <c r="M62" s="68">
        <v>9613950341</v>
      </c>
      <c r="N62" s="68" t="s">
        <v>615</v>
      </c>
      <c r="O62" s="68">
        <v>7896047411</v>
      </c>
      <c r="P62" s="24">
        <v>43606</v>
      </c>
      <c r="Q62" s="18" t="s">
        <v>570</v>
      </c>
      <c r="R62" s="68">
        <v>23</v>
      </c>
      <c r="S62" s="18" t="s">
        <v>662</v>
      </c>
      <c r="T62" s="18"/>
    </row>
    <row r="63" spans="1:20">
      <c r="A63" s="4">
        <v>59</v>
      </c>
      <c r="B63" s="17" t="s">
        <v>63</v>
      </c>
      <c r="C63" s="64" t="s">
        <v>218</v>
      </c>
      <c r="D63" s="18" t="s">
        <v>25</v>
      </c>
      <c r="E63" s="73" t="s">
        <v>713</v>
      </c>
      <c r="F63" s="18"/>
      <c r="G63" s="73">
        <v>17</v>
      </c>
      <c r="H63" s="73">
        <v>31</v>
      </c>
      <c r="I63" s="58">
        <f t="shared" si="0"/>
        <v>48</v>
      </c>
      <c r="J63" s="68" t="s">
        <v>582</v>
      </c>
      <c r="K63" s="68" t="s">
        <v>613</v>
      </c>
      <c r="L63" s="68" t="s">
        <v>614</v>
      </c>
      <c r="M63" s="68">
        <v>9613950341</v>
      </c>
      <c r="N63" s="68" t="s">
        <v>615</v>
      </c>
      <c r="O63" s="68">
        <v>7896047411</v>
      </c>
      <c r="P63" s="24">
        <v>43606</v>
      </c>
      <c r="Q63" s="18" t="s">
        <v>570</v>
      </c>
      <c r="R63" s="68">
        <v>22</v>
      </c>
      <c r="S63" s="18" t="s">
        <v>662</v>
      </c>
      <c r="T63" s="18"/>
    </row>
    <row r="64" spans="1:20" ht="30">
      <c r="A64" s="4">
        <v>60</v>
      </c>
      <c r="B64" s="17" t="s">
        <v>63</v>
      </c>
      <c r="C64" s="63" t="s">
        <v>219</v>
      </c>
      <c r="D64" s="18" t="s">
        <v>23</v>
      </c>
      <c r="E64" s="73">
        <v>18240101906</v>
      </c>
      <c r="F64" s="18" t="s">
        <v>575</v>
      </c>
      <c r="G64" s="73">
        <v>44</v>
      </c>
      <c r="H64" s="73">
        <v>60</v>
      </c>
      <c r="I64" s="58">
        <f t="shared" si="0"/>
        <v>104</v>
      </c>
      <c r="J64" s="68">
        <v>9613122812</v>
      </c>
      <c r="K64" s="75" t="s">
        <v>746</v>
      </c>
      <c r="L64" s="68" t="s">
        <v>747</v>
      </c>
      <c r="M64" s="68">
        <v>9707303041</v>
      </c>
      <c r="N64" s="68" t="s">
        <v>748</v>
      </c>
      <c r="O64" s="68">
        <v>9613594543</v>
      </c>
      <c r="P64" s="24">
        <v>43606</v>
      </c>
      <c r="Q64" s="18" t="s">
        <v>570</v>
      </c>
      <c r="R64" s="68">
        <v>24</v>
      </c>
      <c r="S64" s="18" t="s">
        <v>662</v>
      </c>
      <c r="T64" s="18"/>
    </row>
    <row r="65" spans="1:20">
      <c r="A65" s="4">
        <v>61</v>
      </c>
      <c r="B65" s="17" t="s">
        <v>62</v>
      </c>
      <c r="C65" s="63" t="s">
        <v>220</v>
      </c>
      <c r="D65" s="18" t="s">
        <v>23</v>
      </c>
      <c r="E65" s="73">
        <v>18240117201</v>
      </c>
      <c r="F65" s="18" t="s">
        <v>575</v>
      </c>
      <c r="G65" s="73">
        <v>30</v>
      </c>
      <c r="H65" s="73">
        <v>39</v>
      </c>
      <c r="I65" s="58">
        <f t="shared" si="0"/>
        <v>69</v>
      </c>
      <c r="J65" s="68">
        <v>9957468596</v>
      </c>
      <c r="K65" s="75" t="s">
        <v>595</v>
      </c>
      <c r="L65" s="68" t="s">
        <v>596</v>
      </c>
      <c r="M65" s="68">
        <v>9613236489</v>
      </c>
      <c r="N65" s="68" t="s">
        <v>597</v>
      </c>
      <c r="O65" s="68">
        <v>7896665742</v>
      </c>
      <c r="P65" s="24">
        <v>43607</v>
      </c>
      <c r="Q65" s="18" t="s">
        <v>571</v>
      </c>
      <c r="R65" s="68">
        <v>23</v>
      </c>
      <c r="S65" s="18" t="s">
        <v>662</v>
      </c>
      <c r="T65" s="18"/>
    </row>
    <row r="66" spans="1:20">
      <c r="A66" s="4">
        <v>62</v>
      </c>
      <c r="B66" s="17" t="s">
        <v>62</v>
      </c>
      <c r="C66" s="63" t="s">
        <v>221</v>
      </c>
      <c r="D66" s="18" t="s">
        <v>23</v>
      </c>
      <c r="E66" s="73">
        <v>18240115501</v>
      </c>
      <c r="F66" s="18" t="s">
        <v>575</v>
      </c>
      <c r="G66" s="73">
        <v>36</v>
      </c>
      <c r="H66" s="73">
        <v>32</v>
      </c>
      <c r="I66" s="58">
        <f t="shared" si="0"/>
        <v>68</v>
      </c>
      <c r="J66" s="68">
        <v>9864342217</v>
      </c>
      <c r="K66" s="68" t="s">
        <v>749</v>
      </c>
      <c r="L66" s="68" t="s">
        <v>750</v>
      </c>
      <c r="M66" s="68">
        <v>7896114616</v>
      </c>
      <c r="N66" s="68" t="s">
        <v>751</v>
      </c>
      <c r="O66" s="68">
        <v>9678614077</v>
      </c>
      <c r="P66" s="24">
        <v>43607</v>
      </c>
      <c r="Q66" s="18" t="s">
        <v>571</v>
      </c>
      <c r="R66" s="68">
        <v>22</v>
      </c>
      <c r="S66" s="18" t="s">
        <v>662</v>
      </c>
      <c r="T66" s="18"/>
    </row>
    <row r="67" spans="1:20">
      <c r="A67" s="4">
        <v>63</v>
      </c>
      <c r="B67" s="17" t="s">
        <v>63</v>
      </c>
      <c r="C67" s="64" t="s">
        <v>222</v>
      </c>
      <c r="D67" s="18" t="s">
        <v>25</v>
      </c>
      <c r="E67" s="73" t="s">
        <v>714</v>
      </c>
      <c r="F67" s="18"/>
      <c r="G67" s="73">
        <v>27</v>
      </c>
      <c r="H67" s="73">
        <v>31</v>
      </c>
      <c r="I67" s="58">
        <f t="shared" si="0"/>
        <v>58</v>
      </c>
      <c r="J67" s="68" t="s">
        <v>582</v>
      </c>
      <c r="K67" s="68" t="s">
        <v>625</v>
      </c>
      <c r="L67" s="68" t="s">
        <v>626</v>
      </c>
      <c r="M67" s="68">
        <v>8011640588</v>
      </c>
      <c r="N67" s="68" t="s">
        <v>627</v>
      </c>
      <c r="O67" s="68">
        <v>9577363725</v>
      </c>
      <c r="P67" s="24">
        <v>43607</v>
      </c>
      <c r="Q67" s="18" t="s">
        <v>571</v>
      </c>
      <c r="R67" s="68">
        <v>22</v>
      </c>
      <c r="S67" s="18" t="s">
        <v>662</v>
      </c>
      <c r="T67" s="18"/>
    </row>
    <row r="68" spans="1:20">
      <c r="A68" s="4">
        <v>64</v>
      </c>
      <c r="B68" s="17" t="s">
        <v>63</v>
      </c>
      <c r="C68" s="63" t="s">
        <v>223</v>
      </c>
      <c r="D68" s="18" t="s">
        <v>23</v>
      </c>
      <c r="E68" s="73">
        <v>18240101201</v>
      </c>
      <c r="F68" s="18" t="s">
        <v>575</v>
      </c>
      <c r="G68" s="73">
        <v>28</v>
      </c>
      <c r="H68" s="73">
        <v>31</v>
      </c>
      <c r="I68" s="58">
        <f t="shared" si="0"/>
        <v>59</v>
      </c>
      <c r="J68" s="68">
        <v>9678609108</v>
      </c>
      <c r="K68" s="68" t="s">
        <v>655</v>
      </c>
      <c r="L68" s="68" t="s">
        <v>656</v>
      </c>
      <c r="M68" s="68">
        <v>8473096450</v>
      </c>
      <c r="N68" s="68" t="s">
        <v>657</v>
      </c>
      <c r="O68" s="68">
        <v>9706668040</v>
      </c>
      <c r="P68" s="24">
        <v>43607</v>
      </c>
      <c r="Q68" s="18" t="s">
        <v>571</v>
      </c>
      <c r="R68" s="68">
        <v>21</v>
      </c>
      <c r="S68" s="18" t="s">
        <v>662</v>
      </c>
      <c r="T68" s="18"/>
    </row>
    <row r="69" spans="1:20">
      <c r="A69" s="4">
        <v>65</v>
      </c>
      <c r="B69" s="17" t="s">
        <v>62</v>
      </c>
      <c r="C69" s="64" t="s">
        <v>224</v>
      </c>
      <c r="D69" s="18" t="s">
        <v>25</v>
      </c>
      <c r="E69" s="73">
        <v>131303</v>
      </c>
      <c r="F69" s="18"/>
      <c r="G69" s="73">
        <v>31</v>
      </c>
      <c r="H69" s="73">
        <v>25</v>
      </c>
      <c r="I69" s="58">
        <f t="shared" si="0"/>
        <v>56</v>
      </c>
      <c r="J69" s="68" t="s">
        <v>582</v>
      </c>
      <c r="K69" s="75" t="s">
        <v>655</v>
      </c>
      <c r="L69" s="68" t="s">
        <v>656</v>
      </c>
      <c r="M69" s="68">
        <v>8473096450</v>
      </c>
      <c r="N69" s="68" t="s">
        <v>657</v>
      </c>
      <c r="O69" s="68">
        <v>9706668040</v>
      </c>
      <c r="P69" s="24">
        <v>43608</v>
      </c>
      <c r="Q69" s="18" t="s">
        <v>572</v>
      </c>
      <c r="R69" s="68">
        <v>21</v>
      </c>
      <c r="S69" s="18" t="s">
        <v>662</v>
      </c>
      <c r="T69" s="18"/>
    </row>
    <row r="70" spans="1:20">
      <c r="A70" s="4">
        <v>66</v>
      </c>
      <c r="B70" s="17" t="s">
        <v>62</v>
      </c>
      <c r="C70" s="63" t="s">
        <v>225</v>
      </c>
      <c r="D70" s="18" t="s">
        <v>23</v>
      </c>
      <c r="E70" s="73">
        <v>18240118802</v>
      </c>
      <c r="F70" s="18" t="s">
        <v>575</v>
      </c>
      <c r="G70" s="73">
        <v>53</v>
      </c>
      <c r="H70" s="73">
        <v>40</v>
      </c>
      <c r="I70" s="58">
        <f t="shared" ref="I70:I133" si="1">SUM(G70:H70)</f>
        <v>93</v>
      </c>
      <c r="J70" s="68">
        <v>9577946868</v>
      </c>
      <c r="K70" s="68" t="s">
        <v>613</v>
      </c>
      <c r="L70" s="68" t="s">
        <v>614</v>
      </c>
      <c r="M70" s="68">
        <v>9613950341</v>
      </c>
      <c r="N70" s="68" t="s">
        <v>615</v>
      </c>
      <c r="O70" s="68">
        <v>7896047411</v>
      </c>
      <c r="P70" s="24">
        <v>43608</v>
      </c>
      <c r="Q70" s="18" t="s">
        <v>572</v>
      </c>
      <c r="R70" s="68">
        <v>26</v>
      </c>
      <c r="S70" s="18" t="s">
        <v>662</v>
      </c>
      <c r="T70" s="18"/>
    </row>
    <row r="71" spans="1:20">
      <c r="A71" s="4">
        <v>67</v>
      </c>
      <c r="B71" s="17" t="s">
        <v>63</v>
      </c>
      <c r="C71" s="64" t="s">
        <v>226</v>
      </c>
      <c r="D71" s="18" t="s">
        <v>25</v>
      </c>
      <c r="E71" s="73" t="s">
        <v>715</v>
      </c>
      <c r="F71" s="18"/>
      <c r="G71" s="73">
        <v>31</v>
      </c>
      <c r="H71" s="73">
        <v>26</v>
      </c>
      <c r="I71" s="58">
        <f t="shared" si="1"/>
        <v>57</v>
      </c>
      <c r="J71" s="68" t="s">
        <v>582</v>
      </c>
      <c r="K71" s="68" t="s">
        <v>613</v>
      </c>
      <c r="L71" s="68" t="s">
        <v>614</v>
      </c>
      <c r="M71" s="68">
        <v>9613950341</v>
      </c>
      <c r="N71" s="68" t="s">
        <v>615</v>
      </c>
      <c r="O71" s="68">
        <v>7896047411</v>
      </c>
      <c r="P71" s="24">
        <v>43608</v>
      </c>
      <c r="Q71" s="18" t="s">
        <v>572</v>
      </c>
      <c r="R71" s="68">
        <v>27</v>
      </c>
      <c r="S71" s="18" t="s">
        <v>662</v>
      </c>
      <c r="T71" s="18"/>
    </row>
    <row r="72" spans="1:20">
      <c r="A72" s="4">
        <v>68</v>
      </c>
      <c r="B72" s="17" t="s">
        <v>63</v>
      </c>
      <c r="C72" s="63" t="s">
        <v>227</v>
      </c>
      <c r="D72" s="18" t="s">
        <v>23</v>
      </c>
      <c r="E72" s="73">
        <v>18240113006</v>
      </c>
      <c r="F72" s="18" t="s">
        <v>575</v>
      </c>
      <c r="G72" s="73">
        <v>74</v>
      </c>
      <c r="H72" s="73">
        <v>102</v>
      </c>
      <c r="I72" s="58">
        <f t="shared" si="1"/>
        <v>176</v>
      </c>
      <c r="J72" s="68">
        <v>9859507446</v>
      </c>
      <c r="K72" s="68" t="s">
        <v>739</v>
      </c>
      <c r="L72" s="68" t="s">
        <v>740</v>
      </c>
      <c r="M72" s="68">
        <v>7399848213</v>
      </c>
      <c r="N72" s="68" t="s">
        <v>741</v>
      </c>
      <c r="O72" s="68">
        <v>9577315582</v>
      </c>
      <c r="P72" s="24">
        <v>43608</v>
      </c>
      <c r="Q72" s="18" t="s">
        <v>572</v>
      </c>
      <c r="R72" s="68">
        <v>24</v>
      </c>
      <c r="S72" s="18" t="s">
        <v>662</v>
      </c>
      <c r="T72" s="18"/>
    </row>
    <row r="73" spans="1:20">
      <c r="A73" s="4">
        <v>69</v>
      </c>
      <c r="B73" s="17" t="s">
        <v>62</v>
      </c>
      <c r="C73" s="64" t="s">
        <v>228</v>
      </c>
      <c r="D73" s="18" t="s">
        <v>25</v>
      </c>
      <c r="E73" s="73" t="s">
        <v>716</v>
      </c>
      <c r="F73" s="18"/>
      <c r="G73" s="73">
        <v>22</v>
      </c>
      <c r="H73" s="73">
        <v>19</v>
      </c>
      <c r="I73" s="58">
        <f t="shared" si="1"/>
        <v>41</v>
      </c>
      <c r="J73" s="68" t="s">
        <v>582</v>
      </c>
      <c r="K73" s="68" t="s">
        <v>735</v>
      </c>
      <c r="L73" s="68" t="s">
        <v>736</v>
      </c>
      <c r="M73" s="68">
        <v>9954271606</v>
      </c>
      <c r="N73" s="68" t="s">
        <v>737</v>
      </c>
      <c r="O73" s="68">
        <v>9613831695</v>
      </c>
      <c r="P73" s="24">
        <v>43609</v>
      </c>
      <c r="Q73" s="18" t="s">
        <v>573</v>
      </c>
      <c r="R73" s="68">
        <v>23</v>
      </c>
      <c r="S73" s="18" t="s">
        <v>662</v>
      </c>
      <c r="T73" s="18"/>
    </row>
    <row r="74" spans="1:20">
      <c r="A74" s="4">
        <v>70</v>
      </c>
      <c r="B74" s="17" t="s">
        <v>62</v>
      </c>
      <c r="C74" s="64" t="s">
        <v>229</v>
      </c>
      <c r="D74" s="18" t="s">
        <v>25</v>
      </c>
      <c r="E74" s="73" t="s">
        <v>717</v>
      </c>
      <c r="F74" s="18"/>
      <c r="G74" s="73">
        <v>25</v>
      </c>
      <c r="H74" s="73">
        <v>23</v>
      </c>
      <c r="I74" s="58">
        <f t="shared" si="1"/>
        <v>48</v>
      </c>
      <c r="J74" s="68" t="s">
        <v>582</v>
      </c>
      <c r="K74" s="68" t="s">
        <v>743</v>
      </c>
      <c r="L74" s="68" t="s">
        <v>744</v>
      </c>
      <c r="M74" s="68">
        <v>9508763047</v>
      </c>
      <c r="N74" s="68" t="s">
        <v>745</v>
      </c>
      <c r="O74" s="68">
        <v>8751963457</v>
      </c>
      <c r="P74" s="24">
        <v>43609</v>
      </c>
      <c r="Q74" s="18" t="s">
        <v>573</v>
      </c>
      <c r="R74" s="68">
        <v>26</v>
      </c>
      <c r="S74" s="18" t="s">
        <v>662</v>
      </c>
      <c r="T74" s="18"/>
    </row>
    <row r="75" spans="1:20">
      <c r="A75" s="4">
        <v>71</v>
      </c>
      <c r="B75" s="17" t="s">
        <v>63</v>
      </c>
      <c r="C75" s="64" t="s">
        <v>230</v>
      </c>
      <c r="D75" s="18" t="s">
        <v>25</v>
      </c>
      <c r="E75" s="73" t="s">
        <v>718</v>
      </c>
      <c r="F75" s="18"/>
      <c r="G75" s="73">
        <v>36</v>
      </c>
      <c r="H75" s="73">
        <v>25</v>
      </c>
      <c r="I75" s="58">
        <f t="shared" si="1"/>
        <v>61</v>
      </c>
      <c r="J75" s="68" t="s">
        <v>752</v>
      </c>
      <c r="K75" s="68" t="s">
        <v>631</v>
      </c>
      <c r="L75" s="68" t="s">
        <v>632</v>
      </c>
      <c r="M75" s="76">
        <v>9859730360</v>
      </c>
      <c r="N75" s="68" t="s">
        <v>633</v>
      </c>
      <c r="O75" s="68">
        <v>9859612317</v>
      </c>
      <c r="P75" s="24">
        <v>43609</v>
      </c>
      <c r="Q75" s="18" t="s">
        <v>573</v>
      </c>
      <c r="R75" s="68">
        <v>28</v>
      </c>
      <c r="S75" s="18" t="s">
        <v>662</v>
      </c>
      <c r="T75" s="18"/>
    </row>
    <row r="76" spans="1:20">
      <c r="A76" s="4">
        <v>72</v>
      </c>
      <c r="B76" s="17" t="s">
        <v>63</v>
      </c>
      <c r="C76" s="63" t="s">
        <v>231</v>
      </c>
      <c r="D76" s="18" t="s">
        <v>23</v>
      </c>
      <c r="E76" s="73">
        <v>18240107502</v>
      </c>
      <c r="F76" s="18" t="s">
        <v>575</v>
      </c>
      <c r="G76" s="73">
        <v>43</v>
      </c>
      <c r="H76" s="73">
        <v>37</v>
      </c>
      <c r="I76" s="58">
        <f t="shared" si="1"/>
        <v>80</v>
      </c>
      <c r="J76" s="68">
        <v>9859503575</v>
      </c>
      <c r="K76" s="68" t="s">
        <v>631</v>
      </c>
      <c r="L76" s="68" t="s">
        <v>632</v>
      </c>
      <c r="M76" s="76">
        <v>9859730360</v>
      </c>
      <c r="N76" s="68" t="s">
        <v>633</v>
      </c>
      <c r="O76" s="68">
        <v>9859612317</v>
      </c>
      <c r="P76" s="24">
        <v>43609</v>
      </c>
      <c r="Q76" s="18" t="s">
        <v>573</v>
      </c>
      <c r="R76" s="68">
        <v>28</v>
      </c>
      <c r="S76" s="18" t="s">
        <v>662</v>
      </c>
      <c r="T76" s="18"/>
    </row>
    <row r="77" spans="1:20">
      <c r="A77" s="4">
        <v>73</v>
      </c>
      <c r="B77" s="17" t="s">
        <v>62</v>
      </c>
      <c r="C77" s="64" t="s">
        <v>232</v>
      </c>
      <c r="D77" s="18" t="s">
        <v>25</v>
      </c>
      <c r="E77" s="73" t="s">
        <v>759</v>
      </c>
      <c r="F77" s="18"/>
      <c r="G77" s="73">
        <v>0</v>
      </c>
      <c r="H77" s="73">
        <v>130</v>
      </c>
      <c r="I77" s="58">
        <f t="shared" si="1"/>
        <v>130</v>
      </c>
      <c r="J77" s="68" t="s">
        <v>582</v>
      </c>
      <c r="K77" s="68" t="s">
        <v>613</v>
      </c>
      <c r="L77" s="68" t="s">
        <v>614</v>
      </c>
      <c r="M77" s="68">
        <v>9613950341</v>
      </c>
      <c r="N77" s="68" t="s">
        <v>615</v>
      </c>
      <c r="O77" s="68">
        <v>7896047411</v>
      </c>
      <c r="P77" s="24">
        <v>43612</v>
      </c>
      <c r="Q77" s="18" t="s">
        <v>569</v>
      </c>
      <c r="R77" s="68">
        <v>27</v>
      </c>
      <c r="S77" s="18" t="s">
        <v>662</v>
      </c>
      <c r="T77" s="18"/>
    </row>
    <row r="78" spans="1:20">
      <c r="A78" s="4">
        <v>74</v>
      </c>
      <c r="B78" s="17" t="s">
        <v>62</v>
      </c>
      <c r="C78" s="63" t="s">
        <v>233</v>
      </c>
      <c r="D78" s="18" t="s">
        <v>23</v>
      </c>
      <c r="E78" s="73">
        <v>18240117403</v>
      </c>
      <c r="F78" s="18" t="s">
        <v>575</v>
      </c>
      <c r="G78" s="73">
        <v>21</v>
      </c>
      <c r="H78" s="73">
        <v>27</v>
      </c>
      <c r="I78" s="58">
        <f t="shared" si="1"/>
        <v>48</v>
      </c>
      <c r="J78" s="68">
        <v>9854788644</v>
      </c>
      <c r="K78" s="75" t="s">
        <v>726</v>
      </c>
      <c r="L78" s="68" t="s">
        <v>580</v>
      </c>
      <c r="M78" s="68">
        <v>9954439700</v>
      </c>
      <c r="N78" s="68" t="s">
        <v>727</v>
      </c>
      <c r="O78" s="68">
        <v>8011835984</v>
      </c>
      <c r="P78" s="24">
        <v>43612</v>
      </c>
      <c r="Q78" s="18" t="s">
        <v>569</v>
      </c>
      <c r="R78" s="68">
        <v>23</v>
      </c>
      <c r="S78" s="18" t="s">
        <v>662</v>
      </c>
      <c r="T78" s="18"/>
    </row>
    <row r="79" spans="1:20">
      <c r="A79" s="4">
        <v>75</v>
      </c>
      <c r="B79" s="17" t="s">
        <v>63</v>
      </c>
      <c r="C79" s="64" t="s">
        <v>234</v>
      </c>
      <c r="D79" s="18" t="s">
        <v>25</v>
      </c>
      <c r="E79" s="73" t="s">
        <v>760</v>
      </c>
      <c r="F79" s="18"/>
      <c r="G79" s="73">
        <v>30</v>
      </c>
      <c r="H79" s="73">
        <v>24</v>
      </c>
      <c r="I79" s="58">
        <f t="shared" si="1"/>
        <v>54</v>
      </c>
      <c r="J79" s="68" t="s">
        <v>582</v>
      </c>
      <c r="K79" s="68" t="s">
        <v>619</v>
      </c>
      <c r="L79" s="68" t="s">
        <v>620</v>
      </c>
      <c r="M79" s="68">
        <v>9854293382</v>
      </c>
      <c r="N79" s="68" t="s">
        <v>621</v>
      </c>
      <c r="O79" s="68">
        <v>9859650059</v>
      </c>
      <c r="P79" s="24">
        <v>43612</v>
      </c>
      <c r="Q79" s="18" t="s">
        <v>569</v>
      </c>
      <c r="R79" s="68">
        <v>24</v>
      </c>
      <c r="S79" s="18" t="s">
        <v>662</v>
      </c>
      <c r="T79" s="18"/>
    </row>
    <row r="80" spans="1:20">
      <c r="A80" s="4">
        <v>76</v>
      </c>
      <c r="B80" s="17" t="s">
        <v>63</v>
      </c>
      <c r="C80" s="63" t="s">
        <v>235</v>
      </c>
      <c r="D80" s="18" t="s">
        <v>23</v>
      </c>
      <c r="E80" s="73">
        <v>18240114106</v>
      </c>
      <c r="F80" s="18" t="s">
        <v>575</v>
      </c>
      <c r="G80" s="73">
        <v>51</v>
      </c>
      <c r="H80" s="73">
        <v>40</v>
      </c>
      <c r="I80" s="58">
        <f t="shared" si="1"/>
        <v>91</v>
      </c>
      <c r="J80" s="68">
        <v>9954759071</v>
      </c>
      <c r="K80" s="75" t="s">
        <v>583</v>
      </c>
      <c r="L80" s="68" t="s">
        <v>584</v>
      </c>
      <c r="M80" s="68">
        <v>9859420346</v>
      </c>
      <c r="N80" s="68" t="s">
        <v>585</v>
      </c>
      <c r="O80" s="68">
        <v>9678278688</v>
      </c>
      <c r="P80" s="24">
        <v>43612</v>
      </c>
      <c r="Q80" s="18" t="s">
        <v>569</v>
      </c>
      <c r="R80" s="68">
        <v>22</v>
      </c>
      <c r="S80" s="18" t="s">
        <v>662</v>
      </c>
      <c r="T80" s="18"/>
    </row>
    <row r="81" spans="1:20">
      <c r="A81" s="4">
        <v>77</v>
      </c>
      <c r="B81" s="17" t="s">
        <v>62</v>
      </c>
      <c r="C81" s="64" t="s">
        <v>236</v>
      </c>
      <c r="D81" s="18" t="s">
        <v>25</v>
      </c>
      <c r="E81" s="73" t="s">
        <v>761</v>
      </c>
      <c r="F81" s="18"/>
      <c r="G81" s="73">
        <v>21</v>
      </c>
      <c r="H81" s="73">
        <v>20</v>
      </c>
      <c r="I81" s="58">
        <f t="shared" si="1"/>
        <v>41</v>
      </c>
      <c r="J81" s="68" t="s">
        <v>582</v>
      </c>
      <c r="K81" s="75" t="s">
        <v>583</v>
      </c>
      <c r="L81" s="68" t="s">
        <v>584</v>
      </c>
      <c r="M81" s="68">
        <v>9859420346</v>
      </c>
      <c r="N81" s="68" t="s">
        <v>585</v>
      </c>
      <c r="O81" s="68">
        <v>9678278688</v>
      </c>
      <c r="P81" s="24">
        <v>43613</v>
      </c>
      <c r="Q81" s="18" t="s">
        <v>570</v>
      </c>
      <c r="R81" s="68">
        <v>21</v>
      </c>
      <c r="S81" s="18" t="s">
        <v>662</v>
      </c>
      <c r="T81" s="18"/>
    </row>
    <row r="82" spans="1:20">
      <c r="A82" s="4">
        <v>78</v>
      </c>
      <c r="B82" s="17" t="s">
        <v>62</v>
      </c>
      <c r="C82" s="63" t="s">
        <v>237</v>
      </c>
      <c r="D82" s="18" t="s">
        <v>23</v>
      </c>
      <c r="E82" s="73">
        <v>18240119201</v>
      </c>
      <c r="F82" s="18" t="s">
        <v>575</v>
      </c>
      <c r="G82" s="73">
        <v>86</v>
      </c>
      <c r="H82" s="73">
        <v>83</v>
      </c>
      <c r="I82" s="58">
        <f t="shared" si="1"/>
        <v>169</v>
      </c>
      <c r="J82" s="68">
        <v>9954673095</v>
      </c>
      <c r="K82" s="68" t="s">
        <v>631</v>
      </c>
      <c r="L82" s="68" t="s">
        <v>632</v>
      </c>
      <c r="M82" s="76">
        <v>9859730360</v>
      </c>
      <c r="N82" s="68" t="s">
        <v>633</v>
      </c>
      <c r="O82" s="68">
        <v>9859612317</v>
      </c>
      <c r="P82" s="24">
        <v>43613</v>
      </c>
      <c r="Q82" s="18" t="s">
        <v>570</v>
      </c>
      <c r="R82" s="68">
        <v>27</v>
      </c>
      <c r="S82" s="18" t="s">
        <v>662</v>
      </c>
      <c r="T82" s="18"/>
    </row>
    <row r="83" spans="1:20">
      <c r="A83" s="4">
        <v>79</v>
      </c>
      <c r="B83" s="17" t="s">
        <v>63</v>
      </c>
      <c r="C83" s="64" t="s">
        <v>238</v>
      </c>
      <c r="D83" s="18" t="s">
        <v>25</v>
      </c>
      <c r="E83" s="73" t="s">
        <v>582</v>
      </c>
      <c r="F83" s="18"/>
      <c r="G83" s="73">
        <v>21</v>
      </c>
      <c r="H83" s="73">
        <v>20</v>
      </c>
      <c r="I83" s="58">
        <f t="shared" si="1"/>
        <v>41</v>
      </c>
      <c r="J83" s="68" t="s">
        <v>582</v>
      </c>
      <c r="K83" s="68" t="s">
        <v>757</v>
      </c>
      <c r="L83" s="68" t="s">
        <v>753</v>
      </c>
      <c r="M83" s="68">
        <v>9678957579</v>
      </c>
      <c r="N83" s="68" t="s">
        <v>754</v>
      </c>
      <c r="O83" s="68">
        <v>8752986165</v>
      </c>
      <c r="P83" s="24">
        <v>43613</v>
      </c>
      <c r="Q83" s="18" t="s">
        <v>570</v>
      </c>
      <c r="R83" s="68">
        <v>28</v>
      </c>
      <c r="S83" s="18" t="s">
        <v>662</v>
      </c>
      <c r="T83" s="18"/>
    </row>
    <row r="84" spans="1:20">
      <c r="A84" s="4">
        <v>80</v>
      </c>
      <c r="B84" s="17" t="s">
        <v>63</v>
      </c>
      <c r="C84" s="63" t="s">
        <v>239</v>
      </c>
      <c r="D84" s="18" t="s">
        <v>23</v>
      </c>
      <c r="E84" s="73">
        <v>18240118801</v>
      </c>
      <c r="F84" s="18" t="s">
        <v>575</v>
      </c>
      <c r="G84" s="73">
        <v>59</v>
      </c>
      <c r="H84" s="73">
        <v>54</v>
      </c>
      <c r="I84" s="58">
        <f t="shared" si="1"/>
        <v>113</v>
      </c>
      <c r="J84" s="68">
        <v>9954307491</v>
      </c>
      <c r="K84" s="68" t="s">
        <v>613</v>
      </c>
      <c r="L84" s="68" t="s">
        <v>614</v>
      </c>
      <c r="M84" s="68">
        <v>9613950341</v>
      </c>
      <c r="N84" s="68" t="s">
        <v>615</v>
      </c>
      <c r="O84" s="68">
        <v>7896047411</v>
      </c>
      <c r="P84" s="24">
        <v>43613</v>
      </c>
      <c r="Q84" s="18" t="s">
        <v>570</v>
      </c>
      <c r="R84" s="68">
        <v>25</v>
      </c>
      <c r="S84" s="18" t="s">
        <v>662</v>
      </c>
      <c r="T84" s="18"/>
    </row>
    <row r="85" spans="1:20">
      <c r="A85" s="4">
        <v>81</v>
      </c>
      <c r="B85" s="17" t="s">
        <v>62</v>
      </c>
      <c r="C85" s="64" t="s">
        <v>240</v>
      </c>
      <c r="D85" s="18" t="s">
        <v>25</v>
      </c>
      <c r="E85" s="73" t="s">
        <v>762</v>
      </c>
      <c r="F85" s="18"/>
      <c r="G85" s="73">
        <v>31</v>
      </c>
      <c r="H85" s="73">
        <v>25</v>
      </c>
      <c r="I85" s="58">
        <f t="shared" si="1"/>
        <v>56</v>
      </c>
      <c r="J85" s="68" t="s">
        <v>582</v>
      </c>
      <c r="K85" s="68" t="s">
        <v>613</v>
      </c>
      <c r="L85" s="68" t="s">
        <v>614</v>
      </c>
      <c r="M85" s="68">
        <v>9613950341</v>
      </c>
      <c r="N85" s="68" t="s">
        <v>615</v>
      </c>
      <c r="O85" s="68">
        <v>7896047411</v>
      </c>
      <c r="P85" s="24">
        <v>43614</v>
      </c>
      <c r="Q85" s="18" t="s">
        <v>571</v>
      </c>
      <c r="R85" s="68">
        <v>26</v>
      </c>
      <c r="S85" s="18" t="s">
        <v>662</v>
      </c>
      <c r="T85" s="18"/>
    </row>
    <row r="86" spans="1:20">
      <c r="A86" s="4">
        <v>82</v>
      </c>
      <c r="B86" s="17" t="s">
        <v>62</v>
      </c>
      <c r="C86" s="63" t="s">
        <v>241</v>
      </c>
      <c r="D86" s="18" t="s">
        <v>23</v>
      </c>
      <c r="E86" s="73">
        <v>18240117301</v>
      </c>
      <c r="F86" s="18" t="s">
        <v>575</v>
      </c>
      <c r="G86" s="73">
        <v>33</v>
      </c>
      <c r="H86" s="73">
        <v>30</v>
      </c>
      <c r="I86" s="58">
        <f t="shared" si="1"/>
        <v>63</v>
      </c>
      <c r="J86" s="68">
        <v>9401265261</v>
      </c>
      <c r="K86" s="68" t="s">
        <v>726</v>
      </c>
      <c r="L86" s="68" t="s">
        <v>580</v>
      </c>
      <c r="M86" s="68">
        <v>9954439700</v>
      </c>
      <c r="N86" s="68" t="s">
        <v>727</v>
      </c>
      <c r="O86" s="68">
        <v>8011835984</v>
      </c>
      <c r="P86" s="24">
        <v>43614</v>
      </c>
      <c r="Q86" s="18" t="s">
        <v>571</v>
      </c>
      <c r="R86" s="68">
        <v>22</v>
      </c>
      <c r="S86" s="18" t="s">
        <v>662</v>
      </c>
      <c r="T86" s="18"/>
    </row>
    <row r="87" spans="1:20">
      <c r="A87" s="4">
        <v>83</v>
      </c>
      <c r="B87" s="17" t="s">
        <v>63</v>
      </c>
      <c r="C87" s="64" t="s">
        <v>242</v>
      </c>
      <c r="D87" s="18" t="s">
        <v>25</v>
      </c>
      <c r="E87" s="73" t="s">
        <v>763</v>
      </c>
      <c r="F87" s="18"/>
      <c r="G87" s="73">
        <v>34</v>
      </c>
      <c r="H87" s="73">
        <v>22</v>
      </c>
      <c r="I87" s="58">
        <f t="shared" si="1"/>
        <v>56</v>
      </c>
      <c r="J87" s="68" t="s">
        <v>582</v>
      </c>
      <c r="K87" s="68" t="s">
        <v>619</v>
      </c>
      <c r="L87" s="68" t="s">
        <v>620</v>
      </c>
      <c r="M87" s="68">
        <v>9854293382</v>
      </c>
      <c r="N87" s="68" t="s">
        <v>621</v>
      </c>
      <c r="O87" s="68">
        <v>9859650059</v>
      </c>
      <c r="P87" s="24">
        <v>43614</v>
      </c>
      <c r="Q87" s="18" t="s">
        <v>571</v>
      </c>
      <c r="R87" s="68">
        <v>23</v>
      </c>
      <c r="S87" s="18" t="s">
        <v>662</v>
      </c>
      <c r="T87" s="18"/>
    </row>
    <row r="88" spans="1:20">
      <c r="A88" s="4">
        <v>84</v>
      </c>
      <c r="B88" s="17" t="s">
        <v>63</v>
      </c>
      <c r="C88" s="63" t="s">
        <v>243</v>
      </c>
      <c r="D88" s="18" t="s">
        <v>23</v>
      </c>
      <c r="E88" s="73">
        <v>18240114301</v>
      </c>
      <c r="F88" s="18" t="s">
        <v>575</v>
      </c>
      <c r="G88" s="73">
        <v>41</v>
      </c>
      <c r="H88" s="73">
        <v>43</v>
      </c>
      <c r="I88" s="58">
        <f t="shared" si="1"/>
        <v>84</v>
      </c>
      <c r="J88" s="68">
        <v>9957857749</v>
      </c>
      <c r="K88" s="68" t="s">
        <v>583</v>
      </c>
      <c r="L88" s="68" t="s">
        <v>584</v>
      </c>
      <c r="M88" s="68">
        <v>9859420346</v>
      </c>
      <c r="N88" s="68" t="s">
        <v>585</v>
      </c>
      <c r="O88" s="68">
        <v>9678278688</v>
      </c>
      <c r="P88" s="24">
        <v>43614</v>
      </c>
      <c r="Q88" s="18" t="s">
        <v>571</v>
      </c>
      <c r="R88" s="68">
        <v>22</v>
      </c>
      <c r="S88" s="18" t="s">
        <v>662</v>
      </c>
      <c r="T88" s="18"/>
    </row>
    <row r="89" spans="1:20">
      <c r="A89" s="4">
        <v>85</v>
      </c>
      <c r="B89" s="17" t="s">
        <v>62</v>
      </c>
      <c r="C89" s="64" t="s">
        <v>244</v>
      </c>
      <c r="D89" s="18" t="s">
        <v>25</v>
      </c>
      <c r="E89" s="73" t="s">
        <v>764</v>
      </c>
      <c r="F89" s="18"/>
      <c r="G89" s="73">
        <v>29</v>
      </c>
      <c r="H89" s="73">
        <v>43</v>
      </c>
      <c r="I89" s="58">
        <f t="shared" si="1"/>
        <v>72</v>
      </c>
      <c r="J89" s="68" t="s">
        <v>582</v>
      </c>
      <c r="K89" s="68" t="s">
        <v>583</v>
      </c>
      <c r="L89" s="68" t="s">
        <v>584</v>
      </c>
      <c r="M89" s="68">
        <v>9859420346</v>
      </c>
      <c r="N89" s="68" t="s">
        <v>585</v>
      </c>
      <c r="O89" s="68">
        <v>9678278688</v>
      </c>
      <c r="P89" s="24">
        <v>43615</v>
      </c>
      <c r="Q89" s="18" t="s">
        <v>572</v>
      </c>
      <c r="R89" s="68">
        <v>23</v>
      </c>
      <c r="S89" s="18" t="s">
        <v>662</v>
      </c>
      <c r="T89" s="18"/>
    </row>
    <row r="90" spans="1:20">
      <c r="A90" s="4">
        <v>86</v>
      </c>
      <c r="B90" s="17" t="s">
        <v>62</v>
      </c>
      <c r="C90" s="63" t="s">
        <v>245</v>
      </c>
      <c r="D90" s="18" t="s">
        <v>23</v>
      </c>
      <c r="E90" s="73">
        <v>18240114302</v>
      </c>
      <c r="F90" s="18" t="s">
        <v>575</v>
      </c>
      <c r="G90" s="73">
        <v>14</v>
      </c>
      <c r="H90" s="73">
        <v>26</v>
      </c>
      <c r="I90" s="58">
        <f t="shared" si="1"/>
        <v>40</v>
      </c>
      <c r="J90" s="68">
        <v>9435697896</v>
      </c>
      <c r="K90" s="68" t="s">
        <v>583</v>
      </c>
      <c r="L90" s="68" t="s">
        <v>584</v>
      </c>
      <c r="M90" s="68">
        <v>9859420346</v>
      </c>
      <c r="N90" s="68" t="s">
        <v>585</v>
      </c>
      <c r="O90" s="68">
        <v>9678278688</v>
      </c>
      <c r="P90" s="24">
        <v>43615</v>
      </c>
      <c r="Q90" s="18" t="s">
        <v>572</v>
      </c>
      <c r="R90" s="68">
        <v>24</v>
      </c>
      <c r="S90" s="18" t="s">
        <v>662</v>
      </c>
      <c r="T90" s="18"/>
    </row>
    <row r="91" spans="1:20">
      <c r="A91" s="4">
        <v>87</v>
      </c>
      <c r="B91" s="17" t="s">
        <v>63</v>
      </c>
      <c r="C91" s="64" t="s">
        <v>246</v>
      </c>
      <c r="D91" s="18" t="s">
        <v>25</v>
      </c>
      <c r="E91" s="73" t="s">
        <v>765</v>
      </c>
      <c r="F91" s="18"/>
      <c r="G91" s="73">
        <v>30</v>
      </c>
      <c r="H91" s="73">
        <v>24</v>
      </c>
      <c r="I91" s="58">
        <f t="shared" si="1"/>
        <v>54</v>
      </c>
      <c r="J91" s="68" t="s">
        <v>582</v>
      </c>
      <c r="K91" s="68" t="s">
        <v>583</v>
      </c>
      <c r="L91" s="68" t="s">
        <v>584</v>
      </c>
      <c r="M91" s="68">
        <v>9859420346</v>
      </c>
      <c r="N91" s="68" t="s">
        <v>585</v>
      </c>
      <c r="O91" s="68">
        <v>9678278688</v>
      </c>
      <c r="P91" s="24">
        <v>43615</v>
      </c>
      <c r="Q91" s="18" t="s">
        <v>572</v>
      </c>
      <c r="R91" s="68">
        <v>23</v>
      </c>
      <c r="S91" s="18" t="s">
        <v>662</v>
      </c>
      <c r="T91" s="18"/>
    </row>
    <row r="92" spans="1:20">
      <c r="A92" s="4">
        <v>88</v>
      </c>
      <c r="B92" s="17" t="s">
        <v>63</v>
      </c>
      <c r="C92" s="63" t="s">
        <v>247</v>
      </c>
      <c r="D92" s="18" t="s">
        <v>23</v>
      </c>
      <c r="E92" s="73">
        <v>18240114304</v>
      </c>
      <c r="F92" s="18" t="s">
        <v>577</v>
      </c>
      <c r="G92" s="73">
        <v>42</v>
      </c>
      <c r="H92" s="73">
        <v>41</v>
      </c>
      <c r="I92" s="58">
        <f t="shared" si="1"/>
        <v>83</v>
      </c>
      <c r="J92" s="68">
        <v>9435653678</v>
      </c>
      <c r="K92" s="68" t="s">
        <v>583</v>
      </c>
      <c r="L92" s="68" t="s">
        <v>584</v>
      </c>
      <c r="M92" s="68">
        <v>9859420346</v>
      </c>
      <c r="N92" s="68" t="s">
        <v>585</v>
      </c>
      <c r="O92" s="68">
        <v>9678278688</v>
      </c>
      <c r="P92" s="24">
        <v>43615</v>
      </c>
      <c r="Q92" s="18" t="s">
        <v>572</v>
      </c>
      <c r="R92" s="68">
        <v>24</v>
      </c>
      <c r="S92" s="18" t="s">
        <v>662</v>
      </c>
      <c r="T92" s="18"/>
    </row>
    <row r="93" spans="1:20">
      <c r="A93" s="4">
        <v>89</v>
      </c>
      <c r="B93" s="17" t="s">
        <v>62</v>
      </c>
      <c r="C93" s="64" t="s">
        <v>248</v>
      </c>
      <c r="D93" s="18" t="s">
        <v>25</v>
      </c>
      <c r="E93" s="73" t="s">
        <v>766</v>
      </c>
      <c r="F93" s="18"/>
      <c r="G93" s="73">
        <v>21</v>
      </c>
      <c r="H93" s="73">
        <v>31</v>
      </c>
      <c r="I93" s="58">
        <f t="shared" si="1"/>
        <v>52</v>
      </c>
      <c r="J93" s="68" t="s">
        <v>582</v>
      </c>
      <c r="K93" s="68" t="s">
        <v>583</v>
      </c>
      <c r="L93" s="68" t="s">
        <v>584</v>
      </c>
      <c r="M93" s="68">
        <v>9859420346</v>
      </c>
      <c r="N93" s="68" t="s">
        <v>585</v>
      </c>
      <c r="O93" s="68">
        <v>9678278688</v>
      </c>
      <c r="P93" s="24">
        <v>43616</v>
      </c>
      <c r="Q93" s="18" t="s">
        <v>573</v>
      </c>
      <c r="R93" s="68">
        <v>24</v>
      </c>
      <c r="S93" s="18" t="s">
        <v>662</v>
      </c>
      <c r="T93" s="18"/>
    </row>
    <row r="94" spans="1:20" ht="30">
      <c r="A94" s="4">
        <v>90</v>
      </c>
      <c r="B94" s="17" t="s">
        <v>62</v>
      </c>
      <c r="C94" s="63" t="s">
        <v>249</v>
      </c>
      <c r="D94" s="18" t="s">
        <v>23</v>
      </c>
      <c r="E94" s="73">
        <v>18240109501</v>
      </c>
      <c r="F94" s="18" t="s">
        <v>575</v>
      </c>
      <c r="G94" s="73">
        <v>48</v>
      </c>
      <c r="H94" s="73">
        <v>44</v>
      </c>
      <c r="I94" s="58">
        <f t="shared" si="1"/>
        <v>92</v>
      </c>
      <c r="J94" s="68">
        <v>9401660252</v>
      </c>
      <c r="K94" s="68" t="s">
        <v>758</v>
      </c>
      <c r="L94" s="68" t="s">
        <v>755</v>
      </c>
      <c r="M94" s="68">
        <v>7399978426</v>
      </c>
      <c r="N94" s="68" t="s">
        <v>756</v>
      </c>
      <c r="O94" s="68">
        <v>9954735466</v>
      </c>
      <c r="P94" s="24">
        <v>43616</v>
      </c>
      <c r="Q94" s="18" t="s">
        <v>573</v>
      </c>
      <c r="R94" s="68">
        <v>23</v>
      </c>
      <c r="S94" s="18" t="s">
        <v>662</v>
      </c>
      <c r="T94" s="18"/>
    </row>
    <row r="95" spans="1:20">
      <c r="A95" s="4">
        <v>91</v>
      </c>
      <c r="B95" s="17" t="s">
        <v>63</v>
      </c>
      <c r="C95" s="64" t="s">
        <v>250</v>
      </c>
      <c r="D95" s="18" t="s">
        <v>25</v>
      </c>
      <c r="E95" s="73" t="s">
        <v>767</v>
      </c>
      <c r="F95" s="18"/>
      <c r="G95" s="73">
        <v>24</v>
      </c>
      <c r="H95" s="73">
        <v>23</v>
      </c>
      <c r="I95" s="58">
        <f t="shared" si="1"/>
        <v>47</v>
      </c>
      <c r="J95" s="68" t="s">
        <v>582</v>
      </c>
      <c r="K95" s="68" t="s">
        <v>583</v>
      </c>
      <c r="L95" s="68" t="s">
        <v>584</v>
      </c>
      <c r="M95" s="68">
        <v>9859420346</v>
      </c>
      <c r="N95" s="68" t="s">
        <v>585</v>
      </c>
      <c r="O95" s="68">
        <v>9678278688</v>
      </c>
      <c r="P95" s="24">
        <v>43616</v>
      </c>
      <c r="Q95" s="18" t="s">
        <v>573</v>
      </c>
      <c r="R95" s="68">
        <v>25</v>
      </c>
      <c r="S95" s="18" t="s">
        <v>662</v>
      </c>
      <c r="T95" s="18"/>
    </row>
    <row r="96" spans="1:20">
      <c r="A96" s="4">
        <v>92</v>
      </c>
      <c r="B96" s="17" t="s">
        <v>63</v>
      </c>
      <c r="C96" s="63" t="s">
        <v>251</v>
      </c>
      <c r="D96" s="18" t="s">
        <v>23</v>
      </c>
      <c r="E96" s="73">
        <v>18240102801</v>
      </c>
      <c r="F96" s="18" t="s">
        <v>575</v>
      </c>
      <c r="G96" s="73">
        <v>53</v>
      </c>
      <c r="H96" s="73">
        <v>41</v>
      </c>
      <c r="I96" s="58">
        <f t="shared" si="1"/>
        <v>94</v>
      </c>
      <c r="J96" s="68">
        <v>9854954461</v>
      </c>
      <c r="K96" s="68" t="s">
        <v>607</v>
      </c>
      <c r="L96" s="68" t="s">
        <v>608</v>
      </c>
      <c r="M96" s="68">
        <v>8822934817</v>
      </c>
      <c r="N96" s="68" t="s">
        <v>609</v>
      </c>
      <c r="O96" s="68">
        <v>9854656056</v>
      </c>
      <c r="P96" s="24">
        <v>43616</v>
      </c>
      <c r="Q96" s="18" t="s">
        <v>573</v>
      </c>
      <c r="R96" s="68">
        <v>26</v>
      </c>
      <c r="S96" s="18" t="s">
        <v>662</v>
      </c>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92</v>
      </c>
      <c r="D165" s="21"/>
      <c r="E165" s="13"/>
      <c r="F165" s="21"/>
      <c r="G165" s="59">
        <f>SUM(G5:G164)</f>
        <v>3770</v>
      </c>
      <c r="H165" s="59">
        <f>SUM(H5:H164)</f>
        <v>4161</v>
      </c>
      <c r="I165" s="59">
        <f>SUM(I5:I164)</f>
        <v>7931</v>
      </c>
      <c r="J165" s="21"/>
      <c r="K165" s="21"/>
      <c r="L165" s="21"/>
      <c r="M165" s="21"/>
      <c r="N165" s="21"/>
      <c r="O165" s="21"/>
      <c r="P165" s="14"/>
      <c r="Q165" s="21"/>
      <c r="R165" s="21"/>
      <c r="S165" s="21"/>
      <c r="T165" s="12"/>
    </row>
    <row r="166" spans="1:20">
      <c r="A166" s="44" t="s">
        <v>62</v>
      </c>
      <c r="B166" s="10">
        <f>COUNTIF(B$5:B$164,"Team 1")</f>
        <v>46</v>
      </c>
      <c r="C166" s="44" t="s">
        <v>25</v>
      </c>
      <c r="D166" s="10">
        <f>COUNTIF(D5:D164,"Anganwadi")</f>
        <v>42</v>
      </c>
    </row>
    <row r="167" spans="1:20">
      <c r="A167" s="44" t="s">
        <v>63</v>
      </c>
      <c r="B167" s="10">
        <f>COUNTIF(B$6:B$164,"Team 2")</f>
        <v>46</v>
      </c>
      <c r="C167" s="44" t="s">
        <v>23</v>
      </c>
      <c r="D167" s="10">
        <f>COUNTIF(D5:D164,"School")</f>
        <v>50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E5" activePane="bottomRight" state="frozen"/>
      <selection pane="topRight" activeCell="C1" sqref="C1"/>
      <selection pane="bottomLeft" activeCell="A5" sqref="A5"/>
      <selection pane="bottomRight" activeCell="E3" sqref="E3:E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8.42578125"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8" t="s">
        <v>70</v>
      </c>
      <c r="B1" s="148"/>
      <c r="C1" s="148"/>
      <c r="D1" s="148"/>
      <c r="E1" s="148"/>
      <c r="F1" s="148"/>
      <c r="G1" s="148"/>
      <c r="H1" s="148"/>
      <c r="I1" s="148"/>
      <c r="J1" s="148"/>
      <c r="K1" s="148"/>
      <c r="L1" s="148"/>
      <c r="M1" s="148"/>
      <c r="N1" s="148"/>
      <c r="O1" s="148"/>
      <c r="P1" s="148"/>
      <c r="Q1" s="148"/>
      <c r="R1" s="148"/>
      <c r="S1" s="148"/>
    </row>
    <row r="2" spans="1:20" ht="16.5" customHeight="1">
      <c r="A2" s="143" t="s">
        <v>59</v>
      </c>
      <c r="B2" s="144"/>
      <c r="C2" s="144"/>
      <c r="D2" s="25">
        <v>43556</v>
      </c>
      <c r="E2" s="22"/>
      <c r="F2" s="22"/>
      <c r="G2" s="22"/>
      <c r="H2" s="22"/>
      <c r="I2" s="22"/>
      <c r="J2" s="22"/>
      <c r="K2" s="22"/>
      <c r="L2" s="22"/>
      <c r="M2" s="22"/>
      <c r="N2" s="22"/>
      <c r="O2" s="22"/>
      <c r="P2" s="22"/>
      <c r="Q2" s="22"/>
      <c r="R2" s="22"/>
      <c r="S2" s="22"/>
    </row>
    <row r="3" spans="1:20" ht="24" customHeight="1">
      <c r="A3" s="145" t="s">
        <v>14</v>
      </c>
      <c r="B3" s="138" t="s">
        <v>61</v>
      </c>
      <c r="C3" s="140" t="s">
        <v>7</v>
      </c>
      <c r="D3" s="140" t="s">
        <v>55</v>
      </c>
      <c r="E3" s="140" t="s">
        <v>16</v>
      </c>
      <c r="F3" s="147" t="s">
        <v>17</v>
      </c>
      <c r="G3" s="140" t="s">
        <v>8</v>
      </c>
      <c r="H3" s="140"/>
      <c r="I3" s="140"/>
      <c r="J3" s="140" t="s">
        <v>31</v>
      </c>
      <c r="K3" s="138" t="s">
        <v>33</v>
      </c>
      <c r="L3" s="138" t="s">
        <v>50</v>
      </c>
      <c r="M3" s="138" t="s">
        <v>51</v>
      </c>
      <c r="N3" s="138" t="s">
        <v>34</v>
      </c>
      <c r="O3" s="138" t="s">
        <v>35</v>
      </c>
      <c r="P3" s="145" t="s">
        <v>54</v>
      </c>
      <c r="Q3" s="140" t="s">
        <v>52</v>
      </c>
      <c r="R3" s="140" t="s">
        <v>32</v>
      </c>
      <c r="S3" s="140" t="s">
        <v>53</v>
      </c>
      <c r="T3" s="140" t="s">
        <v>13</v>
      </c>
    </row>
    <row r="4" spans="1:20" ht="25.5" customHeight="1">
      <c r="A4" s="145"/>
      <c r="B4" s="146"/>
      <c r="C4" s="140"/>
      <c r="D4" s="140"/>
      <c r="E4" s="140"/>
      <c r="F4" s="147"/>
      <c r="G4" s="15" t="s">
        <v>9</v>
      </c>
      <c r="H4" s="15" t="s">
        <v>10</v>
      </c>
      <c r="I4" s="11" t="s">
        <v>11</v>
      </c>
      <c r="J4" s="140"/>
      <c r="K4" s="139"/>
      <c r="L4" s="139"/>
      <c r="M4" s="139"/>
      <c r="N4" s="139"/>
      <c r="O4" s="139"/>
      <c r="P4" s="145"/>
      <c r="Q4" s="145"/>
      <c r="R4" s="140"/>
      <c r="S4" s="140"/>
      <c r="T4" s="140"/>
    </row>
    <row r="5" spans="1:20" ht="30">
      <c r="A5" s="4">
        <v>1</v>
      </c>
      <c r="B5" s="17" t="s">
        <v>62</v>
      </c>
      <c r="C5" s="63" t="s">
        <v>86</v>
      </c>
      <c r="D5" s="18" t="s">
        <v>23</v>
      </c>
      <c r="E5" s="73">
        <v>18240109601</v>
      </c>
      <c r="F5" s="18" t="s">
        <v>575</v>
      </c>
      <c r="G5" s="73">
        <v>33</v>
      </c>
      <c r="H5" s="73">
        <v>32</v>
      </c>
      <c r="I5" s="74">
        <f t="shared" ref="I5:I68" si="0">+G5+H5</f>
        <v>65</v>
      </c>
      <c r="J5" s="68">
        <v>9508449324</v>
      </c>
      <c r="K5" s="68" t="s">
        <v>579</v>
      </c>
      <c r="L5" s="68" t="s">
        <v>580</v>
      </c>
      <c r="M5" s="68">
        <v>9954439700</v>
      </c>
      <c r="N5" s="68" t="s">
        <v>581</v>
      </c>
      <c r="O5" s="68">
        <v>9957797012</v>
      </c>
      <c r="P5" s="24">
        <v>43556</v>
      </c>
      <c r="Q5" s="18" t="s">
        <v>569</v>
      </c>
      <c r="R5" s="68">
        <v>19</v>
      </c>
      <c r="S5" s="18" t="s">
        <v>662</v>
      </c>
      <c r="T5" s="18"/>
    </row>
    <row r="6" spans="1:20">
      <c r="A6" s="4">
        <v>2</v>
      </c>
      <c r="B6" s="17" t="s">
        <v>62</v>
      </c>
      <c r="C6" s="64" t="s">
        <v>87</v>
      </c>
      <c r="D6" s="18" t="s">
        <v>25</v>
      </c>
      <c r="E6" s="73" t="s">
        <v>679</v>
      </c>
      <c r="F6" s="18"/>
      <c r="G6" s="73">
        <v>26</v>
      </c>
      <c r="H6" s="73">
        <v>12</v>
      </c>
      <c r="I6" s="74">
        <f t="shared" si="0"/>
        <v>38</v>
      </c>
      <c r="J6" s="68" t="s">
        <v>582</v>
      </c>
      <c r="K6" s="68" t="s">
        <v>583</v>
      </c>
      <c r="L6" s="68" t="s">
        <v>584</v>
      </c>
      <c r="M6" s="68">
        <v>9859420346</v>
      </c>
      <c r="N6" s="68" t="s">
        <v>585</v>
      </c>
      <c r="O6" s="68">
        <v>9678278688</v>
      </c>
      <c r="P6" s="24">
        <v>43556</v>
      </c>
      <c r="Q6" s="18" t="s">
        <v>569</v>
      </c>
      <c r="R6" s="68">
        <v>23</v>
      </c>
      <c r="S6" s="18" t="s">
        <v>662</v>
      </c>
      <c r="T6" s="18"/>
    </row>
    <row r="7" spans="1:20">
      <c r="A7" s="4">
        <v>3</v>
      </c>
      <c r="B7" s="17" t="s">
        <v>63</v>
      </c>
      <c r="C7" s="63" t="s">
        <v>88</v>
      </c>
      <c r="D7" s="18" t="s">
        <v>23</v>
      </c>
      <c r="E7" s="73">
        <v>18240109603</v>
      </c>
      <c r="F7" s="18" t="s">
        <v>576</v>
      </c>
      <c r="G7" s="73">
        <v>139</v>
      </c>
      <c r="H7" s="73">
        <v>143</v>
      </c>
      <c r="I7" s="74">
        <f t="shared" si="0"/>
        <v>282</v>
      </c>
      <c r="J7" s="68">
        <v>9954763871</v>
      </c>
      <c r="K7" s="68" t="s">
        <v>588</v>
      </c>
      <c r="L7" s="68" t="s">
        <v>586</v>
      </c>
      <c r="M7" s="68">
        <v>9854381890</v>
      </c>
      <c r="N7" s="68" t="s">
        <v>587</v>
      </c>
      <c r="O7" s="68">
        <v>7896987071</v>
      </c>
      <c r="P7" s="24">
        <v>43556</v>
      </c>
      <c r="Q7" s="18" t="s">
        <v>569</v>
      </c>
      <c r="R7" s="68">
        <v>17</v>
      </c>
      <c r="S7" s="18" t="s">
        <v>662</v>
      </c>
      <c r="T7" s="18"/>
    </row>
    <row r="8" spans="1:20">
      <c r="A8" s="4">
        <v>4</v>
      </c>
      <c r="B8" s="17" t="s">
        <v>63</v>
      </c>
      <c r="C8" s="64" t="s">
        <v>89</v>
      </c>
      <c r="D8" s="18" t="s">
        <v>25</v>
      </c>
      <c r="E8" s="73" t="s">
        <v>679</v>
      </c>
      <c r="F8" s="18"/>
      <c r="G8" s="73">
        <v>30</v>
      </c>
      <c r="H8" s="73">
        <v>27</v>
      </c>
      <c r="I8" s="74">
        <f t="shared" si="0"/>
        <v>57</v>
      </c>
      <c r="J8" s="68" t="s">
        <v>582</v>
      </c>
      <c r="K8" s="68" t="s">
        <v>583</v>
      </c>
      <c r="L8" s="68" t="s">
        <v>584</v>
      </c>
      <c r="M8" s="68">
        <v>9859420346</v>
      </c>
      <c r="N8" s="68" t="s">
        <v>585</v>
      </c>
      <c r="O8" s="68">
        <v>9678278688</v>
      </c>
      <c r="P8" s="24">
        <v>43556</v>
      </c>
      <c r="Q8" s="18" t="s">
        <v>569</v>
      </c>
      <c r="R8" s="68">
        <v>18</v>
      </c>
      <c r="S8" s="18" t="s">
        <v>662</v>
      </c>
      <c r="T8" s="18"/>
    </row>
    <row r="9" spans="1:20" ht="30">
      <c r="A9" s="4">
        <v>5</v>
      </c>
      <c r="B9" s="17" t="s">
        <v>62</v>
      </c>
      <c r="C9" s="63" t="s">
        <v>90</v>
      </c>
      <c r="D9" s="18" t="s">
        <v>23</v>
      </c>
      <c r="E9" s="73">
        <v>18240116408</v>
      </c>
      <c r="F9" s="18" t="s">
        <v>575</v>
      </c>
      <c r="G9" s="73">
        <v>22</v>
      </c>
      <c r="H9" s="73">
        <v>19</v>
      </c>
      <c r="I9" s="74">
        <f t="shared" si="0"/>
        <v>41</v>
      </c>
      <c r="J9" s="68">
        <v>9957262749</v>
      </c>
      <c r="K9" s="68" t="s">
        <v>579</v>
      </c>
      <c r="L9" s="68" t="s">
        <v>580</v>
      </c>
      <c r="M9" s="68">
        <v>9954439700</v>
      </c>
      <c r="N9" s="68" t="s">
        <v>581</v>
      </c>
      <c r="O9" s="68">
        <v>9957797012</v>
      </c>
      <c r="P9" s="24">
        <v>43557</v>
      </c>
      <c r="Q9" s="18" t="s">
        <v>570</v>
      </c>
      <c r="R9" s="68">
        <v>23</v>
      </c>
      <c r="S9" s="18" t="s">
        <v>662</v>
      </c>
      <c r="T9" s="18"/>
    </row>
    <row r="10" spans="1:20">
      <c r="A10" s="4">
        <v>6</v>
      </c>
      <c r="B10" s="17" t="s">
        <v>62</v>
      </c>
      <c r="C10" s="64" t="s">
        <v>91</v>
      </c>
      <c r="D10" s="18" t="s">
        <v>25</v>
      </c>
      <c r="E10" s="73" t="s">
        <v>691</v>
      </c>
      <c r="F10" s="18"/>
      <c r="G10" s="73">
        <v>24</v>
      </c>
      <c r="H10" s="73">
        <v>23</v>
      </c>
      <c r="I10" s="74">
        <f t="shared" si="0"/>
        <v>47</v>
      </c>
      <c r="J10" s="68" t="s">
        <v>582</v>
      </c>
      <c r="K10" s="75" t="s">
        <v>589</v>
      </c>
      <c r="L10" s="68" t="s">
        <v>580</v>
      </c>
      <c r="M10" s="68">
        <v>9954439700</v>
      </c>
      <c r="N10" s="68" t="s">
        <v>590</v>
      </c>
      <c r="O10" s="68">
        <v>8822345296</v>
      </c>
      <c r="P10" s="24">
        <v>43557</v>
      </c>
      <c r="Q10" s="18" t="s">
        <v>570</v>
      </c>
      <c r="R10" s="68">
        <v>24</v>
      </c>
      <c r="S10" s="18" t="s">
        <v>662</v>
      </c>
      <c r="T10" s="18"/>
    </row>
    <row r="11" spans="1:20" ht="30">
      <c r="A11" s="4">
        <v>7</v>
      </c>
      <c r="B11" s="17" t="s">
        <v>63</v>
      </c>
      <c r="C11" s="63" t="s">
        <v>92</v>
      </c>
      <c r="D11" s="18" t="s">
        <v>23</v>
      </c>
      <c r="E11" s="73">
        <v>18240109101</v>
      </c>
      <c r="F11" s="18" t="s">
        <v>575</v>
      </c>
      <c r="G11" s="73">
        <v>27</v>
      </c>
      <c r="H11" s="73">
        <v>16</v>
      </c>
      <c r="I11" s="74">
        <f t="shared" si="0"/>
        <v>43</v>
      </c>
      <c r="J11" s="68">
        <v>9577089237</v>
      </c>
      <c r="K11" s="75" t="s">
        <v>591</v>
      </c>
      <c r="L11" s="68" t="s">
        <v>592</v>
      </c>
      <c r="M11" s="68">
        <v>9707726608</v>
      </c>
      <c r="N11" s="68" t="s">
        <v>593</v>
      </c>
      <c r="O11" s="68">
        <v>9859269751</v>
      </c>
      <c r="P11" s="24">
        <v>43557</v>
      </c>
      <c r="Q11" s="51" t="s">
        <v>570</v>
      </c>
      <c r="R11" s="68">
        <v>21</v>
      </c>
      <c r="S11" s="18" t="s">
        <v>662</v>
      </c>
      <c r="T11" s="18"/>
    </row>
    <row r="12" spans="1:20" s="52" customFormat="1" ht="30">
      <c r="A12" s="50">
        <v>8</v>
      </c>
      <c r="B12" s="17" t="s">
        <v>63</v>
      </c>
      <c r="C12" s="64" t="s">
        <v>93</v>
      </c>
      <c r="D12" s="51" t="s">
        <v>25</v>
      </c>
      <c r="E12" s="73" t="s">
        <v>690</v>
      </c>
      <c r="F12" s="51"/>
      <c r="G12" s="73">
        <v>29</v>
      </c>
      <c r="H12" s="73">
        <v>43</v>
      </c>
      <c r="I12" s="74">
        <f t="shared" si="0"/>
        <v>72</v>
      </c>
      <c r="J12" s="68" t="s">
        <v>594</v>
      </c>
      <c r="K12" s="68" t="s">
        <v>591</v>
      </c>
      <c r="L12" s="68" t="s">
        <v>592</v>
      </c>
      <c r="M12" s="68">
        <v>9707726608</v>
      </c>
      <c r="N12" s="68" t="s">
        <v>593</v>
      </c>
      <c r="O12" s="68">
        <v>9859269751</v>
      </c>
      <c r="P12" s="24">
        <v>43557</v>
      </c>
      <c r="Q12" s="18" t="s">
        <v>570</v>
      </c>
      <c r="R12" s="68">
        <v>20</v>
      </c>
      <c r="S12" s="18" t="s">
        <v>662</v>
      </c>
      <c r="T12" s="18"/>
    </row>
    <row r="13" spans="1:20">
      <c r="A13" s="4">
        <v>9</v>
      </c>
      <c r="B13" s="17" t="s">
        <v>62</v>
      </c>
      <c r="C13" s="63" t="s">
        <v>94</v>
      </c>
      <c r="D13" s="18" t="s">
        <v>23</v>
      </c>
      <c r="E13" s="73">
        <v>18240109602</v>
      </c>
      <c r="F13" s="18" t="s">
        <v>578</v>
      </c>
      <c r="G13" s="73">
        <v>508</v>
      </c>
      <c r="H13" s="73">
        <v>312</v>
      </c>
      <c r="I13" s="74">
        <f t="shared" si="0"/>
        <v>820</v>
      </c>
      <c r="J13" s="68">
        <v>7896500545</v>
      </c>
      <c r="K13" s="68" t="s">
        <v>595</v>
      </c>
      <c r="L13" s="68" t="s">
        <v>596</v>
      </c>
      <c r="M13" s="68">
        <v>9613236489</v>
      </c>
      <c r="N13" s="68" t="s">
        <v>597</v>
      </c>
      <c r="O13" s="68">
        <v>7896665742</v>
      </c>
      <c r="P13" s="24">
        <v>43558</v>
      </c>
      <c r="Q13" s="18" t="s">
        <v>571</v>
      </c>
      <c r="R13" s="68">
        <v>18</v>
      </c>
      <c r="S13" s="18" t="s">
        <v>662</v>
      </c>
      <c r="T13" s="18"/>
    </row>
    <row r="14" spans="1:20">
      <c r="A14" s="4">
        <v>10</v>
      </c>
      <c r="B14" s="17" t="s">
        <v>62</v>
      </c>
      <c r="C14" s="64" t="s">
        <v>95</v>
      </c>
      <c r="D14" s="18" t="s">
        <v>25</v>
      </c>
      <c r="E14" s="73" t="s">
        <v>665</v>
      </c>
      <c r="F14" s="18"/>
      <c r="G14" s="73">
        <v>17</v>
      </c>
      <c r="H14" s="73">
        <v>16</v>
      </c>
      <c r="I14" s="74">
        <f t="shared" si="0"/>
        <v>33</v>
      </c>
      <c r="J14" s="68" t="s">
        <v>582</v>
      </c>
      <c r="K14" s="68" t="s">
        <v>598</v>
      </c>
      <c r="L14" s="68" t="s">
        <v>599</v>
      </c>
      <c r="M14" s="68">
        <v>9854628271</v>
      </c>
      <c r="N14" s="68" t="s">
        <v>600</v>
      </c>
      <c r="O14" s="68">
        <v>7399649358</v>
      </c>
      <c r="P14" s="24">
        <v>43558</v>
      </c>
      <c r="Q14" s="18" t="s">
        <v>571</v>
      </c>
      <c r="R14" s="68">
        <v>19</v>
      </c>
      <c r="S14" s="18" t="s">
        <v>662</v>
      </c>
      <c r="T14" s="18"/>
    </row>
    <row r="15" spans="1:20">
      <c r="A15" s="4">
        <v>11</v>
      </c>
      <c r="B15" s="17" t="s">
        <v>63</v>
      </c>
      <c r="C15" s="63" t="s">
        <v>96</v>
      </c>
      <c r="D15" s="18" t="s">
        <v>23</v>
      </c>
      <c r="E15" s="73">
        <v>18240110904</v>
      </c>
      <c r="F15" s="18" t="s">
        <v>575</v>
      </c>
      <c r="G15" s="73">
        <v>60</v>
      </c>
      <c r="H15" s="73">
        <v>67</v>
      </c>
      <c r="I15" s="74">
        <f t="shared" si="0"/>
        <v>127</v>
      </c>
      <c r="J15" s="68">
        <v>8822084352</v>
      </c>
      <c r="K15" s="68" t="s">
        <v>598</v>
      </c>
      <c r="L15" s="68" t="s">
        <v>599</v>
      </c>
      <c r="M15" s="68">
        <v>9854628271</v>
      </c>
      <c r="N15" s="68" t="s">
        <v>600</v>
      </c>
      <c r="O15" s="68">
        <v>7399649358</v>
      </c>
      <c r="P15" s="24">
        <v>43558</v>
      </c>
      <c r="Q15" s="18" t="s">
        <v>571</v>
      </c>
      <c r="R15" s="68">
        <v>22</v>
      </c>
      <c r="S15" s="18" t="s">
        <v>662</v>
      </c>
      <c r="T15" s="18"/>
    </row>
    <row r="16" spans="1:20">
      <c r="A16" s="4">
        <v>12</v>
      </c>
      <c r="B16" s="17" t="s">
        <v>63</v>
      </c>
      <c r="C16" s="64" t="s">
        <v>97</v>
      </c>
      <c r="D16" s="18" t="s">
        <v>25</v>
      </c>
      <c r="E16" s="73" t="s">
        <v>582</v>
      </c>
      <c r="F16" s="18"/>
      <c r="G16" s="73">
        <v>30</v>
      </c>
      <c r="H16" s="73">
        <v>24</v>
      </c>
      <c r="I16" s="74">
        <f t="shared" si="0"/>
        <v>54</v>
      </c>
      <c r="J16" s="68" t="s">
        <v>582</v>
      </c>
      <c r="K16" s="68" t="s">
        <v>583</v>
      </c>
      <c r="L16" s="68" t="s">
        <v>584</v>
      </c>
      <c r="M16" s="68">
        <v>9859420346</v>
      </c>
      <c r="N16" s="68" t="s">
        <v>585</v>
      </c>
      <c r="O16" s="68">
        <v>9678278688</v>
      </c>
      <c r="P16" s="24">
        <v>43558</v>
      </c>
      <c r="Q16" s="18" t="s">
        <v>571</v>
      </c>
      <c r="R16" s="68">
        <v>27</v>
      </c>
      <c r="S16" s="18" t="s">
        <v>662</v>
      </c>
      <c r="T16" s="18"/>
    </row>
    <row r="17" spans="1:20">
      <c r="A17" s="4">
        <v>13</v>
      </c>
      <c r="B17" s="17" t="s">
        <v>62</v>
      </c>
      <c r="C17" s="63" t="s">
        <v>98</v>
      </c>
      <c r="D17" s="18" t="s">
        <v>23</v>
      </c>
      <c r="E17" s="73">
        <v>18240103701</v>
      </c>
      <c r="F17" s="18" t="s">
        <v>577</v>
      </c>
      <c r="G17" s="73">
        <v>0</v>
      </c>
      <c r="H17" s="73">
        <v>55</v>
      </c>
      <c r="I17" s="74">
        <f t="shared" si="0"/>
        <v>55</v>
      </c>
      <c r="J17" s="68">
        <v>9707570742</v>
      </c>
      <c r="K17" s="75" t="s">
        <v>588</v>
      </c>
      <c r="L17" s="68" t="s">
        <v>586</v>
      </c>
      <c r="M17" s="68">
        <v>9854381890</v>
      </c>
      <c r="N17" s="68" t="s">
        <v>587</v>
      </c>
      <c r="O17" s="68">
        <v>7896987071</v>
      </c>
      <c r="P17" s="24">
        <v>43559</v>
      </c>
      <c r="Q17" s="18" t="s">
        <v>572</v>
      </c>
      <c r="R17" s="68">
        <v>26</v>
      </c>
      <c r="S17" s="18" t="s">
        <v>662</v>
      </c>
      <c r="T17" s="18"/>
    </row>
    <row r="18" spans="1:20">
      <c r="A18" s="4">
        <v>14</v>
      </c>
      <c r="B18" s="17" t="s">
        <v>62</v>
      </c>
      <c r="C18" s="64" t="s">
        <v>99</v>
      </c>
      <c r="D18" s="18" t="s">
        <v>25</v>
      </c>
      <c r="E18" s="73" t="s">
        <v>666</v>
      </c>
      <c r="F18" s="18"/>
      <c r="G18" s="73">
        <v>19</v>
      </c>
      <c r="H18" s="73">
        <v>17</v>
      </c>
      <c r="I18" s="74">
        <f t="shared" si="0"/>
        <v>36</v>
      </c>
      <c r="J18" s="68" t="s">
        <v>582</v>
      </c>
      <c r="K18" s="75" t="s">
        <v>589</v>
      </c>
      <c r="L18" s="68" t="s">
        <v>580</v>
      </c>
      <c r="M18" s="68">
        <v>9954439700</v>
      </c>
      <c r="N18" s="68" t="s">
        <v>590</v>
      </c>
      <c r="O18" s="68">
        <v>8822345296</v>
      </c>
      <c r="P18" s="24">
        <v>43559</v>
      </c>
      <c r="Q18" s="18" t="s">
        <v>572</v>
      </c>
      <c r="R18" s="68">
        <v>23</v>
      </c>
      <c r="S18" s="18" t="s">
        <v>662</v>
      </c>
      <c r="T18" s="18"/>
    </row>
    <row r="19" spans="1:20">
      <c r="A19" s="4">
        <v>15</v>
      </c>
      <c r="B19" s="17" t="s">
        <v>63</v>
      </c>
      <c r="C19" s="63" t="s">
        <v>100</v>
      </c>
      <c r="D19" s="18" t="s">
        <v>23</v>
      </c>
      <c r="E19" s="73">
        <v>18240110701</v>
      </c>
      <c r="F19" s="18" t="s">
        <v>575</v>
      </c>
      <c r="G19" s="73">
        <v>18</v>
      </c>
      <c r="H19" s="73">
        <v>11</v>
      </c>
      <c r="I19" s="74">
        <f t="shared" si="0"/>
        <v>29</v>
      </c>
      <c r="J19" s="68">
        <v>9854016772</v>
      </c>
      <c r="K19" s="68" t="s">
        <v>601</v>
      </c>
      <c r="L19" s="68" t="s">
        <v>602</v>
      </c>
      <c r="M19" s="68">
        <v>9859238535</v>
      </c>
      <c r="N19" s="68" t="s">
        <v>603</v>
      </c>
      <c r="O19" s="68">
        <v>8749845452</v>
      </c>
      <c r="P19" s="24">
        <v>43559</v>
      </c>
      <c r="Q19" s="18" t="s">
        <v>572</v>
      </c>
      <c r="R19" s="68">
        <v>23</v>
      </c>
      <c r="S19" s="18" t="s">
        <v>662</v>
      </c>
      <c r="T19" s="18"/>
    </row>
    <row r="20" spans="1:20">
      <c r="A20" s="4">
        <v>16</v>
      </c>
      <c r="B20" s="17" t="s">
        <v>63</v>
      </c>
      <c r="C20" s="64" t="s">
        <v>101</v>
      </c>
      <c r="D20" s="18" t="s">
        <v>25</v>
      </c>
      <c r="E20" s="73" t="s">
        <v>667</v>
      </c>
      <c r="F20" s="18"/>
      <c r="G20" s="73">
        <v>21</v>
      </c>
      <c r="H20" s="73">
        <v>31</v>
      </c>
      <c r="I20" s="74">
        <f t="shared" si="0"/>
        <v>52</v>
      </c>
      <c r="J20" s="68" t="s">
        <v>582</v>
      </c>
      <c r="K20" s="68" t="s">
        <v>601</v>
      </c>
      <c r="L20" s="68" t="s">
        <v>602</v>
      </c>
      <c r="M20" s="68">
        <v>9859238535</v>
      </c>
      <c r="N20" s="68" t="s">
        <v>603</v>
      </c>
      <c r="O20" s="68">
        <v>8749845452</v>
      </c>
      <c r="P20" s="24">
        <v>43559</v>
      </c>
      <c r="Q20" s="18" t="s">
        <v>572</v>
      </c>
      <c r="R20" s="68">
        <v>25</v>
      </c>
      <c r="S20" s="18" t="s">
        <v>662</v>
      </c>
      <c r="T20" s="18"/>
    </row>
    <row r="21" spans="1:20">
      <c r="A21" s="4">
        <v>17</v>
      </c>
      <c r="B21" s="17" t="s">
        <v>62</v>
      </c>
      <c r="C21" s="63" t="s">
        <v>102</v>
      </c>
      <c r="D21" s="18" t="s">
        <v>23</v>
      </c>
      <c r="E21" s="73">
        <v>18240101703</v>
      </c>
      <c r="F21" s="18" t="s">
        <v>575</v>
      </c>
      <c r="G21" s="73">
        <v>17</v>
      </c>
      <c r="H21" s="73">
        <v>23</v>
      </c>
      <c r="I21" s="74">
        <f t="shared" si="0"/>
        <v>40</v>
      </c>
      <c r="J21" s="68">
        <v>985982737</v>
      </c>
      <c r="K21" s="75" t="s">
        <v>604</v>
      </c>
      <c r="L21" s="68" t="s">
        <v>605</v>
      </c>
      <c r="M21" s="68">
        <v>9613381143</v>
      </c>
      <c r="N21" s="68" t="s">
        <v>606</v>
      </c>
      <c r="O21" s="68">
        <v>9854950341</v>
      </c>
      <c r="P21" s="24">
        <v>43560</v>
      </c>
      <c r="Q21" s="18" t="s">
        <v>573</v>
      </c>
      <c r="R21" s="68">
        <v>23</v>
      </c>
      <c r="S21" s="18" t="s">
        <v>662</v>
      </c>
      <c r="T21" s="18"/>
    </row>
    <row r="22" spans="1:20">
      <c r="A22" s="4">
        <v>18</v>
      </c>
      <c r="B22" s="17" t="s">
        <v>62</v>
      </c>
      <c r="C22" s="64" t="s">
        <v>103</v>
      </c>
      <c r="D22" s="18" t="s">
        <v>25</v>
      </c>
      <c r="E22" s="73" t="s">
        <v>668</v>
      </c>
      <c r="F22" s="56"/>
      <c r="G22" s="73">
        <v>34</v>
      </c>
      <c r="H22" s="73">
        <v>22</v>
      </c>
      <c r="I22" s="74">
        <f t="shared" si="0"/>
        <v>56</v>
      </c>
      <c r="J22" s="68" t="s">
        <v>582</v>
      </c>
      <c r="K22" s="68" t="s">
        <v>607</v>
      </c>
      <c r="L22" s="68" t="s">
        <v>608</v>
      </c>
      <c r="M22" s="68">
        <v>8822934817</v>
      </c>
      <c r="N22" s="68" t="s">
        <v>609</v>
      </c>
      <c r="O22" s="68">
        <v>9854656056</v>
      </c>
      <c r="P22" s="24">
        <v>43560</v>
      </c>
      <c r="Q22" s="18" t="s">
        <v>573</v>
      </c>
      <c r="R22" s="68">
        <v>21</v>
      </c>
      <c r="S22" s="18" t="s">
        <v>662</v>
      </c>
      <c r="T22" s="18"/>
    </row>
    <row r="23" spans="1:20">
      <c r="A23" s="4">
        <v>19</v>
      </c>
      <c r="B23" s="17" t="s">
        <v>63</v>
      </c>
      <c r="C23" s="63" t="s">
        <v>104</v>
      </c>
      <c r="D23" s="18" t="s">
        <v>23</v>
      </c>
      <c r="E23" s="73">
        <v>18240101701</v>
      </c>
      <c r="F23" s="18" t="s">
        <v>575</v>
      </c>
      <c r="G23" s="73">
        <v>22</v>
      </c>
      <c r="H23" s="73">
        <v>11</v>
      </c>
      <c r="I23" s="74">
        <f t="shared" si="0"/>
        <v>33</v>
      </c>
      <c r="J23" s="68">
        <v>9854765287</v>
      </c>
      <c r="K23" s="68" t="s">
        <v>604</v>
      </c>
      <c r="L23" s="68" t="s">
        <v>605</v>
      </c>
      <c r="M23" s="68">
        <v>9613381143</v>
      </c>
      <c r="N23" s="68" t="s">
        <v>606</v>
      </c>
      <c r="O23" s="68">
        <v>9854950341</v>
      </c>
      <c r="P23" s="24">
        <v>43560</v>
      </c>
      <c r="Q23" s="18" t="s">
        <v>573</v>
      </c>
      <c r="R23" s="68">
        <v>23</v>
      </c>
      <c r="S23" s="18" t="s">
        <v>662</v>
      </c>
      <c r="T23" s="18"/>
    </row>
    <row r="24" spans="1:20">
      <c r="A24" s="4">
        <v>20</v>
      </c>
      <c r="B24" s="17" t="s">
        <v>63</v>
      </c>
      <c r="C24" s="64" t="s">
        <v>105</v>
      </c>
      <c r="D24" s="18" t="s">
        <v>25</v>
      </c>
      <c r="E24" s="73" t="s">
        <v>669</v>
      </c>
      <c r="F24" s="18"/>
      <c r="G24" s="73">
        <v>68</v>
      </c>
      <c r="H24" s="73">
        <v>92</v>
      </c>
      <c r="I24" s="74">
        <f t="shared" si="0"/>
        <v>160</v>
      </c>
      <c r="J24" s="68" t="s">
        <v>582</v>
      </c>
      <c r="K24" s="68" t="s">
        <v>604</v>
      </c>
      <c r="L24" s="68" t="s">
        <v>605</v>
      </c>
      <c r="M24" s="68">
        <v>9613381143</v>
      </c>
      <c r="N24" s="68" t="s">
        <v>606</v>
      </c>
      <c r="O24" s="68">
        <v>9854950341</v>
      </c>
      <c r="P24" s="24">
        <v>43560</v>
      </c>
      <c r="Q24" s="18" t="s">
        <v>573</v>
      </c>
      <c r="R24" s="68">
        <v>28</v>
      </c>
      <c r="S24" s="18" t="s">
        <v>662</v>
      </c>
      <c r="T24" s="18"/>
    </row>
    <row r="25" spans="1:20" ht="30">
      <c r="A25" s="4">
        <v>21</v>
      </c>
      <c r="B25" s="17" t="s">
        <v>62</v>
      </c>
      <c r="C25" s="63" t="s">
        <v>106</v>
      </c>
      <c r="D25" s="18" t="s">
        <v>23</v>
      </c>
      <c r="E25" s="73">
        <v>18240109804</v>
      </c>
      <c r="F25" s="18" t="s">
        <v>575</v>
      </c>
      <c r="G25" s="73">
        <v>31</v>
      </c>
      <c r="H25" s="73">
        <v>51</v>
      </c>
      <c r="I25" s="74">
        <f t="shared" si="0"/>
        <v>82</v>
      </c>
      <c r="J25" s="68">
        <v>9707314054</v>
      </c>
      <c r="K25" s="68" t="s">
        <v>591</v>
      </c>
      <c r="L25" s="68" t="s">
        <v>592</v>
      </c>
      <c r="M25" s="68">
        <v>9707726608</v>
      </c>
      <c r="N25" s="68" t="s">
        <v>593</v>
      </c>
      <c r="O25" s="68">
        <v>9859269751</v>
      </c>
      <c r="P25" s="24">
        <v>43561</v>
      </c>
      <c r="Q25" s="18" t="s">
        <v>574</v>
      </c>
      <c r="R25" s="68">
        <v>19</v>
      </c>
      <c r="S25" s="18" t="s">
        <v>662</v>
      </c>
      <c r="T25" s="18"/>
    </row>
    <row r="26" spans="1:20" ht="30">
      <c r="A26" s="4">
        <v>22</v>
      </c>
      <c r="B26" s="17" t="s">
        <v>62</v>
      </c>
      <c r="C26" s="64" t="s">
        <v>107</v>
      </c>
      <c r="D26" s="18" t="s">
        <v>25</v>
      </c>
      <c r="E26" s="73" t="s">
        <v>670</v>
      </c>
      <c r="F26" s="18"/>
      <c r="G26" s="73">
        <v>21</v>
      </c>
      <c r="H26" s="73">
        <v>20</v>
      </c>
      <c r="I26" s="74">
        <f t="shared" si="0"/>
        <v>41</v>
      </c>
      <c r="J26" s="68" t="s">
        <v>610</v>
      </c>
      <c r="K26" s="68" t="s">
        <v>591</v>
      </c>
      <c r="L26" s="68" t="s">
        <v>592</v>
      </c>
      <c r="M26" s="68">
        <v>9707726608</v>
      </c>
      <c r="N26" s="68" t="s">
        <v>593</v>
      </c>
      <c r="O26" s="68">
        <v>9859269751</v>
      </c>
      <c r="P26" s="24">
        <v>43561</v>
      </c>
      <c r="Q26" s="18" t="s">
        <v>574</v>
      </c>
      <c r="R26" s="68">
        <v>21</v>
      </c>
      <c r="S26" s="18" t="s">
        <v>662</v>
      </c>
      <c r="T26" s="18"/>
    </row>
    <row r="27" spans="1:20">
      <c r="A27" s="4">
        <v>23</v>
      </c>
      <c r="B27" s="17" t="s">
        <v>63</v>
      </c>
      <c r="C27" s="63" t="s">
        <v>108</v>
      </c>
      <c r="D27" s="18" t="s">
        <v>23</v>
      </c>
      <c r="E27" s="73">
        <v>18240108701</v>
      </c>
      <c r="F27" s="18" t="s">
        <v>575</v>
      </c>
      <c r="G27" s="73">
        <v>31</v>
      </c>
      <c r="H27" s="73">
        <v>30</v>
      </c>
      <c r="I27" s="74">
        <f t="shared" si="0"/>
        <v>61</v>
      </c>
      <c r="J27" s="68">
        <v>7896193912</v>
      </c>
      <c r="K27" s="68" t="s">
        <v>611</v>
      </c>
      <c r="L27" s="68" t="s">
        <v>586</v>
      </c>
      <c r="M27" s="68">
        <v>9854381890</v>
      </c>
      <c r="N27" s="68" t="s">
        <v>612</v>
      </c>
      <c r="O27" s="68">
        <v>7399407701</v>
      </c>
      <c r="P27" s="24">
        <v>43561</v>
      </c>
      <c r="Q27" s="18" t="s">
        <v>574</v>
      </c>
      <c r="R27" s="68">
        <v>18</v>
      </c>
      <c r="S27" s="18" t="s">
        <v>662</v>
      </c>
      <c r="T27" s="18"/>
    </row>
    <row r="28" spans="1:20">
      <c r="A28" s="4">
        <v>24</v>
      </c>
      <c r="B28" s="17" t="s">
        <v>63</v>
      </c>
      <c r="C28" s="64" t="s">
        <v>109</v>
      </c>
      <c r="D28" s="18" t="s">
        <v>25</v>
      </c>
      <c r="E28" s="73" t="s">
        <v>671</v>
      </c>
      <c r="F28" s="18"/>
      <c r="G28" s="73">
        <v>19</v>
      </c>
      <c r="H28" s="73">
        <v>21</v>
      </c>
      <c r="I28" s="74">
        <f t="shared" si="0"/>
        <v>40</v>
      </c>
      <c r="J28" s="68" t="s">
        <v>582</v>
      </c>
      <c r="K28" s="68" t="s">
        <v>613</v>
      </c>
      <c r="L28" s="68" t="s">
        <v>614</v>
      </c>
      <c r="M28" s="68">
        <v>9613950341</v>
      </c>
      <c r="N28" s="68" t="s">
        <v>615</v>
      </c>
      <c r="O28" s="68">
        <v>7896047411</v>
      </c>
      <c r="P28" s="24">
        <v>43561</v>
      </c>
      <c r="Q28" s="18" t="s">
        <v>574</v>
      </c>
      <c r="R28" s="68">
        <v>16</v>
      </c>
      <c r="S28" s="18" t="s">
        <v>662</v>
      </c>
      <c r="T28" s="18"/>
    </row>
    <row r="29" spans="1:20">
      <c r="A29" s="4">
        <v>25</v>
      </c>
      <c r="B29" s="17" t="s">
        <v>62</v>
      </c>
      <c r="C29" s="63" t="s">
        <v>110</v>
      </c>
      <c r="D29" s="18" t="s">
        <v>23</v>
      </c>
      <c r="E29" s="73">
        <v>18240107501</v>
      </c>
      <c r="F29" s="18" t="s">
        <v>575</v>
      </c>
      <c r="G29" s="73">
        <v>71</v>
      </c>
      <c r="H29" s="73">
        <v>73</v>
      </c>
      <c r="I29" s="74">
        <f t="shared" si="0"/>
        <v>144</v>
      </c>
      <c r="J29" s="68">
        <v>9707746825</v>
      </c>
      <c r="K29" s="68" t="s">
        <v>613</v>
      </c>
      <c r="L29" s="68" t="s">
        <v>614</v>
      </c>
      <c r="M29" s="68">
        <v>9613950341</v>
      </c>
      <c r="N29" s="68" t="s">
        <v>615</v>
      </c>
      <c r="O29" s="68">
        <v>7896047411</v>
      </c>
      <c r="P29" s="24">
        <v>43563</v>
      </c>
      <c r="Q29" s="18" t="s">
        <v>569</v>
      </c>
      <c r="R29" s="68">
        <v>22</v>
      </c>
      <c r="S29" s="18" t="s">
        <v>662</v>
      </c>
      <c r="T29" s="18"/>
    </row>
    <row r="30" spans="1:20">
      <c r="A30" s="4">
        <v>26</v>
      </c>
      <c r="B30" s="17" t="s">
        <v>62</v>
      </c>
      <c r="C30" s="63" t="s">
        <v>111</v>
      </c>
      <c r="D30" s="18" t="s">
        <v>23</v>
      </c>
      <c r="E30" s="73" t="s">
        <v>672</v>
      </c>
      <c r="F30" s="18" t="s">
        <v>577</v>
      </c>
      <c r="G30" s="73">
        <v>68</v>
      </c>
      <c r="H30" s="73">
        <v>55</v>
      </c>
      <c r="I30" s="74">
        <f t="shared" si="0"/>
        <v>123</v>
      </c>
      <c r="J30" s="68">
        <v>7399628655</v>
      </c>
      <c r="K30" s="68" t="s">
        <v>613</v>
      </c>
      <c r="L30" s="68" t="s">
        <v>614</v>
      </c>
      <c r="M30" s="68">
        <v>9613950341</v>
      </c>
      <c r="N30" s="68" t="s">
        <v>615</v>
      </c>
      <c r="O30" s="68">
        <v>7896047411</v>
      </c>
      <c r="P30" s="24">
        <v>43563</v>
      </c>
      <c r="Q30" s="18" t="s">
        <v>569</v>
      </c>
      <c r="R30" s="68">
        <v>20</v>
      </c>
      <c r="S30" s="18" t="s">
        <v>662</v>
      </c>
      <c r="T30" s="18"/>
    </row>
    <row r="31" spans="1:20">
      <c r="A31" s="4">
        <v>27</v>
      </c>
      <c r="B31" s="17" t="s">
        <v>63</v>
      </c>
      <c r="C31" s="63" t="s">
        <v>112</v>
      </c>
      <c r="D31" s="18" t="s">
        <v>23</v>
      </c>
      <c r="E31" s="73">
        <v>18240119301</v>
      </c>
      <c r="F31" s="18" t="s">
        <v>575</v>
      </c>
      <c r="G31" s="73">
        <v>64</v>
      </c>
      <c r="H31" s="73">
        <v>61</v>
      </c>
      <c r="I31" s="74">
        <f t="shared" si="0"/>
        <v>125</v>
      </c>
      <c r="J31" s="68">
        <v>8751866740</v>
      </c>
      <c r="K31" s="68" t="s">
        <v>613</v>
      </c>
      <c r="L31" s="68" t="s">
        <v>614</v>
      </c>
      <c r="M31" s="68">
        <v>9613950341</v>
      </c>
      <c r="N31" s="68" t="s">
        <v>615</v>
      </c>
      <c r="O31" s="68">
        <v>7896047411</v>
      </c>
      <c r="P31" s="24">
        <v>43563</v>
      </c>
      <c r="Q31" s="18" t="s">
        <v>569</v>
      </c>
      <c r="R31" s="68">
        <v>22</v>
      </c>
      <c r="S31" s="18" t="s">
        <v>662</v>
      </c>
      <c r="T31" s="18"/>
    </row>
    <row r="32" spans="1:20">
      <c r="A32" s="4">
        <v>28</v>
      </c>
      <c r="B32" s="17" t="s">
        <v>63</v>
      </c>
      <c r="C32" s="64" t="s">
        <v>113</v>
      </c>
      <c r="D32" s="18" t="s">
        <v>25</v>
      </c>
      <c r="E32" s="73" t="s">
        <v>673</v>
      </c>
      <c r="F32" s="18"/>
      <c r="G32" s="73">
        <v>63</v>
      </c>
      <c r="H32" s="73">
        <v>61</v>
      </c>
      <c r="I32" s="74">
        <f t="shared" si="0"/>
        <v>124</v>
      </c>
      <c r="J32" s="68" t="s">
        <v>582</v>
      </c>
      <c r="K32" s="68" t="s">
        <v>613</v>
      </c>
      <c r="L32" s="68" t="s">
        <v>614</v>
      </c>
      <c r="M32" s="68">
        <v>9613950341</v>
      </c>
      <c r="N32" s="68" t="s">
        <v>615</v>
      </c>
      <c r="O32" s="68">
        <v>7896047411</v>
      </c>
      <c r="P32" s="24">
        <v>43563</v>
      </c>
      <c r="Q32" s="18" t="s">
        <v>569</v>
      </c>
      <c r="R32" s="68">
        <v>26</v>
      </c>
      <c r="S32" s="18" t="s">
        <v>662</v>
      </c>
      <c r="T32" s="18"/>
    </row>
    <row r="33" spans="1:20">
      <c r="A33" s="4">
        <v>29</v>
      </c>
      <c r="B33" s="17" t="s">
        <v>62</v>
      </c>
      <c r="C33" s="63" t="s">
        <v>114</v>
      </c>
      <c r="D33" s="18" t="s">
        <v>23</v>
      </c>
      <c r="E33" s="73">
        <v>18240107103</v>
      </c>
      <c r="F33" s="18" t="s">
        <v>575</v>
      </c>
      <c r="G33" s="73">
        <v>68</v>
      </c>
      <c r="H33" s="73">
        <v>91</v>
      </c>
      <c r="I33" s="74">
        <f t="shared" si="0"/>
        <v>159</v>
      </c>
      <c r="J33" s="68">
        <v>8812026330</v>
      </c>
      <c r="K33" s="75" t="s">
        <v>589</v>
      </c>
      <c r="L33" s="68" t="s">
        <v>580</v>
      </c>
      <c r="M33" s="68">
        <v>9954439700</v>
      </c>
      <c r="N33" s="68" t="s">
        <v>590</v>
      </c>
      <c r="O33" s="68">
        <v>8822345296</v>
      </c>
      <c r="P33" s="24">
        <v>43564</v>
      </c>
      <c r="Q33" s="18" t="s">
        <v>570</v>
      </c>
      <c r="R33" s="68">
        <v>27</v>
      </c>
      <c r="S33" s="18" t="s">
        <v>662</v>
      </c>
      <c r="T33" s="18"/>
    </row>
    <row r="34" spans="1:20">
      <c r="A34" s="4">
        <v>30</v>
      </c>
      <c r="B34" s="17" t="s">
        <v>62</v>
      </c>
      <c r="C34" s="64" t="s">
        <v>99</v>
      </c>
      <c r="D34" s="18" t="s">
        <v>25</v>
      </c>
      <c r="E34" s="73" t="s">
        <v>674</v>
      </c>
      <c r="F34" s="18"/>
      <c r="G34" s="73">
        <v>19</v>
      </c>
      <c r="H34" s="73">
        <v>17</v>
      </c>
      <c r="I34" s="74">
        <f t="shared" si="0"/>
        <v>36</v>
      </c>
      <c r="J34" s="68" t="s">
        <v>582</v>
      </c>
      <c r="K34" s="75" t="s">
        <v>589</v>
      </c>
      <c r="L34" s="68" t="s">
        <v>580</v>
      </c>
      <c r="M34" s="68">
        <v>9954439700</v>
      </c>
      <c r="N34" s="68" t="s">
        <v>590</v>
      </c>
      <c r="O34" s="68">
        <v>8822345296</v>
      </c>
      <c r="P34" s="24">
        <v>43564</v>
      </c>
      <c r="Q34" s="18" t="s">
        <v>570</v>
      </c>
      <c r="R34" s="68">
        <v>26</v>
      </c>
      <c r="S34" s="18" t="s">
        <v>662</v>
      </c>
      <c r="T34" s="18"/>
    </row>
    <row r="35" spans="1:20">
      <c r="A35" s="4">
        <v>31</v>
      </c>
      <c r="B35" s="17" t="s">
        <v>63</v>
      </c>
      <c r="C35" s="63" t="s">
        <v>115</v>
      </c>
      <c r="D35" s="18" t="s">
        <v>23</v>
      </c>
      <c r="E35" s="73">
        <v>18240113102</v>
      </c>
      <c r="F35" s="18" t="s">
        <v>575</v>
      </c>
      <c r="G35" s="73">
        <v>12</v>
      </c>
      <c r="H35" s="73">
        <v>11</v>
      </c>
      <c r="I35" s="74">
        <f t="shared" si="0"/>
        <v>23</v>
      </c>
      <c r="J35" s="68">
        <v>9957390312</v>
      </c>
      <c r="K35" s="75" t="s">
        <v>589</v>
      </c>
      <c r="L35" s="68" t="s">
        <v>580</v>
      </c>
      <c r="M35" s="68">
        <v>9954439700</v>
      </c>
      <c r="N35" s="68" t="s">
        <v>590</v>
      </c>
      <c r="O35" s="68">
        <v>8822345296</v>
      </c>
      <c r="P35" s="24">
        <v>43564</v>
      </c>
      <c r="Q35" s="18" t="s">
        <v>570</v>
      </c>
      <c r="R35" s="68">
        <v>39</v>
      </c>
      <c r="S35" s="18" t="s">
        <v>662</v>
      </c>
      <c r="T35" s="18"/>
    </row>
    <row r="36" spans="1:20">
      <c r="A36" s="4">
        <v>32</v>
      </c>
      <c r="B36" s="17" t="s">
        <v>63</v>
      </c>
      <c r="C36" s="64" t="s">
        <v>116</v>
      </c>
      <c r="D36" s="18" t="s">
        <v>25</v>
      </c>
      <c r="E36" s="73" t="s">
        <v>675</v>
      </c>
      <c r="F36" s="18"/>
      <c r="G36" s="73">
        <v>14</v>
      </c>
      <c r="H36" s="73">
        <v>19</v>
      </c>
      <c r="I36" s="74">
        <f t="shared" si="0"/>
        <v>33</v>
      </c>
      <c r="J36" s="68" t="s">
        <v>582</v>
      </c>
      <c r="K36" s="75" t="s">
        <v>589</v>
      </c>
      <c r="L36" s="68" t="s">
        <v>580</v>
      </c>
      <c r="M36" s="68">
        <v>9954439700</v>
      </c>
      <c r="N36" s="68" t="s">
        <v>590</v>
      </c>
      <c r="O36" s="68">
        <v>8822345296</v>
      </c>
      <c r="P36" s="24">
        <v>43564</v>
      </c>
      <c r="Q36" s="18" t="s">
        <v>570</v>
      </c>
      <c r="R36" s="68">
        <v>33</v>
      </c>
      <c r="S36" s="18" t="s">
        <v>662</v>
      </c>
      <c r="T36" s="18"/>
    </row>
    <row r="37" spans="1:20" ht="30">
      <c r="A37" s="4">
        <v>33</v>
      </c>
      <c r="B37" s="17" t="s">
        <v>62</v>
      </c>
      <c r="C37" s="63" t="s">
        <v>117</v>
      </c>
      <c r="D37" s="18" t="s">
        <v>23</v>
      </c>
      <c r="E37" s="73">
        <v>18240116701</v>
      </c>
      <c r="F37" s="18" t="s">
        <v>575</v>
      </c>
      <c r="G37" s="73">
        <v>37</v>
      </c>
      <c r="H37" s="73">
        <v>33</v>
      </c>
      <c r="I37" s="74">
        <f t="shared" si="0"/>
        <v>70</v>
      </c>
      <c r="J37" s="68">
        <v>9508059569</v>
      </c>
      <c r="K37" s="68" t="s">
        <v>579</v>
      </c>
      <c r="L37" s="68" t="s">
        <v>580</v>
      </c>
      <c r="M37" s="68">
        <v>9954439700</v>
      </c>
      <c r="N37" s="68" t="s">
        <v>581</v>
      </c>
      <c r="O37" s="68">
        <v>9957797012</v>
      </c>
      <c r="P37" s="24">
        <v>43565</v>
      </c>
      <c r="Q37" s="18" t="s">
        <v>571</v>
      </c>
      <c r="R37" s="68">
        <v>23</v>
      </c>
      <c r="S37" s="18" t="s">
        <v>662</v>
      </c>
      <c r="T37" s="18"/>
    </row>
    <row r="38" spans="1:20">
      <c r="A38" s="4">
        <v>34</v>
      </c>
      <c r="B38" s="17" t="s">
        <v>62</v>
      </c>
      <c r="C38" s="64" t="s">
        <v>118</v>
      </c>
      <c r="D38" s="18" t="s">
        <v>25</v>
      </c>
      <c r="E38" s="73" t="s">
        <v>676</v>
      </c>
      <c r="F38" s="18"/>
      <c r="G38" s="73">
        <v>29</v>
      </c>
      <c r="H38" s="73">
        <v>43</v>
      </c>
      <c r="I38" s="74">
        <f t="shared" si="0"/>
        <v>72</v>
      </c>
      <c r="J38" s="68" t="s">
        <v>582</v>
      </c>
      <c r="K38" s="75" t="s">
        <v>589</v>
      </c>
      <c r="L38" s="68" t="s">
        <v>580</v>
      </c>
      <c r="M38" s="68">
        <v>9954439700</v>
      </c>
      <c r="N38" s="68" t="s">
        <v>590</v>
      </c>
      <c r="O38" s="68">
        <v>8822345296</v>
      </c>
      <c r="P38" s="24">
        <v>43565</v>
      </c>
      <c r="Q38" s="18" t="s">
        <v>571</v>
      </c>
      <c r="R38" s="68">
        <v>22</v>
      </c>
      <c r="S38" s="18" t="s">
        <v>662</v>
      </c>
      <c r="T38" s="18"/>
    </row>
    <row r="39" spans="1:20">
      <c r="A39" s="4">
        <v>35</v>
      </c>
      <c r="B39" s="17" t="s">
        <v>63</v>
      </c>
      <c r="C39" s="63" t="s">
        <v>119</v>
      </c>
      <c r="D39" s="18" t="s">
        <v>23</v>
      </c>
      <c r="E39" s="73">
        <v>18240107203</v>
      </c>
      <c r="F39" s="18" t="s">
        <v>576</v>
      </c>
      <c r="G39" s="73">
        <v>73</v>
      </c>
      <c r="H39" s="73">
        <v>38</v>
      </c>
      <c r="I39" s="74">
        <f t="shared" si="0"/>
        <v>111</v>
      </c>
      <c r="J39" s="68">
        <v>8752892405</v>
      </c>
      <c r="K39" s="68" t="s">
        <v>607</v>
      </c>
      <c r="L39" s="68" t="s">
        <v>608</v>
      </c>
      <c r="M39" s="68">
        <v>8822934817</v>
      </c>
      <c r="N39" s="68" t="s">
        <v>609</v>
      </c>
      <c r="O39" s="68">
        <v>9854656056</v>
      </c>
      <c r="P39" s="24">
        <v>43565</v>
      </c>
      <c r="Q39" s="18" t="s">
        <v>571</v>
      </c>
      <c r="R39" s="68">
        <v>27</v>
      </c>
      <c r="S39" s="18" t="s">
        <v>662</v>
      </c>
      <c r="T39" s="18"/>
    </row>
    <row r="40" spans="1:20">
      <c r="A40" s="4">
        <v>36</v>
      </c>
      <c r="B40" s="17" t="s">
        <v>63</v>
      </c>
      <c r="C40" s="64" t="s">
        <v>120</v>
      </c>
      <c r="D40" s="18" t="s">
        <v>25</v>
      </c>
      <c r="E40" s="73" t="s">
        <v>677</v>
      </c>
      <c r="F40" s="18"/>
      <c r="G40" s="73">
        <v>25</v>
      </c>
      <c r="H40" s="73">
        <v>26</v>
      </c>
      <c r="I40" s="74">
        <f t="shared" si="0"/>
        <v>51</v>
      </c>
      <c r="J40" s="68" t="s">
        <v>582</v>
      </c>
      <c r="K40" s="68" t="s">
        <v>607</v>
      </c>
      <c r="L40" s="68" t="s">
        <v>608</v>
      </c>
      <c r="M40" s="68">
        <v>8822934817</v>
      </c>
      <c r="N40" s="68" t="s">
        <v>609</v>
      </c>
      <c r="O40" s="68">
        <v>9854656056</v>
      </c>
      <c r="P40" s="24">
        <v>43565</v>
      </c>
      <c r="Q40" s="18" t="s">
        <v>571</v>
      </c>
      <c r="R40" s="68">
        <v>28</v>
      </c>
      <c r="S40" s="18" t="s">
        <v>662</v>
      </c>
      <c r="T40" s="18"/>
    </row>
    <row r="41" spans="1:20" ht="30">
      <c r="A41" s="4">
        <v>37</v>
      </c>
      <c r="B41" s="17" t="s">
        <v>62</v>
      </c>
      <c r="C41" s="63" t="s">
        <v>121</v>
      </c>
      <c r="D41" s="18" t="s">
        <v>23</v>
      </c>
      <c r="E41" s="73">
        <v>18240106402</v>
      </c>
      <c r="F41" s="18" t="s">
        <v>577</v>
      </c>
      <c r="G41" s="73">
        <v>41</v>
      </c>
      <c r="H41" s="73">
        <v>30</v>
      </c>
      <c r="I41" s="74">
        <f t="shared" si="0"/>
        <v>71</v>
      </c>
      <c r="J41" s="68">
        <v>8011523273</v>
      </c>
      <c r="K41" s="68" t="s">
        <v>579</v>
      </c>
      <c r="L41" s="68" t="s">
        <v>580</v>
      </c>
      <c r="M41" s="68">
        <v>9954439700</v>
      </c>
      <c r="N41" s="68" t="s">
        <v>581</v>
      </c>
      <c r="O41" s="68">
        <v>9957797012</v>
      </c>
      <c r="P41" s="24">
        <v>43566</v>
      </c>
      <c r="Q41" s="18" t="s">
        <v>572</v>
      </c>
      <c r="R41" s="68">
        <v>30</v>
      </c>
      <c r="S41" s="18" t="s">
        <v>662</v>
      </c>
      <c r="T41" s="18"/>
    </row>
    <row r="42" spans="1:20">
      <c r="A42" s="4">
        <v>38</v>
      </c>
      <c r="B42" s="17" t="s">
        <v>62</v>
      </c>
      <c r="C42" s="64" t="s">
        <v>87</v>
      </c>
      <c r="D42" s="18" t="s">
        <v>25</v>
      </c>
      <c r="E42" s="73" t="s">
        <v>678</v>
      </c>
      <c r="F42" s="18"/>
      <c r="G42" s="73">
        <v>30</v>
      </c>
      <c r="H42" s="73">
        <v>31</v>
      </c>
      <c r="I42" s="74">
        <f t="shared" si="0"/>
        <v>61</v>
      </c>
      <c r="J42" s="68" t="s">
        <v>582</v>
      </c>
      <c r="K42" s="68" t="s">
        <v>583</v>
      </c>
      <c r="L42" s="68" t="s">
        <v>584</v>
      </c>
      <c r="M42" s="68">
        <v>9859420346</v>
      </c>
      <c r="N42" s="68" t="s">
        <v>585</v>
      </c>
      <c r="O42" s="68">
        <v>9678278688</v>
      </c>
      <c r="P42" s="24">
        <v>43566</v>
      </c>
      <c r="Q42" s="18" t="s">
        <v>572</v>
      </c>
      <c r="R42" s="68">
        <v>29</v>
      </c>
      <c r="S42" s="18" t="s">
        <v>662</v>
      </c>
      <c r="T42" s="18"/>
    </row>
    <row r="43" spans="1:20" ht="30">
      <c r="A43" s="4">
        <v>39</v>
      </c>
      <c r="B43" s="17" t="s">
        <v>63</v>
      </c>
      <c r="C43" s="63" t="s">
        <v>122</v>
      </c>
      <c r="D43" s="18" t="s">
        <v>23</v>
      </c>
      <c r="E43" s="78"/>
      <c r="F43" s="18" t="s">
        <v>575</v>
      </c>
      <c r="G43" s="73">
        <v>35</v>
      </c>
      <c r="H43" s="73">
        <v>35</v>
      </c>
      <c r="I43" s="74">
        <f t="shared" si="0"/>
        <v>70</v>
      </c>
      <c r="J43" s="68">
        <v>9707769716</v>
      </c>
      <c r="K43" s="68" t="s">
        <v>591</v>
      </c>
      <c r="L43" s="68" t="s">
        <v>592</v>
      </c>
      <c r="M43" s="68">
        <v>9707726608</v>
      </c>
      <c r="N43" s="68" t="s">
        <v>593</v>
      </c>
      <c r="O43" s="68">
        <v>9859269751</v>
      </c>
      <c r="P43" s="24">
        <v>43566</v>
      </c>
      <c r="Q43" s="18" t="s">
        <v>572</v>
      </c>
      <c r="R43" s="68">
        <v>22</v>
      </c>
      <c r="S43" s="18" t="s">
        <v>662</v>
      </c>
      <c r="T43" s="18"/>
    </row>
    <row r="44" spans="1:20" ht="30">
      <c r="A44" s="4">
        <v>40</v>
      </c>
      <c r="B44" s="17" t="s">
        <v>63</v>
      </c>
      <c r="C44" s="64" t="s">
        <v>123</v>
      </c>
      <c r="D44" s="18" t="s">
        <v>25</v>
      </c>
      <c r="E44" s="78"/>
      <c r="F44" s="18"/>
      <c r="G44" s="73">
        <v>19</v>
      </c>
      <c r="H44" s="73">
        <v>19</v>
      </c>
      <c r="I44" s="74">
        <f t="shared" si="0"/>
        <v>38</v>
      </c>
      <c r="J44" s="68" t="s">
        <v>582</v>
      </c>
      <c r="K44" s="75" t="s">
        <v>591</v>
      </c>
      <c r="L44" s="68" t="s">
        <v>592</v>
      </c>
      <c r="M44" s="68">
        <v>9707726608</v>
      </c>
      <c r="N44" s="68" t="s">
        <v>593</v>
      </c>
      <c r="O44" s="68">
        <v>9859269751</v>
      </c>
      <c r="P44" s="24">
        <v>43566</v>
      </c>
      <c r="Q44" s="18" t="s">
        <v>572</v>
      </c>
      <c r="R44" s="68">
        <v>23</v>
      </c>
      <c r="S44" s="18" t="s">
        <v>662</v>
      </c>
      <c r="T44" s="18"/>
    </row>
    <row r="45" spans="1:20">
      <c r="A45" s="4">
        <v>41</v>
      </c>
      <c r="B45" s="17" t="s">
        <v>62</v>
      </c>
      <c r="C45" s="63" t="s">
        <v>124</v>
      </c>
      <c r="D45" s="18" t="s">
        <v>23</v>
      </c>
      <c r="E45" s="73">
        <v>18240106003</v>
      </c>
      <c r="F45" s="18" t="s">
        <v>577</v>
      </c>
      <c r="G45" s="73">
        <v>32</v>
      </c>
      <c r="H45" s="73">
        <v>31</v>
      </c>
      <c r="I45" s="74">
        <f t="shared" si="0"/>
        <v>63</v>
      </c>
      <c r="J45" s="68">
        <v>9707781732</v>
      </c>
      <c r="K45" s="68" t="s">
        <v>598</v>
      </c>
      <c r="L45" s="68" t="s">
        <v>599</v>
      </c>
      <c r="M45" s="68">
        <v>9854628271</v>
      </c>
      <c r="N45" s="68" t="s">
        <v>600</v>
      </c>
      <c r="O45" s="68">
        <v>7399649358</v>
      </c>
      <c r="P45" s="24">
        <v>43567</v>
      </c>
      <c r="Q45" s="18" t="s">
        <v>573</v>
      </c>
      <c r="R45" s="68">
        <v>21</v>
      </c>
      <c r="S45" s="18" t="s">
        <v>662</v>
      </c>
      <c r="T45" s="18"/>
    </row>
    <row r="46" spans="1:20" ht="30">
      <c r="A46" s="4">
        <v>42</v>
      </c>
      <c r="B46" s="17" t="s">
        <v>62</v>
      </c>
      <c r="C46" s="64" t="s">
        <v>125</v>
      </c>
      <c r="D46" s="18" t="s">
        <v>25</v>
      </c>
      <c r="E46" s="73" t="s">
        <v>680</v>
      </c>
      <c r="F46" s="18"/>
      <c r="G46" s="73">
        <v>30</v>
      </c>
      <c r="H46" s="73">
        <v>24</v>
      </c>
      <c r="I46" s="74">
        <f t="shared" si="0"/>
        <v>54</v>
      </c>
      <c r="J46" s="68" t="s">
        <v>582</v>
      </c>
      <c r="K46" s="68" t="s">
        <v>616</v>
      </c>
      <c r="L46" s="68" t="s">
        <v>617</v>
      </c>
      <c r="M46" s="68">
        <v>9859716019</v>
      </c>
      <c r="N46" s="68" t="s">
        <v>618</v>
      </c>
      <c r="O46" s="68">
        <v>9678113975</v>
      </c>
      <c r="P46" s="24">
        <v>43567</v>
      </c>
      <c r="Q46" s="18" t="s">
        <v>573</v>
      </c>
      <c r="R46" s="68">
        <v>23</v>
      </c>
      <c r="S46" s="18" t="s">
        <v>662</v>
      </c>
      <c r="T46" s="18"/>
    </row>
    <row r="47" spans="1:20">
      <c r="A47" s="4">
        <v>43</v>
      </c>
      <c r="B47" s="17" t="s">
        <v>63</v>
      </c>
      <c r="C47" s="63" t="s">
        <v>126</v>
      </c>
      <c r="D47" s="18" t="s">
        <v>23</v>
      </c>
      <c r="E47" s="73">
        <v>18240110301</v>
      </c>
      <c r="F47" s="18" t="s">
        <v>575</v>
      </c>
      <c r="G47" s="73">
        <v>26</v>
      </c>
      <c r="H47" s="73">
        <v>30</v>
      </c>
      <c r="I47" s="74">
        <f t="shared" si="0"/>
        <v>56</v>
      </c>
      <c r="J47" s="68">
        <v>8812948257</v>
      </c>
      <c r="K47" s="75" t="s">
        <v>619</v>
      </c>
      <c r="L47" s="68" t="s">
        <v>620</v>
      </c>
      <c r="M47" s="68">
        <v>9854293382</v>
      </c>
      <c r="N47" s="68" t="s">
        <v>621</v>
      </c>
      <c r="O47" s="68">
        <v>9859650059</v>
      </c>
      <c r="P47" s="24">
        <v>43567</v>
      </c>
      <c r="Q47" s="18" t="s">
        <v>573</v>
      </c>
      <c r="R47" s="18">
        <v>25</v>
      </c>
      <c r="S47" s="18" t="s">
        <v>662</v>
      </c>
      <c r="T47" s="18"/>
    </row>
    <row r="48" spans="1:20">
      <c r="A48" s="4">
        <v>44</v>
      </c>
      <c r="B48" s="17" t="s">
        <v>63</v>
      </c>
      <c r="C48" s="64" t="s">
        <v>127</v>
      </c>
      <c r="D48" s="18" t="s">
        <v>25</v>
      </c>
      <c r="E48" s="73" t="s">
        <v>681</v>
      </c>
      <c r="F48" s="18"/>
      <c r="G48" s="73">
        <v>30</v>
      </c>
      <c r="H48" s="73">
        <v>31</v>
      </c>
      <c r="I48" s="74">
        <f t="shared" si="0"/>
        <v>61</v>
      </c>
      <c r="J48" s="68" t="s">
        <v>582</v>
      </c>
      <c r="K48" s="68" t="s">
        <v>619</v>
      </c>
      <c r="L48" s="68" t="s">
        <v>620</v>
      </c>
      <c r="M48" s="68">
        <v>9854293382</v>
      </c>
      <c r="N48" s="68" t="s">
        <v>621</v>
      </c>
      <c r="O48" s="68">
        <v>9859650059</v>
      </c>
      <c r="P48" s="24">
        <v>43567</v>
      </c>
      <c r="Q48" s="18" t="s">
        <v>573</v>
      </c>
      <c r="R48" s="18">
        <v>23</v>
      </c>
      <c r="S48" s="18" t="s">
        <v>662</v>
      </c>
      <c r="T48" s="18"/>
    </row>
    <row r="49" spans="1:20">
      <c r="A49" s="4">
        <v>45</v>
      </c>
      <c r="B49" s="17" t="s">
        <v>62</v>
      </c>
      <c r="C49" s="63" t="s">
        <v>128</v>
      </c>
      <c r="D49" s="18" t="s">
        <v>23</v>
      </c>
      <c r="E49" s="73">
        <v>18240116901</v>
      </c>
      <c r="F49" s="18" t="s">
        <v>575</v>
      </c>
      <c r="G49" s="73">
        <v>51</v>
      </c>
      <c r="H49" s="73">
        <v>63</v>
      </c>
      <c r="I49" s="74">
        <f t="shared" si="0"/>
        <v>114</v>
      </c>
      <c r="J49" s="68">
        <v>9854486427</v>
      </c>
      <c r="K49" s="68" t="s">
        <v>622</v>
      </c>
      <c r="L49" s="68" t="s">
        <v>623</v>
      </c>
      <c r="M49" s="68">
        <v>9859227451</v>
      </c>
      <c r="N49" s="68" t="s">
        <v>624</v>
      </c>
      <c r="O49" s="68">
        <v>9577742587</v>
      </c>
      <c r="P49" s="24">
        <v>43572</v>
      </c>
      <c r="Q49" s="18" t="s">
        <v>571</v>
      </c>
      <c r="R49" s="68">
        <v>38</v>
      </c>
      <c r="S49" s="18" t="s">
        <v>662</v>
      </c>
      <c r="T49" s="18"/>
    </row>
    <row r="50" spans="1:20">
      <c r="A50" s="4">
        <v>46</v>
      </c>
      <c r="B50" s="17" t="s">
        <v>62</v>
      </c>
      <c r="C50" s="64" t="s">
        <v>129</v>
      </c>
      <c r="D50" s="18" t="s">
        <v>25</v>
      </c>
      <c r="E50" s="73">
        <v>113101</v>
      </c>
      <c r="F50" s="18"/>
      <c r="G50" s="73">
        <v>21</v>
      </c>
      <c r="H50" s="73">
        <v>31</v>
      </c>
      <c r="I50" s="74">
        <f t="shared" si="0"/>
        <v>52</v>
      </c>
      <c r="J50" s="68" t="s">
        <v>582</v>
      </c>
      <c r="K50" s="75" t="s">
        <v>613</v>
      </c>
      <c r="L50" s="68" t="s">
        <v>614</v>
      </c>
      <c r="M50" s="68">
        <v>9613950341</v>
      </c>
      <c r="N50" s="68" t="s">
        <v>615</v>
      </c>
      <c r="O50" s="68">
        <v>7896047411</v>
      </c>
      <c r="P50" s="24">
        <v>43572</v>
      </c>
      <c r="Q50" s="18" t="s">
        <v>571</v>
      </c>
      <c r="R50" s="68">
        <v>37</v>
      </c>
      <c r="S50" s="18" t="s">
        <v>662</v>
      </c>
      <c r="T50" s="18"/>
    </row>
    <row r="51" spans="1:20">
      <c r="A51" s="4">
        <v>47</v>
      </c>
      <c r="B51" s="17" t="s">
        <v>63</v>
      </c>
      <c r="C51" s="63" t="s">
        <v>130</v>
      </c>
      <c r="D51" s="18" t="s">
        <v>23</v>
      </c>
      <c r="E51" s="73">
        <v>18240116902</v>
      </c>
      <c r="F51" s="18" t="s">
        <v>575</v>
      </c>
      <c r="G51" s="73">
        <v>37</v>
      </c>
      <c r="H51" s="73">
        <v>46</v>
      </c>
      <c r="I51" s="74">
        <f t="shared" si="0"/>
        <v>83</v>
      </c>
      <c r="J51" s="68">
        <v>8822084352</v>
      </c>
      <c r="K51" s="68" t="s">
        <v>598</v>
      </c>
      <c r="L51" s="68" t="s">
        <v>599</v>
      </c>
      <c r="M51" s="68">
        <v>9854628271</v>
      </c>
      <c r="N51" s="68" t="s">
        <v>600</v>
      </c>
      <c r="O51" s="68">
        <v>7399649358</v>
      </c>
      <c r="P51" s="24">
        <v>43572</v>
      </c>
      <c r="Q51" s="18" t="s">
        <v>571</v>
      </c>
      <c r="R51" s="68">
        <v>26</v>
      </c>
      <c r="S51" s="18" t="s">
        <v>662</v>
      </c>
      <c r="T51" s="18"/>
    </row>
    <row r="52" spans="1:20" ht="30">
      <c r="A52" s="4">
        <v>48</v>
      </c>
      <c r="B52" s="17" t="s">
        <v>63</v>
      </c>
      <c r="C52" s="64" t="s">
        <v>131</v>
      </c>
      <c r="D52" s="18" t="s">
        <v>25</v>
      </c>
      <c r="E52" s="73">
        <v>113102</v>
      </c>
      <c r="F52" s="18"/>
      <c r="G52" s="73">
        <v>29</v>
      </c>
      <c r="H52" s="73">
        <v>43</v>
      </c>
      <c r="I52" s="74">
        <f t="shared" si="0"/>
        <v>72</v>
      </c>
      <c r="J52" s="68" t="s">
        <v>582</v>
      </c>
      <c r="K52" s="75" t="s">
        <v>591</v>
      </c>
      <c r="L52" s="68" t="s">
        <v>592</v>
      </c>
      <c r="M52" s="68">
        <v>9707726608</v>
      </c>
      <c r="N52" s="68" t="s">
        <v>593</v>
      </c>
      <c r="O52" s="68">
        <v>9859269751</v>
      </c>
      <c r="P52" s="24">
        <v>43572</v>
      </c>
      <c r="Q52" s="18" t="s">
        <v>571</v>
      </c>
      <c r="R52" s="68">
        <v>29</v>
      </c>
      <c r="S52" s="18" t="s">
        <v>662</v>
      </c>
      <c r="T52" s="18"/>
    </row>
    <row r="53" spans="1:20">
      <c r="A53" s="4">
        <v>49</v>
      </c>
      <c r="B53" s="17" t="s">
        <v>62</v>
      </c>
      <c r="C53" s="63" t="s">
        <v>132</v>
      </c>
      <c r="D53" s="18" t="s">
        <v>23</v>
      </c>
      <c r="E53" s="73">
        <v>18240119101</v>
      </c>
      <c r="F53" s="18" t="s">
        <v>575</v>
      </c>
      <c r="G53" s="73">
        <v>36</v>
      </c>
      <c r="H53" s="73">
        <v>23</v>
      </c>
      <c r="I53" s="74">
        <f t="shared" si="0"/>
        <v>59</v>
      </c>
      <c r="J53" s="68">
        <v>9508449247</v>
      </c>
      <c r="K53" s="68" t="s">
        <v>625</v>
      </c>
      <c r="L53" s="68" t="s">
        <v>626</v>
      </c>
      <c r="M53" s="68">
        <v>8011640588</v>
      </c>
      <c r="N53" s="68" t="s">
        <v>627</v>
      </c>
      <c r="O53" s="68">
        <v>9577363725</v>
      </c>
      <c r="P53" s="24">
        <v>43573</v>
      </c>
      <c r="Q53" s="18" t="s">
        <v>572</v>
      </c>
      <c r="R53" s="68">
        <v>32</v>
      </c>
      <c r="S53" s="18" t="s">
        <v>662</v>
      </c>
      <c r="T53" s="18"/>
    </row>
    <row r="54" spans="1:20">
      <c r="A54" s="4">
        <v>50</v>
      </c>
      <c r="B54" s="17" t="s">
        <v>62</v>
      </c>
      <c r="C54" s="64" t="s">
        <v>133</v>
      </c>
      <c r="D54" s="18" t="s">
        <v>25</v>
      </c>
      <c r="E54" s="73" t="s">
        <v>682</v>
      </c>
      <c r="F54" s="18"/>
      <c r="G54" s="73">
        <v>29</v>
      </c>
      <c r="H54" s="73">
        <v>43</v>
      </c>
      <c r="I54" s="74">
        <f t="shared" si="0"/>
        <v>72</v>
      </c>
      <c r="J54" s="68" t="s">
        <v>582</v>
      </c>
      <c r="K54" s="68" t="s">
        <v>628</v>
      </c>
      <c r="L54" s="68" t="s">
        <v>629</v>
      </c>
      <c r="M54" s="68">
        <v>9859125173</v>
      </c>
      <c r="N54" s="68" t="s">
        <v>630</v>
      </c>
      <c r="O54" s="68">
        <v>8724991648</v>
      </c>
      <c r="P54" s="24">
        <v>43573</v>
      </c>
      <c r="Q54" s="18" t="s">
        <v>572</v>
      </c>
      <c r="R54" s="68">
        <v>29</v>
      </c>
      <c r="S54" s="18" t="s">
        <v>662</v>
      </c>
      <c r="T54" s="18"/>
    </row>
    <row r="55" spans="1:20">
      <c r="A55" s="4">
        <v>51</v>
      </c>
      <c r="B55" s="17" t="s">
        <v>63</v>
      </c>
      <c r="C55" s="63" t="s">
        <v>134</v>
      </c>
      <c r="D55" s="18" t="s">
        <v>23</v>
      </c>
      <c r="E55" s="73">
        <v>18240117902</v>
      </c>
      <c r="F55" s="18" t="s">
        <v>577</v>
      </c>
      <c r="G55" s="73">
        <v>24</v>
      </c>
      <c r="H55" s="73">
        <v>40</v>
      </c>
      <c r="I55" s="74">
        <f t="shared" si="0"/>
        <v>64</v>
      </c>
      <c r="J55" s="68">
        <v>9854705085</v>
      </c>
      <c r="K55" s="68" t="s">
        <v>631</v>
      </c>
      <c r="L55" s="68" t="s">
        <v>632</v>
      </c>
      <c r="M55" s="76">
        <v>9859730360</v>
      </c>
      <c r="N55" s="68" t="s">
        <v>633</v>
      </c>
      <c r="O55" s="68">
        <v>9859612317</v>
      </c>
      <c r="P55" s="24">
        <v>43573</v>
      </c>
      <c r="Q55" s="18" t="s">
        <v>572</v>
      </c>
      <c r="R55" s="68">
        <v>32</v>
      </c>
      <c r="S55" s="18" t="s">
        <v>662</v>
      </c>
      <c r="T55" s="18"/>
    </row>
    <row r="56" spans="1:20">
      <c r="A56" s="4">
        <v>52</v>
      </c>
      <c r="B56" s="17" t="s">
        <v>63</v>
      </c>
      <c r="C56" s="64" t="s">
        <v>135</v>
      </c>
      <c r="D56" s="18" t="s">
        <v>25</v>
      </c>
      <c r="E56" s="73">
        <v>18240117901</v>
      </c>
      <c r="F56" s="18"/>
      <c r="G56" s="73">
        <v>30</v>
      </c>
      <c r="H56" s="73">
        <v>24</v>
      </c>
      <c r="I56" s="74">
        <f t="shared" si="0"/>
        <v>54</v>
      </c>
      <c r="J56" s="68" t="s">
        <v>634</v>
      </c>
      <c r="K56" s="68" t="s">
        <v>631</v>
      </c>
      <c r="L56" s="68" t="s">
        <v>632</v>
      </c>
      <c r="M56" s="76">
        <v>9859730360</v>
      </c>
      <c r="N56" s="68" t="s">
        <v>633</v>
      </c>
      <c r="O56" s="68">
        <v>9859612317</v>
      </c>
      <c r="P56" s="24">
        <v>43573</v>
      </c>
      <c r="Q56" s="18" t="s">
        <v>572</v>
      </c>
      <c r="R56" s="68">
        <v>30</v>
      </c>
      <c r="S56" s="18" t="s">
        <v>662</v>
      </c>
      <c r="T56" s="18"/>
    </row>
    <row r="57" spans="1:20">
      <c r="A57" s="4">
        <v>53</v>
      </c>
      <c r="B57" s="17" t="s">
        <v>62</v>
      </c>
      <c r="C57" s="63" t="s">
        <v>136</v>
      </c>
      <c r="D57" s="18" t="s">
        <v>23</v>
      </c>
      <c r="E57" s="73">
        <v>18240118101</v>
      </c>
      <c r="F57" s="18" t="s">
        <v>575</v>
      </c>
      <c r="G57" s="73">
        <v>93</v>
      </c>
      <c r="H57" s="73">
        <v>90</v>
      </c>
      <c r="I57" s="74">
        <f t="shared" si="0"/>
        <v>183</v>
      </c>
      <c r="J57" s="68">
        <v>9678956076</v>
      </c>
      <c r="K57" s="68" t="s">
        <v>635</v>
      </c>
      <c r="L57" s="68" t="s">
        <v>636</v>
      </c>
      <c r="M57" s="68">
        <v>9854940900</v>
      </c>
      <c r="N57" s="68" t="s">
        <v>637</v>
      </c>
      <c r="O57" s="68">
        <v>8011352291</v>
      </c>
      <c r="P57" s="24">
        <v>43575</v>
      </c>
      <c r="Q57" s="18" t="s">
        <v>574</v>
      </c>
      <c r="R57" s="68">
        <v>36</v>
      </c>
      <c r="S57" s="18" t="s">
        <v>662</v>
      </c>
      <c r="T57" s="18"/>
    </row>
    <row r="58" spans="1:20">
      <c r="A58" s="4">
        <v>54</v>
      </c>
      <c r="B58" s="17" t="s">
        <v>62</v>
      </c>
      <c r="C58" s="64" t="s">
        <v>137</v>
      </c>
      <c r="D58" s="18" t="s">
        <v>25</v>
      </c>
      <c r="E58" s="73" t="s">
        <v>683</v>
      </c>
      <c r="F58" s="18"/>
      <c r="G58" s="73">
        <v>31</v>
      </c>
      <c r="H58" s="73">
        <v>27</v>
      </c>
      <c r="I58" s="74">
        <f t="shared" si="0"/>
        <v>58</v>
      </c>
      <c r="J58" s="68" t="s">
        <v>638</v>
      </c>
      <c r="K58" s="75" t="s">
        <v>635</v>
      </c>
      <c r="L58" s="68" t="s">
        <v>636</v>
      </c>
      <c r="M58" s="68">
        <v>9854940900</v>
      </c>
      <c r="N58" s="68" t="s">
        <v>637</v>
      </c>
      <c r="O58" s="68">
        <v>8011352291</v>
      </c>
      <c r="P58" s="24">
        <v>43575</v>
      </c>
      <c r="Q58" s="18" t="s">
        <v>574</v>
      </c>
      <c r="R58" s="68">
        <v>37</v>
      </c>
      <c r="S58" s="18" t="s">
        <v>662</v>
      </c>
      <c r="T58" s="18"/>
    </row>
    <row r="59" spans="1:20">
      <c r="A59" s="4">
        <v>55</v>
      </c>
      <c r="B59" s="17" t="s">
        <v>63</v>
      </c>
      <c r="C59" s="63" t="s">
        <v>138</v>
      </c>
      <c r="D59" s="18" t="s">
        <v>23</v>
      </c>
      <c r="E59" s="73">
        <v>18240101702</v>
      </c>
      <c r="F59" s="18" t="s">
        <v>575</v>
      </c>
      <c r="G59" s="73">
        <v>21</v>
      </c>
      <c r="H59" s="73">
        <v>12</v>
      </c>
      <c r="I59" s="74">
        <f t="shared" si="0"/>
        <v>33</v>
      </c>
      <c r="J59" s="68">
        <v>9854474393</v>
      </c>
      <c r="K59" s="68" t="s">
        <v>639</v>
      </c>
      <c r="L59" s="68" t="s">
        <v>640</v>
      </c>
      <c r="M59" s="68">
        <v>9435726279</v>
      </c>
      <c r="N59" s="68" t="s">
        <v>641</v>
      </c>
      <c r="O59" s="68">
        <v>7399982408</v>
      </c>
      <c r="P59" s="24">
        <v>43575</v>
      </c>
      <c r="Q59" s="18" t="s">
        <v>574</v>
      </c>
      <c r="R59" s="68">
        <v>28</v>
      </c>
      <c r="S59" s="18" t="s">
        <v>662</v>
      </c>
      <c r="T59" s="18"/>
    </row>
    <row r="60" spans="1:20">
      <c r="A60" s="4">
        <v>56</v>
      </c>
      <c r="B60" s="17" t="s">
        <v>63</v>
      </c>
      <c r="C60" s="64" t="s">
        <v>139</v>
      </c>
      <c r="D60" s="18" t="s">
        <v>25</v>
      </c>
      <c r="E60" s="73" t="s">
        <v>684</v>
      </c>
      <c r="F60" s="18"/>
      <c r="G60" s="73">
        <v>21</v>
      </c>
      <c r="H60" s="73">
        <v>20</v>
      </c>
      <c r="I60" s="74">
        <f t="shared" si="0"/>
        <v>41</v>
      </c>
      <c r="J60" s="68" t="s">
        <v>582</v>
      </c>
      <c r="K60" s="68" t="s">
        <v>628</v>
      </c>
      <c r="L60" s="68" t="s">
        <v>629</v>
      </c>
      <c r="M60" s="68">
        <v>9859125173</v>
      </c>
      <c r="N60" s="68" t="s">
        <v>630</v>
      </c>
      <c r="O60" s="68">
        <v>8724991648</v>
      </c>
      <c r="P60" s="24">
        <v>43575</v>
      </c>
      <c r="Q60" s="18" t="s">
        <v>574</v>
      </c>
      <c r="R60" s="68">
        <v>29</v>
      </c>
      <c r="S60" s="18" t="s">
        <v>662</v>
      </c>
      <c r="T60" s="18"/>
    </row>
    <row r="61" spans="1:20" ht="30">
      <c r="A61" s="4">
        <v>57</v>
      </c>
      <c r="B61" s="17" t="s">
        <v>62</v>
      </c>
      <c r="C61" s="65" t="s">
        <v>140</v>
      </c>
      <c r="D61" s="18" t="s">
        <v>23</v>
      </c>
      <c r="E61" s="73">
        <v>18240104902</v>
      </c>
      <c r="F61" s="18" t="s">
        <v>575</v>
      </c>
      <c r="G61" s="73">
        <v>34</v>
      </c>
      <c r="H61" s="73">
        <v>53</v>
      </c>
      <c r="I61" s="74">
        <f t="shared" si="0"/>
        <v>87</v>
      </c>
      <c r="J61" s="68">
        <v>9854788757</v>
      </c>
      <c r="K61" s="68" t="s">
        <v>591</v>
      </c>
      <c r="L61" s="68" t="s">
        <v>592</v>
      </c>
      <c r="M61" s="68">
        <v>9707726608</v>
      </c>
      <c r="N61" s="68" t="s">
        <v>593</v>
      </c>
      <c r="O61" s="68">
        <v>9859269751</v>
      </c>
      <c r="P61" s="24">
        <v>43577</v>
      </c>
      <c r="Q61" s="18" t="s">
        <v>569</v>
      </c>
      <c r="R61" s="68">
        <v>26</v>
      </c>
      <c r="S61" s="18" t="s">
        <v>662</v>
      </c>
      <c r="T61" s="18"/>
    </row>
    <row r="62" spans="1:20">
      <c r="A62" s="4">
        <v>58</v>
      </c>
      <c r="B62" s="17" t="s">
        <v>62</v>
      </c>
      <c r="C62" s="64" t="s">
        <v>141</v>
      </c>
      <c r="D62" s="18" t="s">
        <v>25</v>
      </c>
      <c r="E62" s="73" t="s">
        <v>685</v>
      </c>
      <c r="F62" s="18"/>
      <c r="G62" s="73">
        <v>19</v>
      </c>
      <c r="H62" s="73">
        <v>21</v>
      </c>
      <c r="I62" s="74">
        <f t="shared" si="0"/>
        <v>40</v>
      </c>
      <c r="J62" s="68" t="s">
        <v>642</v>
      </c>
      <c r="K62" s="75" t="s">
        <v>643</v>
      </c>
      <c r="L62" s="68" t="s">
        <v>644</v>
      </c>
      <c r="M62" s="68">
        <v>9401746193</v>
      </c>
      <c r="N62" s="68" t="s">
        <v>645</v>
      </c>
      <c r="O62" s="68">
        <v>9678934623</v>
      </c>
      <c r="P62" s="24">
        <v>43577</v>
      </c>
      <c r="Q62" s="18" t="s">
        <v>569</v>
      </c>
      <c r="R62" s="68">
        <v>26</v>
      </c>
      <c r="S62" s="18" t="s">
        <v>662</v>
      </c>
      <c r="T62" s="18"/>
    </row>
    <row r="63" spans="1:20" ht="30">
      <c r="A63" s="4">
        <v>59</v>
      </c>
      <c r="B63" s="17" t="s">
        <v>63</v>
      </c>
      <c r="C63" s="65" t="s">
        <v>142</v>
      </c>
      <c r="D63" s="18" t="s">
        <v>23</v>
      </c>
      <c r="E63" s="73">
        <v>18240103301</v>
      </c>
      <c r="F63" s="18" t="s">
        <v>577</v>
      </c>
      <c r="G63" s="73">
        <v>43</v>
      </c>
      <c r="H63" s="73">
        <v>78</v>
      </c>
      <c r="I63" s="74">
        <f t="shared" si="0"/>
        <v>121</v>
      </c>
      <c r="J63" s="68">
        <v>9859390323</v>
      </c>
      <c r="K63" s="68" t="s">
        <v>591</v>
      </c>
      <c r="L63" s="68" t="s">
        <v>592</v>
      </c>
      <c r="M63" s="68">
        <v>9707726608</v>
      </c>
      <c r="N63" s="68" t="s">
        <v>593</v>
      </c>
      <c r="O63" s="68">
        <v>9859269751</v>
      </c>
      <c r="P63" s="24">
        <v>43577</v>
      </c>
      <c r="Q63" s="18" t="s">
        <v>569</v>
      </c>
      <c r="R63" s="68">
        <v>23</v>
      </c>
      <c r="S63" s="18" t="s">
        <v>662</v>
      </c>
      <c r="T63" s="18"/>
    </row>
    <row r="64" spans="1:20" ht="30">
      <c r="A64" s="4">
        <v>60</v>
      </c>
      <c r="B64" s="17" t="s">
        <v>63</v>
      </c>
      <c r="C64" s="64" t="s">
        <v>143</v>
      </c>
      <c r="D64" s="18" t="s">
        <v>25</v>
      </c>
      <c r="E64" s="73" t="s">
        <v>686</v>
      </c>
      <c r="F64" s="18"/>
      <c r="G64" s="73">
        <v>34</v>
      </c>
      <c r="H64" s="73">
        <v>22</v>
      </c>
      <c r="I64" s="74">
        <f t="shared" si="0"/>
        <v>56</v>
      </c>
      <c r="J64" s="68" t="s">
        <v>646</v>
      </c>
      <c r="K64" s="68" t="s">
        <v>591</v>
      </c>
      <c r="L64" s="68" t="s">
        <v>592</v>
      </c>
      <c r="M64" s="68">
        <v>9707726608</v>
      </c>
      <c r="N64" s="68" t="s">
        <v>593</v>
      </c>
      <c r="O64" s="68">
        <v>9859269751</v>
      </c>
      <c r="P64" s="24">
        <v>43577</v>
      </c>
      <c r="Q64" s="18" t="s">
        <v>569</v>
      </c>
      <c r="R64" s="68">
        <v>24</v>
      </c>
      <c r="S64" s="18" t="s">
        <v>662</v>
      </c>
      <c r="T64" s="18"/>
    </row>
    <row r="65" spans="1:20">
      <c r="A65" s="4">
        <v>61</v>
      </c>
      <c r="B65" s="17" t="s">
        <v>62</v>
      </c>
      <c r="C65" s="63" t="s">
        <v>144</v>
      </c>
      <c r="D65" s="18" t="s">
        <v>23</v>
      </c>
      <c r="E65" s="73">
        <v>18240111003</v>
      </c>
      <c r="F65" s="18" t="s">
        <v>575</v>
      </c>
      <c r="G65" s="73">
        <v>17</v>
      </c>
      <c r="H65" s="73">
        <v>48</v>
      </c>
      <c r="I65" s="74">
        <f t="shared" si="0"/>
        <v>65</v>
      </c>
      <c r="J65" s="68">
        <v>9957390400</v>
      </c>
      <c r="K65" s="68" t="s">
        <v>601</v>
      </c>
      <c r="L65" s="68" t="s">
        <v>602</v>
      </c>
      <c r="M65" s="68">
        <v>9859238535</v>
      </c>
      <c r="N65" s="68" t="s">
        <v>603</v>
      </c>
      <c r="O65" s="68">
        <v>8749845452</v>
      </c>
      <c r="P65" s="24">
        <v>43578</v>
      </c>
      <c r="Q65" s="18" t="s">
        <v>570</v>
      </c>
      <c r="R65" s="68">
        <v>24</v>
      </c>
      <c r="S65" s="18" t="s">
        <v>662</v>
      </c>
      <c r="T65" s="18"/>
    </row>
    <row r="66" spans="1:20" ht="30">
      <c r="A66" s="4">
        <v>62</v>
      </c>
      <c r="B66" s="17" t="s">
        <v>62</v>
      </c>
      <c r="C66" s="64" t="s">
        <v>145</v>
      </c>
      <c r="D66" s="18" t="s">
        <v>25</v>
      </c>
      <c r="E66" s="73" t="s">
        <v>687</v>
      </c>
      <c r="F66" s="18"/>
      <c r="G66" s="73">
        <v>21</v>
      </c>
      <c r="H66" s="73">
        <v>31</v>
      </c>
      <c r="I66" s="74">
        <f t="shared" si="0"/>
        <v>52</v>
      </c>
      <c r="J66" s="68" t="s">
        <v>647</v>
      </c>
      <c r="K66" s="68" t="s">
        <v>591</v>
      </c>
      <c r="L66" s="68" t="s">
        <v>592</v>
      </c>
      <c r="M66" s="68">
        <v>9707726608</v>
      </c>
      <c r="N66" s="68" t="s">
        <v>593</v>
      </c>
      <c r="O66" s="68">
        <v>9859269751</v>
      </c>
      <c r="P66" s="24">
        <v>43578</v>
      </c>
      <c r="Q66" s="18" t="s">
        <v>570</v>
      </c>
      <c r="R66" s="68">
        <v>22</v>
      </c>
      <c r="S66" s="18" t="s">
        <v>662</v>
      </c>
      <c r="T66" s="18"/>
    </row>
    <row r="67" spans="1:20">
      <c r="A67" s="4">
        <v>63</v>
      </c>
      <c r="B67" s="17" t="s">
        <v>63</v>
      </c>
      <c r="C67" s="66" t="s">
        <v>146</v>
      </c>
      <c r="D67" s="18" t="s">
        <v>23</v>
      </c>
      <c r="E67" s="73">
        <v>18240116903</v>
      </c>
      <c r="F67" s="18" t="s">
        <v>575</v>
      </c>
      <c r="G67" s="73">
        <v>24</v>
      </c>
      <c r="H67" s="73">
        <v>24</v>
      </c>
      <c r="I67" s="74">
        <f t="shared" si="0"/>
        <v>48</v>
      </c>
      <c r="J67" s="68">
        <v>9859496228</v>
      </c>
      <c r="K67" s="75" t="s">
        <v>648</v>
      </c>
      <c r="L67" s="68" t="s">
        <v>649</v>
      </c>
      <c r="M67" s="68">
        <v>9954872984</v>
      </c>
      <c r="N67" s="68" t="s">
        <v>650</v>
      </c>
      <c r="O67" s="68">
        <v>9957094278</v>
      </c>
      <c r="P67" s="24">
        <v>43578</v>
      </c>
      <c r="Q67" s="18" t="s">
        <v>570</v>
      </c>
      <c r="R67" s="68">
        <v>25</v>
      </c>
      <c r="S67" s="18" t="s">
        <v>662</v>
      </c>
      <c r="T67" s="18"/>
    </row>
    <row r="68" spans="1:20" ht="30">
      <c r="A68" s="4">
        <v>64</v>
      </c>
      <c r="B68" s="17" t="s">
        <v>63</v>
      </c>
      <c r="C68" s="64" t="s">
        <v>147</v>
      </c>
      <c r="D68" s="18" t="s">
        <v>25</v>
      </c>
      <c r="E68" s="73">
        <v>113102</v>
      </c>
      <c r="F68" s="18"/>
      <c r="G68" s="73">
        <v>30</v>
      </c>
      <c r="H68" s="73">
        <v>24</v>
      </c>
      <c r="I68" s="74">
        <f t="shared" si="0"/>
        <v>54</v>
      </c>
      <c r="J68" s="68" t="s">
        <v>651</v>
      </c>
      <c r="K68" s="68" t="s">
        <v>591</v>
      </c>
      <c r="L68" s="68" t="s">
        <v>592</v>
      </c>
      <c r="M68" s="68">
        <v>9707726608</v>
      </c>
      <c r="N68" s="68" t="s">
        <v>593</v>
      </c>
      <c r="O68" s="68">
        <v>9859269751</v>
      </c>
      <c r="P68" s="24">
        <v>43578</v>
      </c>
      <c r="Q68" s="18" t="s">
        <v>570</v>
      </c>
      <c r="R68" s="68">
        <v>23</v>
      </c>
      <c r="S68" s="18" t="s">
        <v>662</v>
      </c>
      <c r="T68" s="18"/>
    </row>
    <row r="69" spans="1:20">
      <c r="A69" s="4">
        <v>65</v>
      </c>
      <c r="B69" s="17" t="s">
        <v>62</v>
      </c>
      <c r="C69" s="66" t="s">
        <v>148</v>
      </c>
      <c r="D69" s="18" t="s">
        <v>23</v>
      </c>
      <c r="E69" s="73">
        <v>18240107401</v>
      </c>
      <c r="F69" s="18" t="s">
        <v>575</v>
      </c>
      <c r="G69" s="73">
        <v>18</v>
      </c>
      <c r="H69" s="73">
        <v>30</v>
      </c>
      <c r="I69" s="74">
        <f t="shared" ref="I69:I74" si="1">+G69+H69</f>
        <v>48</v>
      </c>
      <c r="J69" s="68">
        <v>9854855962</v>
      </c>
      <c r="K69" s="68" t="s">
        <v>601</v>
      </c>
      <c r="L69" s="68" t="s">
        <v>602</v>
      </c>
      <c r="M69" s="68">
        <v>9859238535</v>
      </c>
      <c r="N69" s="68" t="s">
        <v>603</v>
      </c>
      <c r="O69" s="68">
        <v>8749845452</v>
      </c>
      <c r="P69" s="24">
        <v>43579</v>
      </c>
      <c r="Q69" s="18" t="s">
        <v>571</v>
      </c>
      <c r="R69" s="68">
        <v>22</v>
      </c>
      <c r="S69" s="18" t="s">
        <v>662</v>
      </c>
      <c r="T69" s="18"/>
    </row>
    <row r="70" spans="1:20">
      <c r="A70" s="4">
        <v>66</v>
      </c>
      <c r="B70" s="17" t="s">
        <v>62</v>
      </c>
      <c r="C70" s="64" t="s">
        <v>149</v>
      </c>
      <c r="D70" s="18" t="s">
        <v>25</v>
      </c>
      <c r="E70" s="73" t="s">
        <v>688</v>
      </c>
      <c r="F70" s="18"/>
      <c r="G70" s="73">
        <v>25</v>
      </c>
      <c r="H70" s="77">
        <v>0</v>
      </c>
      <c r="I70" s="74">
        <f t="shared" si="1"/>
        <v>25</v>
      </c>
      <c r="J70" s="68" t="s">
        <v>582</v>
      </c>
      <c r="K70" s="68" t="s">
        <v>652</v>
      </c>
      <c r="L70" s="68" t="s">
        <v>653</v>
      </c>
      <c r="M70" s="68">
        <v>9957637754</v>
      </c>
      <c r="N70" s="68" t="s">
        <v>654</v>
      </c>
      <c r="O70" s="68">
        <v>7399649921</v>
      </c>
      <c r="P70" s="24">
        <v>43579</v>
      </c>
      <c r="Q70" s="18" t="s">
        <v>571</v>
      </c>
      <c r="R70" s="68">
        <v>17</v>
      </c>
      <c r="S70" s="18" t="s">
        <v>662</v>
      </c>
      <c r="T70" s="18"/>
    </row>
    <row r="71" spans="1:20" ht="30">
      <c r="A71" s="4">
        <v>67</v>
      </c>
      <c r="B71" s="17" t="s">
        <v>63</v>
      </c>
      <c r="C71" s="63" t="s">
        <v>150</v>
      </c>
      <c r="D71" s="18" t="s">
        <v>23</v>
      </c>
      <c r="E71" s="73">
        <v>18240101004</v>
      </c>
      <c r="F71" s="18" t="s">
        <v>575</v>
      </c>
      <c r="G71" s="73">
        <v>25</v>
      </c>
      <c r="H71" s="73">
        <v>28</v>
      </c>
      <c r="I71" s="74">
        <f t="shared" si="1"/>
        <v>53</v>
      </c>
      <c r="J71" s="68">
        <v>9859550378</v>
      </c>
      <c r="K71" s="68" t="s">
        <v>579</v>
      </c>
      <c r="L71" s="68" t="s">
        <v>580</v>
      </c>
      <c r="M71" s="68">
        <v>9954439700</v>
      </c>
      <c r="N71" s="68" t="s">
        <v>581</v>
      </c>
      <c r="O71" s="68">
        <v>9957797012</v>
      </c>
      <c r="P71" s="24">
        <v>43579</v>
      </c>
      <c r="Q71" s="18" t="s">
        <v>571</v>
      </c>
      <c r="R71" s="68">
        <v>23</v>
      </c>
      <c r="S71" s="18" t="s">
        <v>662</v>
      </c>
      <c r="T71" s="18"/>
    </row>
    <row r="72" spans="1:20">
      <c r="A72" s="4">
        <v>68</v>
      </c>
      <c r="B72" s="17" t="s">
        <v>63</v>
      </c>
      <c r="C72" s="64" t="s">
        <v>151</v>
      </c>
      <c r="D72" s="18" t="s">
        <v>25</v>
      </c>
      <c r="E72" s="73">
        <v>131301</v>
      </c>
      <c r="F72" s="18"/>
      <c r="G72" s="73">
        <v>30</v>
      </c>
      <c r="H72" s="73">
        <v>24</v>
      </c>
      <c r="I72" s="74">
        <f t="shared" si="1"/>
        <v>54</v>
      </c>
      <c r="J72" s="68" t="s">
        <v>582</v>
      </c>
      <c r="K72" s="68" t="s">
        <v>588</v>
      </c>
      <c r="L72" s="68" t="s">
        <v>586</v>
      </c>
      <c r="M72" s="68">
        <v>9854381890</v>
      </c>
      <c r="N72" s="68" t="s">
        <v>587</v>
      </c>
      <c r="O72" s="68">
        <v>7896987071</v>
      </c>
      <c r="P72" s="24">
        <v>43579</v>
      </c>
      <c r="Q72" s="18" t="s">
        <v>571</v>
      </c>
      <c r="R72" s="68">
        <v>22</v>
      </c>
      <c r="S72" s="18" t="s">
        <v>662</v>
      </c>
      <c r="T72" s="18"/>
    </row>
    <row r="73" spans="1:20" ht="30">
      <c r="A73" s="4">
        <v>69</v>
      </c>
      <c r="B73" s="17" t="s">
        <v>62</v>
      </c>
      <c r="C73" s="63" t="s">
        <v>152</v>
      </c>
      <c r="D73" s="18" t="s">
        <v>23</v>
      </c>
      <c r="E73" s="73">
        <v>18240102501</v>
      </c>
      <c r="F73" s="18" t="s">
        <v>577</v>
      </c>
      <c r="G73" s="73">
        <v>65</v>
      </c>
      <c r="H73" s="73">
        <v>66</v>
      </c>
      <c r="I73" s="74">
        <f t="shared" si="1"/>
        <v>131</v>
      </c>
      <c r="J73" s="68">
        <v>9864474138</v>
      </c>
      <c r="K73" s="68" t="s">
        <v>591</v>
      </c>
      <c r="L73" s="68" t="s">
        <v>592</v>
      </c>
      <c r="M73" s="68">
        <v>9707726608</v>
      </c>
      <c r="N73" s="68" t="s">
        <v>593</v>
      </c>
      <c r="O73" s="68">
        <v>9859269751</v>
      </c>
      <c r="P73" s="24">
        <v>43580</v>
      </c>
      <c r="Q73" s="18" t="s">
        <v>572</v>
      </c>
      <c r="R73" s="68">
        <v>16</v>
      </c>
      <c r="S73" s="18" t="s">
        <v>662</v>
      </c>
      <c r="T73" s="18"/>
    </row>
    <row r="74" spans="1:20">
      <c r="A74" s="4">
        <v>70</v>
      </c>
      <c r="B74" s="17" t="s">
        <v>62</v>
      </c>
      <c r="C74" s="64" t="s">
        <v>153</v>
      </c>
      <c r="D74" s="18" t="s">
        <v>25</v>
      </c>
      <c r="E74" s="73" t="s">
        <v>689</v>
      </c>
      <c r="F74" s="56"/>
      <c r="G74" s="73">
        <v>25</v>
      </c>
      <c r="H74" s="73">
        <v>26</v>
      </c>
      <c r="I74" s="74">
        <f t="shared" si="1"/>
        <v>51</v>
      </c>
      <c r="J74" s="68" t="s">
        <v>582</v>
      </c>
      <c r="K74" s="68" t="s">
        <v>582</v>
      </c>
      <c r="L74" s="68" t="s">
        <v>582</v>
      </c>
      <c r="M74" s="68" t="s">
        <v>582</v>
      </c>
      <c r="N74" s="68" t="s">
        <v>582</v>
      </c>
      <c r="O74" s="68" t="s">
        <v>582</v>
      </c>
      <c r="P74" s="24">
        <v>43580</v>
      </c>
      <c r="Q74" s="18" t="s">
        <v>572</v>
      </c>
      <c r="R74" s="68">
        <v>21</v>
      </c>
      <c r="S74" s="18" t="s">
        <v>662</v>
      </c>
      <c r="T74" s="18"/>
    </row>
    <row r="75" spans="1:20">
      <c r="A75" s="4">
        <v>71</v>
      </c>
      <c r="B75" s="17" t="s">
        <v>63</v>
      </c>
      <c r="C75" s="63" t="s">
        <v>659</v>
      </c>
      <c r="D75" s="18" t="s">
        <v>23</v>
      </c>
      <c r="E75" s="73">
        <v>18240105801</v>
      </c>
      <c r="F75" s="18" t="s">
        <v>575</v>
      </c>
      <c r="G75" s="19">
        <v>52</v>
      </c>
      <c r="H75" s="19">
        <v>54</v>
      </c>
      <c r="I75" s="55">
        <f t="shared" ref="I75:I133" si="2">SUM(G75:H75)</f>
        <v>106</v>
      </c>
      <c r="J75" s="18" t="s">
        <v>582</v>
      </c>
      <c r="K75" s="18" t="s">
        <v>582</v>
      </c>
      <c r="L75" s="18" t="s">
        <v>582</v>
      </c>
      <c r="M75" s="18" t="s">
        <v>582</v>
      </c>
      <c r="N75" s="18" t="s">
        <v>582</v>
      </c>
      <c r="O75" s="18" t="s">
        <v>582</v>
      </c>
      <c r="P75" s="24">
        <v>43580</v>
      </c>
      <c r="Q75" s="18" t="s">
        <v>572</v>
      </c>
      <c r="R75" s="68">
        <v>18</v>
      </c>
      <c r="S75" s="18" t="s">
        <v>662</v>
      </c>
      <c r="T75" s="18"/>
    </row>
    <row r="76" spans="1:20">
      <c r="A76" s="4">
        <v>72</v>
      </c>
      <c r="B76" s="17" t="s">
        <v>63</v>
      </c>
      <c r="C76" s="64" t="s">
        <v>660</v>
      </c>
      <c r="D76" s="18" t="s">
        <v>25</v>
      </c>
      <c r="E76" s="73" t="s">
        <v>664</v>
      </c>
      <c r="F76" s="18"/>
      <c r="G76" s="19">
        <v>21</v>
      </c>
      <c r="H76" s="19">
        <v>31</v>
      </c>
      <c r="I76" s="55">
        <f t="shared" si="2"/>
        <v>52</v>
      </c>
      <c r="J76" s="18" t="s">
        <v>582</v>
      </c>
      <c r="K76" s="18" t="s">
        <v>582</v>
      </c>
      <c r="L76" s="18" t="s">
        <v>582</v>
      </c>
      <c r="M76" s="18" t="s">
        <v>582</v>
      </c>
      <c r="N76" s="18" t="s">
        <v>582</v>
      </c>
      <c r="O76" s="18" t="s">
        <v>582</v>
      </c>
      <c r="P76" s="24">
        <v>43580</v>
      </c>
      <c r="Q76" s="18" t="s">
        <v>572</v>
      </c>
      <c r="R76" s="68">
        <v>20</v>
      </c>
      <c r="S76" s="18" t="s">
        <v>662</v>
      </c>
      <c r="T76" s="18"/>
    </row>
    <row r="77" spans="1:20" ht="30">
      <c r="A77" s="4">
        <v>73</v>
      </c>
      <c r="B77" s="17" t="s">
        <v>62</v>
      </c>
      <c r="C77" s="63" t="s">
        <v>154</v>
      </c>
      <c r="D77" s="18" t="s">
        <v>23</v>
      </c>
      <c r="E77" s="73">
        <v>18240105802</v>
      </c>
      <c r="F77" s="18" t="s">
        <v>575</v>
      </c>
      <c r="G77" s="73">
        <v>23</v>
      </c>
      <c r="H77" s="73">
        <v>27</v>
      </c>
      <c r="I77" s="74">
        <f t="shared" ref="I77:I78" si="3">+G77+H77</f>
        <v>50</v>
      </c>
      <c r="J77" s="68">
        <v>9864378501</v>
      </c>
      <c r="K77" s="68" t="s">
        <v>591</v>
      </c>
      <c r="L77" s="68" t="s">
        <v>592</v>
      </c>
      <c r="M77" s="68">
        <v>9707726608</v>
      </c>
      <c r="N77" s="68" t="s">
        <v>593</v>
      </c>
      <c r="O77" s="68">
        <v>9859269751</v>
      </c>
      <c r="P77" s="24">
        <v>43581</v>
      </c>
      <c r="Q77" s="18" t="s">
        <v>573</v>
      </c>
      <c r="R77" s="68">
        <v>16</v>
      </c>
      <c r="S77" s="18" t="s">
        <v>662</v>
      </c>
      <c r="T77" s="18"/>
    </row>
    <row r="78" spans="1:20">
      <c r="A78" s="4">
        <v>74</v>
      </c>
      <c r="B78" s="17" t="s">
        <v>62</v>
      </c>
      <c r="C78" s="64" t="s">
        <v>155</v>
      </c>
      <c r="D78" s="18" t="s">
        <v>25</v>
      </c>
      <c r="E78" s="73" t="s">
        <v>582</v>
      </c>
      <c r="F78" s="18"/>
      <c r="G78" s="73">
        <v>21</v>
      </c>
      <c r="H78" s="73">
        <v>31</v>
      </c>
      <c r="I78" s="74">
        <f t="shared" si="3"/>
        <v>52</v>
      </c>
      <c r="J78" s="68" t="s">
        <v>582</v>
      </c>
      <c r="K78" s="75" t="s">
        <v>635</v>
      </c>
      <c r="L78" s="68" t="s">
        <v>636</v>
      </c>
      <c r="M78" s="68">
        <v>9854940900</v>
      </c>
      <c r="N78" s="68" t="s">
        <v>637</v>
      </c>
      <c r="O78" s="68">
        <v>8011352291</v>
      </c>
      <c r="P78" s="24">
        <v>43581</v>
      </c>
      <c r="Q78" s="18" t="s">
        <v>573</v>
      </c>
      <c r="R78" s="68">
        <v>26</v>
      </c>
      <c r="S78" s="18" t="s">
        <v>662</v>
      </c>
      <c r="T78" s="18"/>
    </row>
    <row r="79" spans="1:20">
      <c r="A79" s="4">
        <v>75</v>
      </c>
      <c r="B79" s="17" t="s">
        <v>63</v>
      </c>
      <c r="C79" s="65" t="s">
        <v>156</v>
      </c>
      <c r="D79" s="18" t="s">
        <v>23</v>
      </c>
      <c r="E79" s="73">
        <v>18240110901</v>
      </c>
      <c r="F79" s="18" t="s">
        <v>577</v>
      </c>
      <c r="G79" s="73">
        <v>105</v>
      </c>
      <c r="H79" s="73">
        <v>103</v>
      </c>
      <c r="I79" s="74">
        <f>+G79+H79</f>
        <v>208</v>
      </c>
      <c r="J79" s="68">
        <v>9508459203</v>
      </c>
      <c r="K79" s="68" t="s">
        <v>601</v>
      </c>
      <c r="L79" s="68" t="s">
        <v>602</v>
      </c>
      <c r="M79" s="68">
        <v>9859238535</v>
      </c>
      <c r="N79" s="68" t="s">
        <v>603</v>
      </c>
      <c r="O79" s="68">
        <v>8749845452</v>
      </c>
      <c r="P79" s="24">
        <v>43581</v>
      </c>
      <c r="Q79" s="18" t="s">
        <v>573</v>
      </c>
      <c r="R79" s="68">
        <v>21</v>
      </c>
      <c r="S79" s="18" t="s">
        <v>662</v>
      </c>
      <c r="T79" s="18"/>
    </row>
    <row r="80" spans="1:20">
      <c r="A80" s="4">
        <v>76</v>
      </c>
      <c r="B80" s="17" t="s">
        <v>63</v>
      </c>
      <c r="C80" s="64" t="s">
        <v>157</v>
      </c>
      <c r="D80" s="18" t="s">
        <v>25</v>
      </c>
      <c r="E80" s="73" t="s">
        <v>663</v>
      </c>
      <c r="F80" s="18"/>
      <c r="G80" s="73">
        <v>21</v>
      </c>
      <c r="H80" s="73">
        <v>31</v>
      </c>
      <c r="I80" s="74">
        <f>+G80+H80</f>
        <v>52</v>
      </c>
      <c r="J80" s="68" t="s">
        <v>582</v>
      </c>
      <c r="K80" s="68" t="s">
        <v>588</v>
      </c>
      <c r="L80" s="68" t="s">
        <v>586</v>
      </c>
      <c r="M80" s="68">
        <v>9854381890</v>
      </c>
      <c r="N80" s="68" t="s">
        <v>587</v>
      </c>
      <c r="O80" s="68">
        <v>7896987071</v>
      </c>
      <c r="P80" s="24">
        <v>43581</v>
      </c>
      <c r="Q80" s="18" t="s">
        <v>573</v>
      </c>
      <c r="R80" s="68">
        <v>22</v>
      </c>
      <c r="S80" s="18" t="s">
        <v>662</v>
      </c>
      <c r="T80" s="18"/>
    </row>
    <row r="81" spans="1:20">
      <c r="A81" s="4">
        <v>77</v>
      </c>
      <c r="B81" s="17" t="s">
        <v>62</v>
      </c>
      <c r="C81" s="63" t="s">
        <v>158</v>
      </c>
      <c r="D81" s="18" t="s">
        <v>23</v>
      </c>
      <c r="E81" s="73">
        <v>18240114901</v>
      </c>
      <c r="F81" s="18" t="s">
        <v>575</v>
      </c>
      <c r="G81" s="73">
        <v>115</v>
      </c>
      <c r="H81" s="73">
        <v>85</v>
      </c>
      <c r="I81" s="74">
        <f>+G81+H81</f>
        <v>200</v>
      </c>
      <c r="J81" s="68">
        <v>9854980258</v>
      </c>
      <c r="K81" s="68" t="s">
        <v>652</v>
      </c>
      <c r="L81" s="68" t="s">
        <v>653</v>
      </c>
      <c r="M81" s="68">
        <v>9957637754</v>
      </c>
      <c r="N81" s="68" t="s">
        <v>654</v>
      </c>
      <c r="O81" s="68">
        <v>7399649921</v>
      </c>
      <c r="P81" s="24">
        <v>43584</v>
      </c>
      <c r="Q81" s="18" t="s">
        <v>569</v>
      </c>
      <c r="R81" s="68">
        <v>22</v>
      </c>
      <c r="S81" s="18" t="s">
        <v>662</v>
      </c>
      <c r="T81" s="18"/>
    </row>
    <row r="82" spans="1:20">
      <c r="A82" s="4">
        <v>78</v>
      </c>
      <c r="B82" s="17" t="s">
        <v>62</v>
      </c>
      <c r="C82" s="64" t="s">
        <v>159</v>
      </c>
      <c r="D82" s="18" t="s">
        <v>25</v>
      </c>
      <c r="E82" s="73" t="s">
        <v>692</v>
      </c>
      <c r="F82" s="18"/>
      <c r="G82" s="73">
        <v>23</v>
      </c>
      <c r="H82" s="73">
        <v>21</v>
      </c>
      <c r="I82" s="74">
        <f>+G82+H82</f>
        <v>44</v>
      </c>
      <c r="J82" s="68" t="s">
        <v>582</v>
      </c>
      <c r="K82" s="68" t="s">
        <v>652</v>
      </c>
      <c r="L82" s="68" t="s">
        <v>653</v>
      </c>
      <c r="M82" s="68">
        <v>9957637754</v>
      </c>
      <c r="N82" s="68" t="s">
        <v>654</v>
      </c>
      <c r="O82" s="68">
        <v>7399649921</v>
      </c>
      <c r="P82" s="24">
        <v>43584</v>
      </c>
      <c r="Q82" s="18" t="s">
        <v>569</v>
      </c>
      <c r="R82" s="68">
        <v>24</v>
      </c>
      <c r="S82" s="18" t="s">
        <v>662</v>
      </c>
      <c r="T82" s="18"/>
    </row>
    <row r="83" spans="1:20">
      <c r="A83" s="4">
        <v>79</v>
      </c>
      <c r="B83" s="17" t="s">
        <v>63</v>
      </c>
      <c r="C83" s="63" t="s">
        <v>160</v>
      </c>
      <c r="D83" s="18" t="s">
        <v>23</v>
      </c>
      <c r="E83" s="73">
        <v>18240108902</v>
      </c>
      <c r="F83" s="18" t="s">
        <v>575</v>
      </c>
      <c r="G83" s="73">
        <v>15</v>
      </c>
      <c r="H83" s="73">
        <v>15</v>
      </c>
      <c r="I83" s="74">
        <f t="shared" ref="I83:I88" si="4">+G83+H83</f>
        <v>30</v>
      </c>
      <c r="J83" s="68">
        <v>9854745554</v>
      </c>
      <c r="K83" s="68" t="s">
        <v>613</v>
      </c>
      <c r="L83" s="68" t="s">
        <v>614</v>
      </c>
      <c r="M83" s="68">
        <v>9613950341</v>
      </c>
      <c r="N83" s="68" t="s">
        <v>615</v>
      </c>
      <c r="O83" s="68">
        <v>7896047411</v>
      </c>
      <c r="P83" s="24">
        <v>43584</v>
      </c>
      <c r="Q83" s="18" t="s">
        <v>569</v>
      </c>
      <c r="R83" s="68">
        <v>23</v>
      </c>
      <c r="S83" s="18" t="s">
        <v>662</v>
      </c>
      <c r="T83" s="18"/>
    </row>
    <row r="84" spans="1:20">
      <c r="A84" s="4">
        <v>80</v>
      </c>
      <c r="B84" s="17" t="s">
        <v>63</v>
      </c>
      <c r="C84" s="64" t="s">
        <v>161</v>
      </c>
      <c r="D84" s="18" t="s">
        <v>25</v>
      </c>
      <c r="E84" s="73">
        <v>131902</v>
      </c>
      <c r="F84" s="18"/>
      <c r="G84" s="73">
        <v>23</v>
      </c>
      <c r="H84" s="73">
        <v>21</v>
      </c>
      <c r="I84" s="74">
        <f t="shared" si="4"/>
        <v>44</v>
      </c>
      <c r="J84" s="68" t="s">
        <v>582</v>
      </c>
      <c r="K84" s="75" t="s">
        <v>613</v>
      </c>
      <c r="L84" s="68" t="s">
        <v>614</v>
      </c>
      <c r="M84" s="68">
        <v>9613950341</v>
      </c>
      <c r="N84" s="68" t="s">
        <v>615</v>
      </c>
      <c r="O84" s="68">
        <v>7896047411</v>
      </c>
      <c r="P84" s="24">
        <v>43584</v>
      </c>
      <c r="Q84" s="18" t="s">
        <v>569</v>
      </c>
      <c r="R84" s="68">
        <v>24</v>
      </c>
      <c r="S84" s="18" t="s">
        <v>662</v>
      </c>
      <c r="T84" s="18"/>
    </row>
    <row r="85" spans="1:20">
      <c r="A85" s="4">
        <v>81</v>
      </c>
      <c r="B85" s="17" t="s">
        <v>62</v>
      </c>
      <c r="C85" s="71" t="s">
        <v>566</v>
      </c>
      <c r="D85" s="18" t="s">
        <v>25</v>
      </c>
      <c r="E85" s="73">
        <v>18240112201</v>
      </c>
      <c r="F85" s="18"/>
      <c r="G85" s="73">
        <v>58</v>
      </c>
      <c r="H85" s="73">
        <v>68</v>
      </c>
      <c r="I85" s="74">
        <f t="shared" si="4"/>
        <v>126</v>
      </c>
      <c r="J85" s="68">
        <v>9577294103</v>
      </c>
      <c r="K85" s="68" t="s">
        <v>655</v>
      </c>
      <c r="L85" s="68" t="s">
        <v>656</v>
      </c>
      <c r="M85" s="68">
        <v>8473096450</v>
      </c>
      <c r="N85" s="68" t="s">
        <v>657</v>
      </c>
      <c r="O85" s="68">
        <v>9706668040</v>
      </c>
      <c r="P85" s="24">
        <v>43585</v>
      </c>
      <c r="Q85" s="18" t="s">
        <v>570</v>
      </c>
      <c r="R85" s="68">
        <v>25</v>
      </c>
      <c r="S85" s="18" t="s">
        <v>662</v>
      </c>
      <c r="T85" s="18"/>
    </row>
    <row r="86" spans="1:20">
      <c r="A86" s="4">
        <v>82</v>
      </c>
      <c r="B86" s="17" t="s">
        <v>62</v>
      </c>
      <c r="C86" s="72" t="s">
        <v>567</v>
      </c>
      <c r="D86" s="18" t="s">
        <v>23</v>
      </c>
      <c r="E86" s="73" t="s">
        <v>693</v>
      </c>
      <c r="F86" s="18" t="s">
        <v>576</v>
      </c>
      <c r="G86" s="73">
        <v>26</v>
      </c>
      <c r="H86" s="73">
        <v>27</v>
      </c>
      <c r="I86" s="74">
        <f t="shared" si="4"/>
        <v>53</v>
      </c>
      <c r="J86" s="68" t="s">
        <v>658</v>
      </c>
      <c r="K86" s="68" t="s">
        <v>655</v>
      </c>
      <c r="L86" s="68" t="s">
        <v>656</v>
      </c>
      <c r="M86" s="68">
        <v>8473096450</v>
      </c>
      <c r="N86" s="68" t="s">
        <v>657</v>
      </c>
      <c r="O86" s="68">
        <v>9706668040</v>
      </c>
      <c r="P86" s="24">
        <v>43585</v>
      </c>
      <c r="Q86" s="18" t="s">
        <v>570</v>
      </c>
      <c r="R86" s="68">
        <v>24</v>
      </c>
      <c r="S86" s="18" t="s">
        <v>662</v>
      </c>
      <c r="T86" s="18"/>
    </row>
    <row r="87" spans="1:20">
      <c r="A87" s="4">
        <v>83</v>
      </c>
      <c r="B87" s="17" t="s">
        <v>63</v>
      </c>
      <c r="C87" s="71" t="s">
        <v>510</v>
      </c>
      <c r="D87" s="18" t="s">
        <v>25</v>
      </c>
      <c r="E87" s="73">
        <v>18240100301</v>
      </c>
      <c r="F87" s="18"/>
      <c r="G87" s="73">
        <v>40</v>
      </c>
      <c r="H87" s="73">
        <v>55</v>
      </c>
      <c r="I87" s="74">
        <f t="shared" si="4"/>
        <v>95</v>
      </c>
      <c r="J87" s="68">
        <v>9854464310</v>
      </c>
      <c r="K87" s="75" t="s">
        <v>583</v>
      </c>
      <c r="L87" s="68" t="s">
        <v>584</v>
      </c>
      <c r="M87" s="68">
        <v>9859420346</v>
      </c>
      <c r="N87" s="68" t="s">
        <v>585</v>
      </c>
      <c r="O87" s="68">
        <v>9678278688</v>
      </c>
      <c r="P87" s="24">
        <v>43585</v>
      </c>
      <c r="Q87" s="18" t="s">
        <v>570</v>
      </c>
      <c r="R87" s="68">
        <v>26</v>
      </c>
      <c r="S87" s="18" t="s">
        <v>662</v>
      </c>
      <c r="T87" s="18"/>
    </row>
    <row r="88" spans="1:20">
      <c r="A88" s="4">
        <v>84</v>
      </c>
      <c r="B88" s="17" t="s">
        <v>63</v>
      </c>
      <c r="C88" s="71" t="s">
        <v>568</v>
      </c>
      <c r="D88" s="18" t="s">
        <v>25</v>
      </c>
      <c r="E88" s="73" t="s">
        <v>582</v>
      </c>
      <c r="F88" s="18"/>
      <c r="G88" s="73">
        <v>29</v>
      </c>
      <c r="H88" s="73">
        <v>43</v>
      </c>
      <c r="I88" s="74">
        <f t="shared" si="4"/>
        <v>72</v>
      </c>
      <c r="J88" s="68" t="s">
        <v>582</v>
      </c>
      <c r="K88" s="75" t="s">
        <v>583</v>
      </c>
      <c r="L88" s="68" t="s">
        <v>584</v>
      </c>
      <c r="M88" s="68">
        <v>9859420346</v>
      </c>
      <c r="N88" s="68" t="s">
        <v>585</v>
      </c>
      <c r="O88" s="68">
        <v>9678278688</v>
      </c>
      <c r="P88" s="24">
        <v>43585</v>
      </c>
      <c r="Q88" s="18" t="s">
        <v>570</v>
      </c>
      <c r="R88" s="68">
        <v>22</v>
      </c>
      <c r="S88" s="18" t="s">
        <v>662</v>
      </c>
      <c r="T88" s="18"/>
    </row>
    <row r="89" spans="1:20">
      <c r="A89" s="4">
        <v>85</v>
      </c>
      <c r="B89" s="17"/>
      <c r="C89" s="18"/>
      <c r="D89" s="18"/>
      <c r="E89" s="19"/>
      <c r="F89" s="18"/>
      <c r="G89" s="19"/>
      <c r="H89" s="19"/>
      <c r="I89" s="55">
        <f t="shared" si="2"/>
        <v>0</v>
      </c>
      <c r="J89" s="18"/>
      <c r="K89" s="18"/>
      <c r="L89" s="18"/>
      <c r="M89" s="18"/>
      <c r="N89" s="18"/>
      <c r="O89" s="18"/>
      <c r="P89" s="24"/>
      <c r="Q89" s="18"/>
      <c r="R89" s="68"/>
      <c r="S89" s="18"/>
      <c r="T89" s="18"/>
    </row>
    <row r="90" spans="1:20">
      <c r="A90" s="4">
        <v>86</v>
      </c>
      <c r="B90" s="17"/>
      <c r="C90" s="18"/>
      <c r="D90" s="18"/>
      <c r="E90" s="19"/>
      <c r="F90" s="18"/>
      <c r="G90" s="19"/>
      <c r="H90" s="19"/>
      <c r="I90" s="55">
        <f t="shared" si="2"/>
        <v>0</v>
      </c>
      <c r="J90" s="18"/>
      <c r="K90" s="18"/>
      <c r="L90" s="18"/>
      <c r="M90" s="18"/>
      <c r="N90" s="18"/>
      <c r="O90" s="18"/>
      <c r="P90" s="24"/>
      <c r="Q90" s="18"/>
      <c r="R90" s="18"/>
      <c r="S90" s="18"/>
      <c r="T90" s="18"/>
    </row>
    <row r="91" spans="1:20">
      <c r="A91" s="4">
        <v>87</v>
      </c>
      <c r="B91" s="17"/>
      <c r="C91" s="18"/>
      <c r="D91" s="18"/>
      <c r="E91" s="19"/>
      <c r="F91" s="18"/>
      <c r="G91" s="19"/>
      <c r="H91" s="19"/>
      <c r="I91" s="55">
        <f t="shared" si="2"/>
        <v>0</v>
      </c>
      <c r="J91" s="18"/>
      <c r="K91" s="18"/>
      <c r="L91" s="18"/>
      <c r="M91" s="18"/>
      <c r="N91" s="18"/>
      <c r="O91" s="18"/>
      <c r="P91" s="24"/>
      <c r="Q91" s="18"/>
      <c r="R91" s="18"/>
      <c r="S91" s="18"/>
      <c r="T91" s="18"/>
    </row>
    <row r="92" spans="1:20">
      <c r="A92" s="4">
        <v>88</v>
      </c>
      <c r="B92" s="17"/>
      <c r="C92" s="18"/>
      <c r="D92" s="18"/>
      <c r="E92" s="19"/>
      <c r="F92" s="18"/>
      <c r="G92" s="19"/>
      <c r="H92" s="19"/>
      <c r="I92" s="55">
        <f t="shared" si="2"/>
        <v>0</v>
      </c>
      <c r="J92" s="18"/>
      <c r="K92" s="18"/>
      <c r="L92" s="18"/>
      <c r="M92" s="18"/>
      <c r="N92" s="18"/>
      <c r="O92" s="18"/>
      <c r="P92" s="24"/>
      <c r="Q92" s="18"/>
      <c r="R92" s="18"/>
      <c r="S92" s="18"/>
      <c r="T92" s="18"/>
    </row>
    <row r="93" spans="1:20">
      <c r="A93" s="4">
        <v>89</v>
      </c>
      <c r="B93" s="17"/>
      <c r="C93" s="18"/>
      <c r="D93" s="18"/>
      <c r="E93" s="19"/>
      <c r="F93" s="18"/>
      <c r="G93" s="19"/>
      <c r="H93" s="19"/>
      <c r="I93" s="55">
        <f t="shared" si="2"/>
        <v>0</v>
      </c>
      <c r="J93" s="18"/>
      <c r="K93" s="18"/>
      <c r="L93" s="18"/>
      <c r="M93" s="18"/>
      <c r="N93" s="18"/>
      <c r="O93" s="18"/>
      <c r="P93" s="24"/>
      <c r="Q93" s="18"/>
      <c r="R93" s="18"/>
      <c r="S93" s="18"/>
      <c r="T93" s="18"/>
    </row>
    <row r="94" spans="1:20">
      <c r="A94" s="4">
        <v>90</v>
      </c>
      <c r="B94" s="17"/>
      <c r="C94" s="18"/>
      <c r="D94" s="18"/>
      <c r="E94" s="19"/>
      <c r="F94" s="18"/>
      <c r="G94" s="19"/>
      <c r="H94" s="19"/>
      <c r="I94" s="55">
        <f t="shared" si="2"/>
        <v>0</v>
      </c>
      <c r="J94" s="18"/>
      <c r="K94" s="18"/>
      <c r="L94" s="18"/>
      <c r="M94" s="18"/>
      <c r="N94" s="18"/>
      <c r="O94" s="18"/>
      <c r="P94" s="24"/>
      <c r="Q94" s="18" t="s">
        <v>661</v>
      </c>
      <c r="R94" s="18"/>
      <c r="S94" s="18"/>
      <c r="T94" s="18"/>
    </row>
    <row r="95" spans="1:20">
      <c r="A95" s="4">
        <v>91</v>
      </c>
      <c r="B95" s="17"/>
      <c r="C95" s="18"/>
      <c r="D95" s="18"/>
      <c r="E95" s="19"/>
      <c r="F95" s="18"/>
      <c r="G95" s="19"/>
      <c r="H95" s="19"/>
      <c r="I95" s="55">
        <f t="shared" si="2"/>
        <v>0</v>
      </c>
      <c r="J95" s="18"/>
      <c r="K95" s="18"/>
      <c r="L95" s="18"/>
      <c r="M95" s="18"/>
      <c r="N95" s="18"/>
      <c r="O95" s="18"/>
      <c r="P95" s="24"/>
      <c r="Q95" s="18"/>
      <c r="R95" s="18"/>
      <c r="S95" s="18"/>
      <c r="T95" s="18"/>
    </row>
    <row r="96" spans="1:20">
      <c r="A96" s="4">
        <v>92</v>
      </c>
      <c r="B96" s="17"/>
      <c r="C96" s="18"/>
      <c r="D96" s="18"/>
      <c r="E96" s="19"/>
      <c r="F96" s="18"/>
      <c r="G96" s="19"/>
      <c r="H96" s="19"/>
      <c r="I96" s="55">
        <f t="shared" si="2"/>
        <v>0</v>
      </c>
      <c r="J96" s="18"/>
      <c r="K96" s="18"/>
      <c r="L96" s="18"/>
      <c r="M96" s="18"/>
      <c r="N96" s="18"/>
      <c r="O96" s="18"/>
      <c r="P96" s="24"/>
      <c r="Q96" s="18"/>
      <c r="R96" s="18"/>
      <c r="S96" s="18"/>
      <c r="T96" s="18"/>
    </row>
    <row r="97" spans="1:20">
      <c r="A97" s="4">
        <v>93</v>
      </c>
      <c r="B97" s="17"/>
      <c r="C97" s="18"/>
      <c r="D97" s="18"/>
      <c r="E97" s="19"/>
      <c r="F97" s="18"/>
      <c r="G97" s="19"/>
      <c r="H97" s="19"/>
      <c r="I97" s="55">
        <f t="shared" si="2"/>
        <v>0</v>
      </c>
      <c r="J97" s="18"/>
      <c r="K97" s="18"/>
      <c r="L97" s="18"/>
      <c r="M97" s="18"/>
      <c r="N97" s="18"/>
      <c r="O97" s="18"/>
      <c r="P97" s="24"/>
      <c r="Q97" s="18"/>
      <c r="R97" s="18"/>
      <c r="S97" s="18"/>
      <c r="T97" s="18"/>
    </row>
    <row r="98" spans="1:20">
      <c r="A98" s="4">
        <v>94</v>
      </c>
      <c r="B98" s="17"/>
      <c r="C98" s="18"/>
      <c r="D98" s="18"/>
      <c r="E98" s="19"/>
      <c r="F98" s="18"/>
      <c r="G98" s="19"/>
      <c r="H98" s="19"/>
      <c r="I98" s="55">
        <f t="shared" si="2"/>
        <v>0</v>
      </c>
      <c r="J98" s="18"/>
      <c r="K98" s="18"/>
      <c r="L98" s="18"/>
      <c r="M98" s="18"/>
      <c r="N98" s="18"/>
      <c r="O98" s="18"/>
      <c r="P98" s="24"/>
      <c r="Q98" s="18"/>
      <c r="R98" s="18"/>
      <c r="S98" s="18"/>
      <c r="T98" s="18"/>
    </row>
    <row r="99" spans="1:20">
      <c r="A99" s="4">
        <v>95</v>
      </c>
      <c r="B99" s="17"/>
      <c r="C99" s="18"/>
      <c r="D99" s="18"/>
      <c r="E99" s="19"/>
      <c r="F99" s="18"/>
      <c r="G99" s="19"/>
      <c r="H99" s="19"/>
      <c r="I99" s="55">
        <f t="shared" si="2"/>
        <v>0</v>
      </c>
      <c r="J99" s="18"/>
      <c r="K99" s="18"/>
      <c r="L99" s="18"/>
      <c r="M99" s="18"/>
      <c r="N99" s="18"/>
      <c r="O99" s="18"/>
      <c r="P99" s="24"/>
      <c r="Q99" s="18"/>
      <c r="R99" s="18"/>
      <c r="S99" s="18"/>
      <c r="T99" s="18"/>
    </row>
    <row r="100" spans="1:20">
      <c r="A100" s="4">
        <v>96</v>
      </c>
      <c r="B100" s="17"/>
      <c r="C100" s="18"/>
      <c r="D100" s="18"/>
      <c r="E100" s="19"/>
      <c r="F100" s="18"/>
      <c r="G100" s="19"/>
      <c r="H100" s="19"/>
      <c r="I100" s="55">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5">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5">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5">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5">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5">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5">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5">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5">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5">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5">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5">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5">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5">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5">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5">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5">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5">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5">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5">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5">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5">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5">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5">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5">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5">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5">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5">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5">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5">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5">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5">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5">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5">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5">
        <f t="shared" ref="I134:I164" si="5">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5">
        <f t="shared" si="5"/>
        <v>0</v>
      </c>
      <c r="J135" s="18"/>
      <c r="K135" s="18"/>
      <c r="L135" s="18"/>
      <c r="M135" s="18"/>
      <c r="N135" s="18"/>
      <c r="O135" s="18"/>
      <c r="P135" s="24"/>
      <c r="Q135" s="18"/>
      <c r="R135" s="18"/>
      <c r="S135" s="18"/>
      <c r="T135" s="18"/>
    </row>
    <row r="136" spans="1:20">
      <c r="A136" s="4">
        <v>132</v>
      </c>
      <c r="B136" s="17"/>
      <c r="C136" s="18"/>
      <c r="D136" s="18"/>
      <c r="E136" s="19"/>
      <c r="F136" s="18"/>
      <c r="G136" s="19"/>
      <c r="H136" s="19"/>
      <c r="I136" s="55">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55">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55">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55">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55">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55">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55">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55">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55">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55">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5"/>
        <v>0</v>
      </c>
      <c r="J164" s="18"/>
      <c r="K164" s="18"/>
      <c r="L164" s="18"/>
      <c r="M164" s="18"/>
      <c r="N164" s="18"/>
      <c r="O164" s="18"/>
      <c r="P164" s="24"/>
      <c r="Q164" s="18"/>
      <c r="R164" s="18"/>
      <c r="S164" s="18"/>
      <c r="T164" s="18"/>
    </row>
    <row r="165" spans="1:20">
      <c r="A165" s="3" t="s">
        <v>11</v>
      </c>
      <c r="B165" s="39"/>
      <c r="C165" s="3">
        <f>COUNTIFS(C5:C164,"*")</f>
        <v>84</v>
      </c>
      <c r="D165" s="3"/>
      <c r="E165" s="13"/>
      <c r="F165" s="3"/>
      <c r="G165" s="57">
        <f>SUM(G5:G164)</f>
        <v>3437</v>
      </c>
      <c r="H165" s="57">
        <f>SUM(H5:H164)</f>
        <v>3426</v>
      </c>
      <c r="I165" s="57">
        <f>SUM(I5:I164)</f>
        <v>6863</v>
      </c>
      <c r="J165" s="3"/>
      <c r="K165" s="7"/>
      <c r="L165" s="21"/>
      <c r="M165" s="21"/>
      <c r="N165" s="7"/>
      <c r="O165" s="7"/>
      <c r="P165" s="14"/>
      <c r="Q165" s="3"/>
      <c r="R165" s="3"/>
      <c r="S165" s="3"/>
      <c r="T165" s="12"/>
    </row>
    <row r="166" spans="1:20">
      <c r="A166" s="44" t="s">
        <v>62</v>
      </c>
      <c r="B166" s="10">
        <f>COUNTIF(B$5:B$164,"Team 1")</f>
        <v>42</v>
      </c>
      <c r="C166" s="44" t="s">
        <v>25</v>
      </c>
      <c r="D166" s="10">
        <f>COUNTIF(D5:D164,"Anganwadi")</f>
        <v>42</v>
      </c>
    </row>
    <row r="167" spans="1:20">
      <c r="A167" s="44" t="s">
        <v>63</v>
      </c>
      <c r="B167" s="10">
        <f>COUNTIF(B$6:B$164,"Team 2")</f>
        <v>42</v>
      </c>
      <c r="C167" s="44" t="s">
        <v>23</v>
      </c>
      <c r="D167" s="10">
        <f>COUNTIF(D5:D164,"School")</f>
        <v>42</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23:D73 D7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5" activePane="bottomRight" state="frozen"/>
      <selection pane="topRight" activeCell="C1" sqref="C1"/>
      <selection pane="bottomLeft" activeCell="A5" sqref="A5"/>
      <selection pane="bottomRight" activeCell="C5" sqref="C5:D88"/>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41" t="s">
        <v>70</v>
      </c>
      <c r="B1" s="141"/>
      <c r="C1" s="141"/>
      <c r="D1" s="54"/>
      <c r="E1" s="54"/>
      <c r="F1" s="54"/>
      <c r="G1" s="54"/>
      <c r="H1" s="54"/>
      <c r="I1" s="54"/>
      <c r="J1" s="54"/>
      <c r="K1" s="54"/>
      <c r="L1" s="54"/>
      <c r="M1" s="142"/>
      <c r="N1" s="142"/>
      <c r="O1" s="142"/>
      <c r="P1" s="142"/>
      <c r="Q1" s="142"/>
      <c r="R1" s="142"/>
      <c r="S1" s="142"/>
      <c r="T1" s="142"/>
    </row>
    <row r="2" spans="1:20">
      <c r="A2" s="143" t="s">
        <v>59</v>
      </c>
      <c r="B2" s="144"/>
      <c r="C2" s="144"/>
      <c r="D2" s="25">
        <v>43617</v>
      </c>
      <c r="E2" s="22"/>
      <c r="F2" s="22"/>
      <c r="G2" s="22"/>
      <c r="H2" s="22"/>
      <c r="I2" s="22"/>
      <c r="J2" s="22"/>
      <c r="K2" s="22"/>
      <c r="L2" s="22"/>
      <c r="M2" s="22"/>
      <c r="N2" s="22"/>
      <c r="O2" s="22"/>
      <c r="P2" s="22"/>
      <c r="Q2" s="22"/>
      <c r="R2" s="22"/>
      <c r="S2" s="22"/>
    </row>
    <row r="3" spans="1:20" ht="24" customHeight="1">
      <c r="A3" s="145" t="s">
        <v>14</v>
      </c>
      <c r="B3" s="138" t="s">
        <v>61</v>
      </c>
      <c r="C3" s="140" t="s">
        <v>7</v>
      </c>
      <c r="D3" s="140" t="s">
        <v>55</v>
      </c>
      <c r="E3" s="140" t="s">
        <v>16</v>
      </c>
      <c r="F3" s="147" t="s">
        <v>17</v>
      </c>
      <c r="G3" s="140" t="s">
        <v>8</v>
      </c>
      <c r="H3" s="140"/>
      <c r="I3" s="140"/>
      <c r="J3" s="140" t="s">
        <v>31</v>
      </c>
      <c r="K3" s="138" t="s">
        <v>33</v>
      </c>
      <c r="L3" s="138" t="s">
        <v>50</v>
      </c>
      <c r="M3" s="138" t="s">
        <v>51</v>
      </c>
      <c r="N3" s="138" t="s">
        <v>34</v>
      </c>
      <c r="O3" s="138" t="s">
        <v>35</v>
      </c>
      <c r="P3" s="145" t="s">
        <v>54</v>
      </c>
      <c r="Q3" s="140" t="s">
        <v>52</v>
      </c>
      <c r="R3" s="140" t="s">
        <v>32</v>
      </c>
      <c r="S3" s="140" t="s">
        <v>53</v>
      </c>
      <c r="T3" s="140" t="s">
        <v>13</v>
      </c>
    </row>
    <row r="4" spans="1:20" ht="25.5" customHeight="1">
      <c r="A4" s="145"/>
      <c r="B4" s="146"/>
      <c r="C4" s="140"/>
      <c r="D4" s="140"/>
      <c r="E4" s="140"/>
      <c r="F4" s="147"/>
      <c r="G4" s="23" t="s">
        <v>9</v>
      </c>
      <c r="H4" s="23" t="s">
        <v>10</v>
      </c>
      <c r="I4" s="23" t="s">
        <v>11</v>
      </c>
      <c r="J4" s="140"/>
      <c r="K4" s="139"/>
      <c r="L4" s="139"/>
      <c r="M4" s="139"/>
      <c r="N4" s="139"/>
      <c r="O4" s="139"/>
      <c r="P4" s="145"/>
      <c r="Q4" s="145"/>
      <c r="R4" s="140"/>
      <c r="S4" s="140"/>
      <c r="T4" s="140"/>
    </row>
    <row r="5" spans="1:20" ht="25.5">
      <c r="A5" s="4">
        <v>1</v>
      </c>
      <c r="B5" s="17" t="s">
        <v>62</v>
      </c>
      <c r="C5" s="64" t="s">
        <v>252</v>
      </c>
      <c r="D5" s="48" t="s">
        <v>25</v>
      </c>
      <c r="E5" s="19"/>
      <c r="F5" s="48"/>
      <c r="G5" s="19"/>
      <c r="H5" s="19"/>
      <c r="I5" s="58">
        <f>SUM(G5:H5)</f>
        <v>0</v>
      </c>
      <c r="J5" s="48"/>
      <c r="K5" s="48"/>
      <c r="L5" s="48"/>
      <c r="M5" s="48"/>
      <c r="N5" s="48"/>
      <c r="O5" s="48"/>
      <c r="P5" s="24">
        <v>43617</v>
      </c>
      <c r="Q5" s="18" t="s">
        <v>574</v>
      </c>
      <c r="R5" s="48"/>
      <c r="S5" s="18"/>
      <c r="T5" s="18"/>
    </row>
    <row r="6" spans="1:20">
      <c r="A6" s="4">
        <v>2</v>
      </c>
      <c r="B6" s="17" t="s">
        <v>62</v>
      </c>
      <c r="C6" s="63" t="s">
        <v>253</v>
      </c>
      <c r="D6" s="56" t="s">
        <v>23</v>
      </c>
      <c r="E6" s="17"/>
      <c r="F6" s="56" t="s">
        <v>575</v>
      </c>
      <c r="G6" s="17"/>
      <c r="H6" s="17"/>
      <c r="I6" s="58">
        <f t="shared" ref="I6:I69" si="0">SUM(G6:H6)</f>
        <v>0</v>
      </c>
      <c r="J6" s="56"/>
      <c r="K6" s="56"/>
      <c r="L6" s="56"/>
      <c r="M6" s="56"/>
      <c r="N6" s="56"/>
      <c r="O6" s="56"/>
      <c r="P6" s="24">
        <v>43617</v>
      </c>
      <c r="Q6" s="18" t="s">
        <v>574</v>
      </c>
      <c r="R6" s="48"/>
      <c r="S6" s="18"/>
      <c r="T6" s="18"/>
    </row>
    <row r="7" spans="1:20">
      <c r="A7" s="4">
        <v>3</v>
      </c>
      <c r="B7" s="17" t="s">
        <v>63</v>
      </c>
      <c r="C7" s="64" t="s">
        <v>254</v>
      </c>
      <c r="D7" s="48" t="s">
        <v>25</v>
      </c>
      <c r="E7" s="19"/>
      <c r="F7" s="48"/>
      <c r="G7" s="19"/>
      <c r="H7" s="19"/>
      <c r="I7" s="58">
        <f t="shared" si="0"/>
        <v>0</v>
      </c>
      <c r="J7" s="48"/>
      <c r="K7" s="48"/>
      <c r="L7" s="48"/>
      <c r="M7" s="48"/>
      <c r="N7" s="48"/>
      <c r="O7" s="48"/>
      <c r="P7" s="24">
        <v>43617</v>
      </c>
      <c r="Q7" s="18" t="s">
        <v>574</v>
      </c>
      <c r="R7" s="48"/>
      <c r="S7" s="18"/>
      <c r="T7" s="18"/>
    </row>
    <row r="8" spans="1:20">
      <c r="A8" s="4">
        <v>4</v>
      </c>
      <c r="B8" s="17" t="s">
        <v>63</v>
      </c>
      <c r="C8" s="63" t="s">
        <v>255</v>
      </c>
      <c r="D8" s="48" t="s">
        <v>23</v>
      </c>
      <c r="E8" s="19"/>
      <c r="F8" s="56" t="s">
        <v>575</v>
      </c>
      <c r="G8" s="19"/>
      <c r="H8" s="19"/>
      <c r="I8" s="58">
        <f t="shared" si="0"/>
        <v>0</v>
      </c>
      <c r="J8" s="48"/>
      <c r="K8" s="48"/>
      <c r="L8" s="48"/>
      <c r="M8" s="48"/>
      <c r="N8" s="48"/>
      <c r="O8" s="48"/>
      <c r="P8" s="24">
        <v>43617</v>
      </c>
      <c r="Q8" s="18" t="s">
        <v>574</v>
      </c>
      <c r="R8" s="48"/>
      <c r="S8" s="18"/>
      <c r="T8" s="18"/>
    </row>
    <row r="9" spans="1:20">
      <c r="A9" s="4">
        <v>5</v>
      </c>
      <c r="B9" s="17" t="s">
        <v>62</v>
      </c>
      <c r="C9" s="64" t="s">
        <v>256</v>
      </c>
      <c r="D9" s="48" t="s">
        <v>25</v>
      </c>
      <c r="E9" s="19"/>
      <c r="F9" s="48"/>
      <c r="G9" s="19"/>
      <c r="H9" s="19"/>
      <c r="I9" s="58">
        <f t="shared" si="0"/>
        <v>0</v>
      </c>
      <c r="J9" s="48"/>
      <c r="K9" s="48"/>
      <c r="L9" s="48"/>
      <c r="M9" s="48"/>
      <c r="N9" s="48"/>
      <c r="O9" s="48"/>
      <c r="P9" s="24">
        <v>43619</v>
      </c>
      <c r="Q9" s="18" t="s">
        <v>569</v>
      </c>
      <c r="R9" s="48"/>
      <c r="S9" s="18"/>
      <c r="T9" s="18"/>
    </row>
    <row r="10" spans="1:20">
      <c r="A10" s="4">
        <v>6</v>
      </c>
      <c r="B10" s="17" t="s">
        <v>62</v>
      </c>
      <c r="C10" s="63" t="s">
        <v>257</v>
      </c>
      <c r="D10" s="48" t="s">
        <v>23</v>
      </c>
      <c r="E10" s="19"/>
      <c r="F10" s="18" t="s">
        <v>577</v>
      </c>
      <c r="G10" s="19"/>
      <c r="H10" s="19"/>
      <c r="I10" s="58">
        <f t="shared" si="0"/>
        <v>0</v>
      </c>
      <c r="J10" s="48"/>
      <c r="K10" s="48"/>
      <c r="L10" s="48"/>
      <c r="M10" s="48"/>
      <c r="N10" s="48"/>
      <c r="O10" s="48"/>
      <c r="P10" s="24">
        <v>43619</v>
      </c>
      <c r="Q10" s="18" t="s">
        <v>569</v>
      </c>
      <c r="R10" s="48"/>
      <c r="S10" s="18"/>
      <c r="T10" s="18"/>
    </row>
    <row r="11" spans="1:20">
      <c r="A11" s="4">
        <v>7</v>
      </c>
      <c r="B11" s="17" t="s">
        <v>63</v>
      </c>
      <c r="C11" s="64" t="s">
        <v>258</v>
      </c>
      <c r="D11" s="48" t="s">
        <v>25</v>
      </c>
      <c r="E11" s="19"/>
      <c r="F11" s="48"/>
      <c r="G11" s="19"/>
      <c r="H11" s="19"/>
      <c r="I11" s="58">
        <f t="shared" si="0"/>
        <v>0</v>
      </c>
      <c r="J11" s="48"/>
      <c r="K11" s="48"/>
      <c r="L11" s="48"/>
      <c r="M11" s="48"/>
      <c r="N11" s="48"/>
      <c r="O11" s="48"/>
      <c r="P11" s="24">
        <v>43619</v>
      </c>
      <c r="Q11" s="18" t="s">
        <v>569</v>
      </c>
      <c r="R11" s="48"/>
      <c r="S11" s="18"/>
      <c r="T11" s="18"/>
    </row>
    <row r="12" spans="1:20">
      <c r="A12" s="4">
        <v>8</v>
      </c>
      <c r="B12" s="17" t="s">
        <v>63</v>
      </c>
      <c r="C12" s="63" t="s">
        <v>257</v>
      </c>
      <c r="D12" s="48" t="s">
        <v>23</v>
      </c>
      <c r="E12" s="19"/>
      <c r="F12" s="18" t="s">
        <v>577</v>
      </c>
      <c r="G12" s="19"/>
      <c r="H12" s="19"/>
      <c r="I12" s="58">
        <f t="shared" si="0"/>
        <v>0</v>
      </c>
      <c r="J12" s="48"/>
      <c r="K12" s="48"/>
      <c r="L12" s="48"/>
      <c r="M12" s="48"/>
      <c r="N12" s="48"/>
      <c r="O12" s="48"/>
      <c r="P12" s="24">
        <v>43619</v>
      </c>
      <c r="Q12" s="18" t="s">
        <v>569</v>
      </c>
      <c r="R12" s="48"/>
      <c r="S12" s="18"/>
      <c r="T12" s="18"/>
    </row>
    <row r="13" spans="1:20">
      <c r="A13" s="4">
        <v>9</v>
      </c>
      <c r="B13" s="17" t="s">
        <v>62</v>
      </c>
      <c r="C13" s="63" t="s">
        <v>259</v>
      </c>
      <c r="D13" s="48" t="s">
        <v>23</v>
      </c>
      <c r="E13" s="17"/>
      <c r="F13" s="56" t="s">
        <v>575</v>
      </c>
      <c r="G13" s="17"/>
      <c r="H13" s="17"/>
      <c r="I13" s="58">
        <f t="shared" si="0"/>
        <v>0</v>
      </c>
      <c r="J13" s="56"/>
      <c r="K13" s="56"/>
      <c r="L13" s="56"/>
      <c r="M13" s="56"/>
      <c r="N13" s="56"/>
      <c r="O13" s="56"/>
      <c r="P13" s="24">
        <v>43620</v>
      </c>
      <c r="Q13" s="18" t="s">
        <v>570</v>
      </c>
      <c r="R13" s="48"/>
      <c r="S13" s="18"/>
      <c r="T13" s="18"/>
    </row>
    <row r="14" spans="1:20">
      <c r="A14" s="4">
        <v>10</v>
      </c>
      <c r="B14" s="17" t="s">
        <v>62</v>
      </c>
      <c r="C14" s="63" t="s">
        <v>260</v>
      </c>
      <c r="D14" s="48" t="s">
        <v>23</v>
      </c>
      <c r="E14" s="19"/>
      <c r="F14" s="18" t="s">
        <v>577</v>
      </c>
      <c r="G14" s="19"/>
      <c r="H14" s="19"/>
      <c r="I14" s="58">
        <f t="shared" si="0"/>
        <v>0</v>
      </c>
      <c r="J14" s="48"/>
      <c r="K14" s="48"/>
      <c r="L14" s="48"/>
      <c r="M14" s="48"/>
      <c r="N14" s="48"/>
      <c r="O14" s="48"/>
      <c r="P14" s="24">
        <v>43620</v>
      </c>
      <c r="Q14" s="18" t="s">
        <v>570</v>
      </c>
      <c r="R14" s="48"/>
      <c r="S14" s="18"/>
      <c r="T14" s="18"/>
    </row>
    <row r="15" spans="1:20">
      <c r="A15" s="4">
        <v>11</v>
      </c>
      <c r="B15" s="17" t="s">
        <v>63</v>
      </c>
      <c r="C15" s="64" t="s">
        <v>261</v>
      </c>
      <c r="D15" s="48" t="s">
        <v>25</v>
      </c>
      <c r="E15" s="19"/>
      <c r="F15" s="48"/>
      <c r="G15" s="19"/>
      <c r="H15" s="19"/>
      <c r="I15" s="58">
        <f t="shared" si="0"/>
        <v>0</v>
      </c>
      <c r="J15" s="48"/>
      <c r="K15" s="48"/>
      <c r="L15" s="48"/>
      <c r="M15" s="48"/>
      <c r="N15" s="48"/>
      <c r="O15" s="48"/>
      <c r="P15" s="24">
        <v>43620</v>
      </c>
      <c r="Q15" s="18" t="s">
        <v>570</v>
      </c>
      <c r="R15" s="48"/>
      <c r="S15" s="18"/>
      <c r="T15" s="18"/>
    </row>
    <row r="16" spans="1:20">
      <c r="A16" s="4">
        <v>12</v>
      </c>
      <c r="B16" s="17" t="s">
        <v>63</v>
      </c>
      <c r="C16" s="63" t="s">
        <v>262</v>
      </c>
      <c r="D16" s="48" t="s">
        <v>23</v>
      </c>
      <c r="E16" s="19"/>
      <c r="F16" s="56" t="s">
        <v>575</v>
      </c>
      <c r="G16" s="19"/>
      <c r="H16" s="19"/>
      <c r="I16" s="58">
        <f t="shared" si="0"/>
        <v>0</v>
      </c>
      <c r="J16" s="48"/>
      <c r="K16" s="48"/>
      <c r="L16" s="48"/>
      <c r="M16" s="48"/>
      <c r="N16" s="48"/>
      <c r="O16" s="48"/>
      <c r="P16" s="24">
        <v>43620</v>
      </c>
      <c r="Q16" s="18" t="s">
        <v>570</v>
      </c>
      <c r="R16" s="48"/>
      <c r="S16" s="18"/>
      <c r="T16" s="18"/>
    </row>
    <row r="17" spans="1:20">
      <c r="A17" s="4">
        <v>13</v>
      </c>
      <c r="B17" s="17" t="s">
        <v>62</v>
      </c>
      <c r="C17" s="64" t="s">
        <v>263</v>
      </c>
      <c r="D17" s="48" t="s">
        <v>25</v>
      </c>
      <c r="E17" s="19"/>
      <c r="F17" s="48"/>
      <c r="G17" s="19"/>
      <c r="H17" s="19"/>
      <c r="I17" s="58">
        <f t="shared" si="0"/>
        <v>0</v>
      </c>
      <c r="J17" s="48"/>
      <c r="K17" s="48"/>
      <c r="L17" s="48"/>
      <c r="M17" s="48"/>
      <c r="N17" s="48"/>
      <c r="O17" s="48"/>
      <c r="P17" s="24">
        <v>43622</v>
      </c>
      <c r="Q17" s="18" t="s">
        <v>572</v>
      </c>
      <c r="R17" s="48"/>
      <c r="S17" s="18"/>
      <c r="T17" s="18"/>
    </row>
    <row r="18" spans="1:20">
      <c r="A18" s="4">
        <v>14</v>
      </c>
      <c r="B18" s="17" t="s">
        <v>62</v>
      </c>
      <c r="C18" s="63" t="s">
        <v>264</v>
      </c>
      <c r="D18" s="48" t="s">
        <v>23</v>
      </c>
      <c r="E18" s="19"/>
      <c r="F18" s="56" t="s">
        <v>575</v>
      </c>
      <c r="G18" s="19"/>
      <c r="H18" s="19"/>
      <c r="I18" s="58">
        <f t="shared" si="0"/>
        <v>0</v>
      </c>
      <c r="J18" s="48"/>
      <c r="K18" s="48"/>
      <c r="L18" s="48"/>
      <c r="M18" s="48"/>
      <c r="N18" s="48"/>
      <c r="O18" s="48"/>
      <c r="P18" s="24">
        <v>43622</v>
      </c>
      <c r="Q18" s="18" t="s">
        <v>572</v>
      </c>
      <c r="R18" s="48"/>
      <c r="S18" s="18"/>
      <c r="T18" s="18"/>
    </row>
    <row r="19" spans="1:20">
      <c r="A19" s="4">
        <v>15</v>
      </c>
      <c r="B19" s="17" t="s">
        <v>63</v>
      </c>
      <c r="C19" s="64" t="s">
        <v>265</v>
      </c>
      <c r="D19" s="48" t="s">
        <v>25</v>
      </c>
      <c r="E19" s="19"/>
      <c r="F19" s="48"/>
      <c r="G19" s="19"/>
      <c r="H19" s="19"/>
      <c r="I19" s="58">
        <f t="shared" si="0"/>
        <v>0</v>
      </c>
      <c r="J19" s="48"/>
      <c r="K19" s="48"/>
      <c r="L19" s="48"/>
      <c r="M19" s="48"/>
      <c r="N19" s="48"/>
      <c r="O19" s="48"/>
      <c r="P19" s="24">
        <v>43622</v>
      </c>
      <c r="Q19" s="18" t="s">
        <v>572</v>
      </c>
      <c r="R19" s="48"/>
      <c r="S19" s="18"/>
      <c r="T19" s="18"/>
    </row>
    <row r="20" spans="1:20">
      <c r="A20" s="4">
        <v>16</v>
      </c>
      <c r="B20" s="17" t="s">
        <v>63</v>
      </c>
      <c r="C20" s="63" t="s">
        <v>266</v>
      </c>
      <c r="D20" s="48" t="s">
        <v>23</v>
      </c>
      <c r="E20" s="19"/>
      <c r="F20" s="56" t="s">
        <v>575</v>
      </c>
      <c r="G20" s="19"/>
      <c r="H20" s="19"/>
      <c r="I20" s="58">
        <f t="shared" si="0"/>
        <v>0</v>
      </c>
      <c r="J20" s="48"/>
      <c r="K20" s="48"/>
      <c r="L20" s="48"/>
      <c r="M20" s="48"/>
      <c r="N20" s="48"/>
      <c r="O20" s="48"/>
      <c r="P20" s="24">
        <v>43622</v>
      </c>
      <c r="Q20" s="18" t="s">
        <v>572</v>
      </c>
      <c r="R20" s="48"/>
      <c r="S20" s="18"/>
      <c r="T20" s="18"/>
    </row>
    <row r="21" spans="1:20">
      <c r="A21" s="4">
        <v>17</v>
      </c>
      <c r="B21" s="17" t="s">
        <v>62</v>
      </c>
      <c r="C21" s="64" t="s">
        <v>267</v>
      </c>
      <c r="D21" s="48" t="s">
        <v>25</v>
      </c>
      <c r="E21" s="19"/>
      <c r="F21" s="48"/>
      <c r="G21" s="19"/>
      <c r="H21" s="19"/>
      <c r="I21" s="58">
        <f t="shared" si="0"/>
        <v>0</v>
      </c>
      <c r="J21" s="48"/>
      <c r="K21" s="48"/>
      <c r="L21" s="48"/>
      <c r="M21" s="48"/>
      <c r="N21" s="48"/>
      <c r="O21" s="48"/>
      <c r="P21" s="24">
        <v>43623</v>
      </c>
      <c r="Q21" s="18" t="s">
        <v>573</v>
      </c>
      <c r="R21" s="48"/>
      <c r="S21" s="18"/>
      <c r="T21" s="18"/>
    </row>
    <row r="22" spans="1:20">
      <c r="A22" s="4">
        <v>18</v>
      </c>
      <c r="B22" s="17" t="s">
        <v>62</v>
      </c>
      <c r="C22" s="63" t="s">
        <v>268</v>
      </c>
      <c r="D22" s="48" t="s">
        <v>23</v>
      </c>
      <c r="E22" s="19"/>
      <c r="F22" s="56" t="s">
        <v>575</v>
      </c>
      <c r="G22" s="19"/>
      <c r="H22" s="19"/>
      <c r="I22" s="58">
        <f t="shared" si="0"/>
        <v>0</v>
      </c>
      <c r="J22" s="48"/>
      <c r="K22" s="48"/>
      <c r="L22" s="48"/>
      <c r="M22" s="48"/>
      <c r="N22" s="48"/>
      <c r="O22" s="48"/>
      <c r="P22" s="24">
        <v>43623</v>
      </c>
      <c r="Q22" s="18" t="s">
        <v>573</v>
      </c>
      <c r="R22" s="48"/>
      <c r="S22" s="18"/>
      <c r="T22" s="18"/>
    </row>
    <row r="23" spans="1:20">
      <c r="A23" s="4">
        <v>19</v>
      </c>
      <c r="B23" s="17" t="s">
        <v>63</v>
      </c>
      <c r="C23" s="64" t="s">
        <v>269</v>
      </c>
      <c r="D23" s="48" t="s">
        <v>25</v>
      </c>
      <c r="E23" s="19"/>
      <c r="F23" s="48"/>
      <c r="G23" s="19"/>
      <c r="H23" s="19"/>
      <c r="I23" s="58">
        <f t="shared" si="0"/>
        <v>0</v>
      </c>
      <c r="J23" s="48"/>
      <c r="K23" s="48"/>
      <c r="L23" s="48"/>
      <c r="M23" s="48"/>
      <c r="N23" s="48"/>
      <c r="O23" s="48"/>
      <c r="P23" s="24">
        <v>43623</v>
      </c>
      <c r="Q23" s="18" t="s">
        <v>573</v>
      </c>
      <c r="R23" s="48"/>
      <c r="S23" s="18"/>
      <c r="T23" s="18"/>
    </row>
    <row r="24" spans="1:20">
      <c r="A24" s="4">
        <v>20</v>
      </c>
      <c r="B24" s="17" t="s">
        <v>63</v>
      </c>
      <c r="C24" s="63" t="s">
        <v>270</v>
      </c>
      <c r="D24" s="48" t="s">
        <v>23</v>
      </c>
      <c r="E24" s="19"/>
      <c r="F24" s="56" t="s">
        <v>575</v>
      </c>
      <c r="G24" s="19"/>
      <c r="H24" s="19"/>
      <c r="I24" s="58">
        <f t="shared" si="0"/>
        <v>0</v>
      </c>
      <c r="J24" s="48"/>
      <c r="K24" s="48"/>
      <c r="L24" s="48"/>
      <c r="M24" s="48"/>
      <c r="N24" s="48"/>
      <c r="O24" s="48"/>
      <c r="P24" s="24">
        <v>43623</v>
      </c>
      <c r="Q24" s="18" t="s">
        <v>573</v>
      </c>
      <c r="R24" s="48"/>
      <c r="S24" s="18"/>
      <c r="T24" s="18"/>
    </row>
    <row r="25" spans="1:20">
      <c r="A25" s="4">
        <v>21</v>
      </c>
      <c r="B25" s="17" t="s">
        <v>62</v>
      </c>
      <c r="C25" s="63" t="s">
        <v>271</v>
      </c>
      <c r="D25" s="48" t="s">
        <v>23</v>
      </c>
      <c r="E25" s="19"/>
      <c r="F25" s="56" t="s">
        <v>575</v>
      </c>
      <c r="G25" s="19"/>
      <c r="H25" s="19"/>
      <c r="I25" s="58">
        <f t="shared" si="0"/>
        <v>0</v>
      </c>
      <c r="J25" s="48"/>
      <c r="K25" s="48"/>
      <c r="L25" s="48"/>
      <c r="M25" s="48"/>
      <c r="N25" s="48"/>
      <c r="O25" s="48"/>
      <c r="P25" s="24">
        <v>43626</v>
      </c>
      <c r="Q25" s="18" t="s">
        <v>569</v>
      </c>
      <c r="R25" s="48"/>
      <c r="S25" s="18"/>
      <c r="T25" s="18"/>
    </row>
    <row r="26" spans="1:20">
      <c r="A26" s="4">
        <v>22</v>
      </c>
      <c r="B26" s="17" t="s">
        <v>62</v>
      </c>
      <c r="C26" s="64" t="s">
        <v>272</v>
      </c>
      <c r="D26" s="48" t="s">
        <v>25</v>
      </c>
      <c r="E26" s="19"/>
      <c r="F26" s="48"/>
      <c r="G26" s="19"/>
      <c r="H26" s="19"/>
      <c r="I26" s="58">
        <f t="shared" si="0"/>
        <v>0</v>
      </c>
      <c r="J26" s="48"/>
      <c r="K26" s="48"/>
      <c r="L26" s="48"/>
      <c r="M26" s="48"/>
      <c r="N26" s="48"/>
      <c r="O26" s="48"/>
      <c r="P26" s="24">
        <v>43626</v>
      </c>
      <c r="Q26" s="18" t="s">
        <v>569</v>
      </c>
      <c r="R26" s="48"/>
      <c r="S26" s="18"/>
      <c r="T26" s="18"/>
    </row>
    <row r="27" spans="1:20">
      <c r="A27" s="4">
        <v>23</v>
      </c>
      <c r="B27" s="17" t="s">
        <v>63</v>
      </c>
      <c r="C27" s="63" t="s">
        <v>273</v>
      </c>
      <c r="D27" s="48" t="s">
        <v>23</v>
      </c>
      <c r="E27" s="19"/>
      <c r="F27" s="56" t="s">
        <v>575</v>
      </c>
      <c r="G27" s="19"/>
      <c r="H27" s="19"/>
      <c r="I27" s="58">
        <f t="shared" si="0"/>
        <v>0</v>
      </c>
      <c r="J27" s="48"/>
      <c r="K27" s="48"/>
      <c r="L27" s="48"/>
      <c r="M27" s="48"/>
      <c r="N27" s="48"/>
      <c r="O27" s="48"/>
      <c r="P27" s="24">
        <v>43626</v>
      </c>
      <c r="Q27" s="18" t="s">
        <v>569</v>
      </c>
      <c r="R27" s="48"/>
      <c r="S27" s="18"/>
      <c r="T27" s="18"/>
    </row>
    <row r="28" spans="1:20">
      <c r="A28" s="4">
        <v>24</v>
      </c>
      <c r="B28" s="17" t="s">
        <v>63</v>
      </c>
      <c r="C28" s="64" t="s">
        <v>274</v>
      </c>
      <c r="D28" s="18" t="s">
        <v>25</v>
      </c>
      <c r="E28" s="19"/>
      <c r="F28" s="18"/>
      <c r="G28" s="19"/>
      <c r="H28" s="19"/>
      <c r="I28" s="58">
        <f t="shared" si="0"/>
        <v>0</v>
      </c>
      <c r="J28" s="18"/>
      <c r="K28" s="18"/>
      <c r="L28" s="18"/>
      <c r="M28" s="18"/>
      <c r="N28" s="18"/>
      <c r="O28" s="18"/>
      <c r="P28" s="24">
        <v>43626</v>
      </c>
      <c r="Q28" s="18" t="s">
        <v>569</v>
      </c>
      <c r="R28" s="48"/>
      <c r="S28" s="18"/>
      <c r="T28" s="18"/>
    </row>
    <row r="29" spans="1:20">
      <c r="A29" s="4">
        <v>25</v>
      </c>
      <c r="B29" s="17" t="s">
        <v>62</v>
      </c>
      <c r="C29" s="63" t="s">
        <v>275</v>
      </c>
      <c r="D29" s="48" t="s">
        <v>23</v>
      </c>
      <c r="E29" s="19"/>
      <c r="F29" s="56" t="s">
        <v>575</v>
      </c>
      <c r="G29" s="19"/>
      <c r="H29" s="19"/>
      <c r="I29" s="58">
        <f t="shared" si="0"/>
        <v>0</v>
      </c>
      <c r="J29" s="48"/>
      <c r="K29" s="48"/>
      <c r="L29" s="48"/>
      <c r="M29" s="48"/>
      <c r="N29" s="48"/>
      <c r="O29" s="48"/>
      <c r="P29" s="24">
        <v>43627</v>
      </c>
      <c r="Q29" s="18" t="s">
        <v>570</v>
      </c>
      <c r="R29" s="48"/>
      <c r="S29" s="18"/>
      <c r="T29" s="18"/>
    </row>
    <row r="30" spans="1:20">
      <c r="A30" s="4">
        <v>26</v>
      </c>
      <c r="B30" s="17" t="s">
        <v>62</v>
      </c>
      <c r="C30" s="63" t="s">
        <v>276</v>
      </c>
      <c r="D30" s="18" t="s">
        <v>23</v>
      </c>
      <c r="E30" s="19"/>
      <c r="F30" s="56" t="s">
        <v>575</v>
      </c>
      <c r="G30" s="19"/>
      <c r="H30" s="19"/>
      <c r="I30" s="58">
        <f t="shared" si="0"/>
        <v>0</v>
      </c>
      <c r="J30" s="18"/>
      <c r="K30" s="18"/>
      <c r="L30" s="18"/>
      <c r="M30" s="18"/>
      <c r="N30" s="18"/>
      <c r="O30" s="18"/>
      <c r="P30" s="24">
        <v>43627</v>
      </c>
      <c r="Q30" s="18" t="s">
        <v>570</v>
      </c>
      <c r="R30" s="48"/>
      <c r="S30" s="18"/>
      <c r="T30" s="18"/>
    </row>
    <row r="31" spans="1:20">
      <c r="A31" s="4">
        <v>27</v>
      </c>
      <c r="B31" s="17" t="s">
        <v>63</v>
      </c>
      <c r="C31" s="63" t="s">
        <v>277</v>
      </c>
      <c r="D31" s="18" t="s">
        <v>23</v>
      </c>
      <c r="E31" s="19"/>
      <c r="F31" s="56" t="s">
        <v>575</v>
      </c>
      <c r="G31" s="19"/>
      <c r="H31" s="19"/>
      <c r="I31" s="58">
        <f t="shared" si="0"/>
        <v>0</v>
      </c>
      <c r="J31" s="18"/>
      <c r="K31" s="18"/>
      <c r="L31" s="18"/>
      <c r="M31" s="18"/>
      <c r="N31" s="18"/>
      <c r="O31" s="18"/>
      <c r="P31" s="24">
        <v>43627</v>
      </c>
      <c r="Q31" s="18" t="s">
        <v>570</v>
      </c>
      <c r="R31" s="48"/>
      <c r="S31" s="18"/>
      <c r="T31" s="18"/>
    </row>
    <row r="32" spans="1:20">
      <c r="A32" s="4">
        <v>28</v>
      </c>
      <c r="B32" s="17" t="s">
        <v>63</v>
      </c>
      <c r="C32" s="63" t="s">
        <v>278</v>
      </c>
      <c r="D32" s="18" t="s">
        <v>23</v>
      </c>
      <c r="E32" s="19"/>
      <c r="F32" s="18" t="s">
        <v>577</v>
      </c>
      <c r="G32" s="19"/>
      <c r="H32" s="19"/>
      <c r="I32" s="58">
        <f t="shared" si="0"/>
        <v>0</v>
      </c>
      <c r="J32" s="18"/>
      <c r="K32" s="18"/>
      <c r="L32" s="18"/>
      <c r="M32" s="18"/>
      <c r="N32" s="18"/>
      <c r="O32" s="18"/>
      <c r="P32" s="24">
        <v>43627</v>
      </c>
      <c r="Q32" s="18" t="s">
        <v>570</v>
      </c>
      <c r="R32" s="48"/>
      <c r="S32" s="18"/>
      <c r="T32" s="18"/>
    </row>
    <row r="33" spans="1:20">
      <c r="A33" s="4">
        <v>29</v>
      </c>
      <c r="B33" s="17" t="s">
        <v>62</v>
      </c>
      <c r="C33" s="64" t="s">
        <v>279</v>
      </c>
      <c r="D33" s="18" t="s">
        <v>25</v>
      </c>
      <c r="E33" s="19"/>
      <c r="F33" s="18"/>
      <c r="G33" s="19"/>
      <c r="H33" s="19"/>
      <c r="I33" s="58">
        <f t="shared" si="0"/>
        <v>0</v>
      </c>
      <c r="J33" s="18"/>
      <c r="K33" s="18"/>
      <c r="L33" s="18"/>
      <c r="M33" s="18"/>
      <c r="N33" s="18"/>
      <c r="O33" s="18"/>
      <c r="P33" s="24">
        <v>43628</v>
      </c>
      <c r="Q33" s="18" t="s">
        <v>571</v>
      </c>
      <c r="R33" s="48"/>
      <c r="S33" s="18"/>
      <c r="T33" s="18"/>
    </row>
    <row r="34" spans="1:20">
      <c r="A34" s="4">
        <v>30</v>
      </c>
      <c r="B34" s="17" t="s">
        <v>62</v>
      </c>
      <c r="C34" s="63" t="s">
        <v>280</v>
      </c>
      <c r="D34" s="18" t="s">
        <v>23</v>
      </c>
      <c r="E34" s="19"/>
      <c r="F34" s="56" t="s">
        <v>575</v>
      </c>
      <c r="G34" s="19"/>
      <c r="H34" s="19"/>
      <c r="I34" s="58">
        <f t="shared" si="0"/>
        <v>0</v>
      </c>
      <c r="J34" s="18"/>
      <c r="K34" s="18"/>
      <c r="L34" s="18"/>
      <c r="M34" s="18"/>
      <c r="N34" s="18"/>
      <c r="O34" s="18"/>
      <c r="P34" s="24">
        <v>43628</v>
      </c>
      <c r="Q34" s="18" t="s">
        <v>571</v>
      </c>
      <c r="R34" s="18"/>
      <c r="S34" s="18"/>
      <c r="T34" s="18"/>
    </row>
    <row r="35" spans="1:20">
      <c r="A35" s="4">
        <v>31</v>
      </c>
      <c r="B35" s="17" t="s">
        <v>63</v>
      </c>
      <c r="C35" s="64" t="s">
        <v>281</v>
      </c>
      <c r="D35" s="18" t="s">
        <v>25</v>
      </c>
      <c r="E35" s="19"/>
      <c r="F35" s="18"/>
      <c r="G35" s="19"/>
      <c r="H35" s="19"/>
      <c r="I35" s="58">
        <f t="shared" si="0"/>
        <v>0</v>
      </c>
      <c r="J35" s="18"/>
      <c r="K35" s="18"/>
      <c r="L35" s="18"/>
      <c r="M35" s="18"/>
      <c r="N35" s="18"/>
      <c r="O35" s="18"/>
      <c r="P35" s="24">
        <v>43628</v>
      </c>
      <c r="Q35" s="18" t="s">
        <v>571</v>
      </c>
      <c r="R35" s="18"/>
      <c r="S35" s="18"/>
      <c r="T35" s="18"/>
    </row>
    <row r="36" spans="1:20">
      <c r="A36" s="4">
        <v>32</v>
      </c>
      <c r="B36" s="17" t="s">
        <v>63</v>
      </c>
      <c r="C36" s="63" t="s">
        <v>282</v>
      </c>
      <c r="D36" s="18" t="s">
        <v>23</v>
      </c>
      <c r="E36" s="17"/>
      <c r="F36" s="56" t="s">
        <v>575</v>
      </c>
      <c r="G36" s="17"/>
      <c r="H36" s="17"/>
      <c r="I36" s="58">
        <f t="shared" si="0"/>
        <v>0</v>
      </c>
      <c r="J36" s="56"/>
      <c r="K36" s="56"/>
      <c r="L36" s="56"/>
      <c r="M36" s="56"/>
      <c r="N36" s="56"/>
      <c r="O36" s="56"/>
      <c r="P36" s="24">
        <v>43628</v>
      </c>
      <c r="Q36" s="18" t="s">
        <v>571</v>
      </c>
      <c r="R36" s="18"/>
      <c r="S36" s="18"/>
      <c r="T36" s="18"/>
    </row>
    <row r="37" spans="1:20">
      <c r="A37" s="4">
        <v>33</v>
      </c>
      <c r="B37" s="17" t="s">
        <v>62</v>
      </c>
      <c r="C37" s="64" t="s">
        <v>283</v>
      </c>
      <c r="D37" s="18" t="s">
        <v>25</v>
      </c>
      <c r="E37" s="19"/>
      <c r="F37" s="18"/>
      <c r="G37" s="19"/>
      <c r="H37" s="19"/>
      <c r="I37" s="58">
        <f t="shared" si="0"/>
        <v>0</v>
      </c>
      <c r="J37" s="18"/>
      <c r="K37" s="18"/>
      <c r="L37" s="18"/>
      <c r="M37" s="18"/>
      <c r="N37" s="18"/>
      <c r="O37" s="18"/>
      <c r="P37" s="24">
        <v>43629</v>
      </c>
      <c r="Q37" s="18" t="s">
        <v>572</v>
      </c>
      <c r="R37" s="18"/>
      <c r="S37" s="18"/>
      <c r="T37" s="18"/>
    </row>
    <row r="38" spans="1:20">
      <c r="A38" s="4">
        <v>34</v>
      </c>
      <c r="B38" s="17" t="s">
        <v>62</v>
      </c>
      <c r="C38" s="63" t="s">
        <v>284</v>
      </c>
      <c r="D38" s="18" t="s">
        <v>23</v>
      </c>
      <c r="E38" s="19"/>
      <c r="F38" s="56" t="s">
        <v>575</v>
      </c>
      <c r="G38" s="19"/>
      <c r="H38" s="19"/>
      <c r="I38" s="58">
        <f t="shared" si="0"/>
        <v>0</v>
      </c>
      <c r="J38" s="18"/>
      <c r="K38" s="18"/>
      <c r="L38" s="18"/>
      <c r="M38" s="18"/>
      <c r="N38" s="18"/>
      <c r="O38" s="18"/>
      <c r="P38" s="24">
        <v>43629</v>
      </c>
      <c r="Q38" s="18" t="s">
        <v>572</v>
      </c>
      <c r="R38" s="18"/>
      <c r="S38" s="18"/>
      <c r="T38" s="18"/>
    </row>
    <row r="39" spans="1:20">
      <c r="A39" s="4">
        <v>35</v>
      </c>
      <c r="B39" s="17" t="s">
        <v>63</v>
      </c>
      <c r="C39" s="63" t="s">
        <v>285</v>
      </c>
      <c r="D39" s="18" t="s">
        <v>23</v>
      </c>
      <c r="E39" s="19"/>
      <c r="F39" s="56" t="s">
        <v>575</v>
      </c>
      <c r="G39" s="19"/>
      <c r="H39" s="19"/>
      <c r="I39" s="58">
        <f t="shared" si="0"/>
        <v>0</v>
      </c>
      <c r="J39" s="18"/>
      <c r="K39" s="18"/>
      <c r="L39" s="18"/>
      <c r="M39" s="18"/>
      <c r="N39" s="18"/>
      <c r="O39" s="18"/>
      <c r="P39" s="24">
        <v>43629</v>
      </c>
      <c r="Q39" s="18" t="s">
        <v>572</v>
      </c>
      <c r="R39" s="18"/>
      <c r="S39" s="18"/>
      <c r="T39" s="18"/>
    </row>
    <row r="40" spans="1:20">
      <c r="A40" s="4">
        <v>36</v>
      </c>
      <c r="B40" s="17" t="s">
        <v>63</v>
      </c>
      <c r="C40" s="64" t="s">
        <v>286</v>
      </c>
      <c r="D40" s="18" t="s">
        <v>25</v>
      </c>
      <c r="E40" s="19"/>
      <c r="F40" s="18"/>
      <c r="G40" s="19"/>
      <c r="H40" s="19"/>
      <c r="I40" s="58">
        <f t="shared" si="0"/>
        <v>0</v>
      </c>
      <c r="J40" s="18"/>
      <c r="K40" s="18"/>
      <c r="L40" s="18"/>
      <c r="M40" s="18"/>
      <c r="N40" s="18"/>
      <c r="O40" s="18"/>
      <c r="P40" s="24">
        <v>43629</v>
      </c>
      <c r="Q40" s="18" t="s">
        <v>572</v>
      </c>
      <c r="R40" s="18"/>
      <c r="S40" s="18"/>
      <c r="T40" s="18"/>
    </row>
    <row r="41" spans="1:20">
      <c r="A41" s="4">
        <v>37</v>
      </c>
      <c r="B41" s="17" t="s">
        <v>62</v>
      </c>
      <c r="C41" s="63" t="s">
        <v>287</v>
      </c>
      <c r="D41" s="18" t="s">
        <v>23</v>
      </c>
      <c r="E41" s="19"/>
      <c r="F41" s="18" t="s">
        <v>577</v>
      </c>
      <c r="G41" s="19"/>
      <c r="H41" s="19"/>
      <c r="I41" s="58">
        <f t="shared" si="0"/>
        <v>0</v>
      </c>
      <c r="J41" s="18"/>
      <c r="K41" s="18"/>
      <c r="L41" s="18"/>
      <c r="M41" s="18"/>
      <c r="N41" s="18"/>
      <c r="O41" s="18"/>
      <c r="P41" s="24">
        <v>43630</v>
      </c>
      <c r="Q41" s="18" t="s">
        <v>573</v>
      </c>
      <c r="R41" s="18"/>
      <c r="S41" s="18"/>
      <c r="T41" s="18"/>
    </row>
    <row r="42" spans="1:20">
      <c r="A42" s="4">
        <v>38</v>
      </c>
      <c r="B42" s="17" t="s">
        <v>62</v>
      </c>
      <c r="C42" s="63" t="s">
        <v>288</v>
      </c>
      <c r="D42" s="18" t="s">
        <v>23</v>
      </c>
      <c r="E42" s="19"/>
      <c r="F42" s="56" t="s">
        <v>575</v>
      </c>
      <c r="G42" s="19"/>
      <c r="H42" s="19"/>
      <c r="I42" s="58">
        <f t="shared" si="0"/>
        <v>0</v>
      </c>
      <c r="J42" s="18"/>
      <c r="K42" s="18"/>
      <c r="L42" s="18"/>
      <c r="M42" s="18"/>
      <c r="N42" s="18"/>
      <c r="O42" s="18"/>
      <c r="P42" s="24">
        <v>43630</v>
      </c>
      <c r="Q42" s="18" t="s">
        <v>573</v>
      </c>
      <c r="R42" s="18"/>
      <c r="S42" s="18"/>
      <c r="T42" s="18"/>
    </row>
    <row r="43" spans="1:20">
      <c r="A43" s="4">
        <v>39</v>
      </c>
      <c r="B43" s="17" t="s">
        <v>63</v>
      </c>
      <c r="C43" s="64" t="s">
        <v>289</v>
      </c>
      <c r="D43" s="18" t="s">
        <v>25</v>
      </c>
      <c r="E43" s="17"/>
      <c r="F43" s="56"/>
      <c r="G43" s="17"/>
      <c r="H43" s="17"/>
      <c r="I43" s="58">
        <f t="shared" si="0"/>
        <v>0</v>
      </c>
      <c r="J43" s="56"/>
      <c r="K43" s="56"/>
      <c r="L43" s="56"/>
      <c r="M43" s="56"/>
      <c r="N43" s="56"/>
      <c r="O43" s="56"/>
      <c r="P43" s="24">
        <v>43630</v>
      </c>
      <c r="Q43" s="18" t="s">
        <v>573</v>
      </c>
      <c r="R43" s="18"/>
      <c r="S43" s="18"/>
      <c r="T43" s="18"/>
    </row>
    <row r="44" spans="1:20">
      <c r="A44" s="4">
        <v>40</v>
      </c>
      <c r="B44" s="17" t="s">
        <v>63</v>
      </c>
      <c r="C44" s="63" t="s">
        <v>290</v>
      </c>
      <c r="D44" s="18" t="s">
        <v>23</v>
      </c>
      <c r="E44" s="19"/>
      <c r="F44" s="56" t="s">
        <v>575</v>
      </c>
      <c r="G44" s="19"/>
      <c r="H44" s="19"/>
      <c r="I44" s="58">
        <f t="shared" si="0"/>
        <v>0</v>
      </c>
      <c r="J44" s="18"/>
      <c r="K44" s="18"/>
      <c r="L44" s="18"/>
      <c r="M44" s="18"/>
      <c r="N44" s="18"/>
      <c r="O44" s="18"/>
      <c r="P44" s="24">
        <v>43630</v>
      </c>
      <c r="Q44" s="18" t="s">
        <v>573</v>
      </c>
      <c r="R44" s="18"/>
      <c r="S44" s="18"/>
      <c r="T44" s="18"/>
    </row>
    <row r="45" spans="1:20">
      <c r="A45" s="4">
        <v>41</v>
      </c>
      <c r="B45" s="17" t="s">
        <v>62</v>
      </c>
      <c r="C45" s="64" t="s">
        <v>291</v>
      </c>
      <c r="D45" s="18" t="s">
        <v>25</v>
      </c>
      <c r="E45" s="19"/>
      <c r="F45" s="18"/>
      <c r="G45" s="19"/>
      <c r="H45" s="19"/>
      <c r="I45" s="58">
        <f t="shared" si="0"/>
        <v>0</v>
      </c>
      <c r="J45" s="18"/>
      <c r="K45" s="18"/>
      <c r="L45" s="18"/>
      <c r="M45" s="18"/>
      <c r="N45" s="18"/>
      <c r="O45" s="18"/>
      <c r="P45" s="24">
        <v>43600</v>
      </c>
      <c r="Q45" s="18" t="s">
        <v>574</v>
      </c>
      <c r="R45" s="18"/>
      <c r="S45" s="18"/>
      <c r="T45" s="18"/>
    </row>
    <row r="46" spans="1:20">
      <c r="A46" s="4">
        <v>42</v>
      </c>
      <c r="B46" s="17" t="s">
        <v>62</v>
      </c>
      <c r="C46" s="63" t="s">
        <v>292</v>
      </c>
      <c r="D46" s="18" t="s">
        <v>23</v>
      </c>
      <c r="E46" s="19"/>
      <c r="F46" s="56" t="s">
        <v>575</v>
      </c>
      <c r="G46" s="19"/>
      <c r="H46" s="19"/>
      <c r="I46" s="58">
        <f t="shared" si="0"/>
        <v>0</v>
      </c>
      <c r="J46" s="18"/>
      <c r="K46" s="18"/>
      <c r="L46" s="18"/>
      <c r="M46" s="18"/>
      <c r="N46" s="18"/>
      <c r="O46" s="18"/>
      <c r="P46" s="24">
        <v>43600</v>
      </c>
      <c r="Q46" s="18" t="s">
        <v>574</v>
      </c>
      <c r="R46" s="18"/>
      <c r="S46" s="18"/>
      <c r="T46" s="18"/>
    </row>
    <row r="47" spans="1:20">
      <c r="A47" s="4">
        <v>43</v>
      </c>
      <c r="B47" s="17" t="s">
        <v>63</v>
      </c>
      <c r="C47" s="64" t="s">
        <v>293</v>
      </c>
      <c r="D47" s="18" t="s">
        <v>25</v>
      </c>
      <c r="E47" s="19"/>
      <c r="F47" s="18"/>
      <c r="G47" s="19"/>
      <c r="H47" s="19"/>
      <c r="I47" s="58">
        <f t="shared" si="0"/>
        <v>0</v>
      </c>
      <c r="J47" s="18"/>
      <c r="K47" s="18"/>
      <c r="L47" s="18"/>
      <c r="M47" s="18"/>
      <c r="N47" s="18"/>
      <c r="O47" s="18"/>
      <c r="P47" s="24">
        <v>43600</v>
      </c>
      <c r="Q47" s="18" t="s">
        <v>574</v>
      </c>
      <c r="R47" s="18"/>
      <c r="S47" s="18"/>
      <c r="T47" s="18"/>
    </row>
    <row r="48" spans="1:20">
      <c r="A48" s="4">
        <v>44</v>
      </c>
      <c r="B48" s="17" t="s">
        <v>63</v>
      </c>
      <c r="C48" s="63" t="s">
        <v>294</v>
      </c>
      <c r="D48" s="18" t="s">
        <v>23</v>
      </c>
      <c r="E48" s="19"/>
      <c r="F48" s="56" t="s">
        <v>575</v>
      </c>
      <c r="G48" s="19"/>
      <c r="H48" s="19"/>
      <c r="I48" s="58">
        <f t="shared" si="0"/>
        <v>0</v>
      </c>
      <c r="J48" s="18"/>
      <c r="K48" s="18"/>
      <c r="L48" s="18"/>
      <c r="M48" s="18"/>
      <c r="N48" s="18"/>
      <c r="O48" s="18"/>
      <c r="P48" s="24">
        <v>43600</v>
      </c>
      <c r="Q48" s="18" t="s">
        <v>574</v>
      </c>
      <c r="R48" s="18"/>
      <c r="S48" s="18"/>
      <c r="T48" s="18"/>
    </row>
    <row r="49" spans="1:20">
      <c r="A49" s="4">
        <v>45</v>
      </c>
      <c r="B49" s="17" t="s">
        <v>62</v>
      </c>
      <c r="C49" s="63" t="s">
        <v>295</v>
      </c>
      <c r="D49" s="18" t="s">
        <v>23</v>
      </c>
      <c r="E49" s="19"/>
      <c r="F49" s="18" t="s">
        <v>577</v>
      </c>
      <c r="G49" s="19"/>
      <c r="H49" s="19"/>
      <c r="I49" s="58">
        <f t="shared" si="0"/>
        <v>0</v>
      </c>
      <c r="J49" s="18"/>
      <c r="K49" s="18"/>
      <c r="L49" s="18"/>
      <c r="M49" s="18"/>
      <c r="N49" s="18"/>
      <c r="O49" s="18"/>
      <c r="P49" s="24">
        <v>43633</v>
      </c>
      <c r="Q49" s="18" t="s">
        <v>569</v>
      </c>
      <c r="R49" s="18"/>
      <c r="S49" s="18"/>
      <c r="T49" s="18"/>
    </row>
    <row r="50" spans="1:20">
      <c r="A50" s="4">
        <v>46</v>
      </c>
      <c r="B50" s="17" t="s">
        <v>62</v>
      </c>
      <c r="C50" s="63" t="s">
        <v>296</v>
      </c>
      <c r="D50" s="18" t="s">
        <v>23</v>
      </c>
      <c r="E50" s="17"/>
      <c r="F50" s="18" t="s">
        <v>577</v>
      </c>
      <c r="G50" s="17"/>
      <c r="H50" s="17"/>
      <c r="I50" s="58">
        <f t="shared" si="0"/>
        <v>0</v>
      </c>
      <c r="J50" s="56"/>
      <c r="K50" s="56"/>
      <c r="L50" s="56"/>
      <c r="M50" s="56"/>
      <c r="N50" s="56"/>
      <c r="O50" s="56"/>
      <c r="P50" s="24">
        <v>43633</v>
      </c>
      <c r="Q50" s="18" t="s">
        <v>569</v>
      </c>
      <c r="R50" s="18"/>
      <c r="S50" s="18"/>
      <c r="T50" s="18"/>
    </row>
    <row r="51" spans="1:20">
      <c r="A51" s="4">
        <v>47</v>
      </c>
      <c r="B51" s="17" t="s">
        <v>63</v>
      </c>
      <c r="C51" s="64" t="s">
        <v>297</v>
      </c>
      <c r="D51" s="18" t="s">
        <v>25</v>
      </c>
      <c r="E51" s="19"/>
      <c r="F51" s="18"/>
      <c r="G51" s="19"/>
      <c r="H51" s="19"/>
      <c r="I51" s="58">
        <f t="shared" si="0"/>
        <v>0</v>
      </c>
      <c r="J51" s="18"/>
      <c r="K51" s="18"/>
      <c r="L51" s="18"/>
      <c r="M51" s="18"/>
      <c r="N51" s="18"/>
      <c r="O51" s="18"/>
      <c r="P51" s="24">
        <v>43633</v>
      </c>
      <c r="Q51" s="18" t="s">
        <v>569</v>
      </c>
      <c r="R51" s="18"/>
      <c r="S51" s="18"/>
      <c r="T51" s="18"/>
    </row>
    <row r="52" spans="1:20">
      <c r="A52" s="4">
        <v>48</v>
      </c>
      <c r="B52" s="17" t="s">
        <v>63</v>
      </c>
      <c r="C52" s="63" t="s">
        <v>298</v>
      </c>
      <c r="D52" s="18" t="s">
        <v>23</v>
      </c>
      <c r="E52" s="19"/>
      <c r="F52" s="56" t="s">
        <v>575</v>
      </c>
      <c r="G52" s="19"/>
      <c r="H52" s="19"/>
      <c r="I52" s="58">
        <f t="shared" si="0"/>
        <v>0</v>
      </c>
      <c r="J52" s="18"/>
      <c r="K52" s="18"/>
      <c r="L52" s="18"/>
      <c r="M52" s="18"/>
      <c r="N52" s="18"/>
      <c r="O52" s="18"/>
      <c r="P52" s="24">
        <v>43633</v>
      </c>
      <c r="Q52" s="18" t="s">
        <v>569</v>
      </c>
      <c r="R52" s="18"/>
      <c r="S52" s="18"/>
      <c r="T52" s="18"/>
    </row>
    <row r="53" spans="1:20">
      <c r="A53" s="4">
        <v>49</v>
      </c>
      <c r="B53" s="17" t="s">
        <v>62</v>
      </c>
      <c r="C53" s="63" t="s">
        <v>299</v>
      </c>
      <c r="D53" s="18" t="s">
        <v>23</v>
      </c>
      <c r="E53" s="19"/>
      <c r="F53" s="56" t="s">
        <v>575</v>
      </c>
      <c r="G53" s="19"/>
      <c r="H53" s="19"/>
      <c r="I53" s="58">
        <f t="shared" si="0"/>
        <v>0</v>
      </c>
      <c r="J53" s="18"/>
      <c r="K53" s="18"/>
      <c r="L53" s="18"/>
      <c r="M53" s="18"/>
      <c r="N53" s="18"/>
      <c r="O53" s="18"/>
      <c r="P53" s="24">
        <v>43634</v>
      </c>
      <c r="Q53" s="18" t="s">
        <v>570</v>
      </c>
      <c r="R53" s="18"/>
      <c r="S53" s="18"/>
      <c r="T53" s="18"/>
    </row>
    <row r="54" spans="1:20">
      <c r="A54" s="4">
        <v>50</v>
      </c>
      <c r="B54" s="17" t="s">
        <v>62</v>
      </c>
      <c r="C54" s="64" t="s">
        <v>300</v>
      </c>
      <c r="D54" s="18" t="s">
        <v>25</v>
      </c>
      <c r="E54" s="19"/>
      <c r="F54" s="18"/>
      <c r="G54" s="19"/>
      <c r="H54" s="19"/>
      <c r="I54" s="58">
        <f t="shared" si="0"/>
        <v>0</v>
      </c>
      <c r="J54" s="18"/>
      <c r="K54" s="18"/>
      <c r="L54" s="18"/>
      <c r="M54" s="18"/>
      <c r="N54" s="18"/>
      <c r="O54" s="18"/>
      <c r="P54" s="24">
        <v>43634</v>
      </c>
      <c r="Q54" s="18" t="s">
        <v>570</v>
      </c>
      <c r="R54" s="18"/>
      <c r="S54" s="18"/>
      <c r="T54" s="18"/>
    </row>
    <row r="55" spans="1:20">
      <c r="A55" s="4">
        <v>51</v>
      </c>
      <c r="B55" s="17" t="s">
        <v>63</v>
      </c>
      <c r="C55" s="63" t="s">
        <v>301</v>
      </c>
      <c r="D55" s="18" t="s">
        <v>23</v>
      </c>
      <c r="E55" s="19"/>
      <c r="F55" s="18" t="s">
        <v>577</v>
      </c>
      <c r="G55" s="19"/>
      <c r="H55" s="19"/>
      <c r="I55" s="58">
        <f t="shared" si="0"/>
        <v>0</v>
      </c>
      <c r="J55" s="18"/>
      <c r="K55" s="18"/>
      <c r="L55" s="18"/>
      <c r="M55" s="18"/>
      <c r="N55" s="18"/>
      <c r="O55" s="18"/>
      <c r="P55" s="24">
        <v>43634</v>
      </c>
      <c r="Q55" s="18" t="s">
        <v>570</v>
      </c>
      <c r="R55" s="18"/>
      <c r="S55" s="18"/>
      <c r="T55" s="18"/>
    </row>
    <row r="56" spans="1:20">
      <c r="A56" s="4">
        <v>52</v>
      </c>
      <c r="B56" s="17" t="s">
        <v>63</v>
      </c>
      <c r="C56" s="64" t="s">
        <v>302</v>
      </c>
      <c r="D56" s="18" t="s">
        <v>25</v>
      </c>
      <c r="E56" s="19"/>
      <c r="F56" s="18"/>
      <c r="G56" s="19"/>
      <c r="H56" s="19"/>
      <c r="I56" s="58">
        <f t="shared" si="0"/>
        <v>0</v>
      </c>
      <c r="J56" s="18"/>
      <c r="K56" s="18"/>
      <c r="L56" s="18"/>
      <c r="M56" s="18"/>
      <c r="N56" s="18"/>
      <c r="O56" s="18"/>
      <c r="P56" s="24">
        <v>43634</v>
      </c>
      <c r="Q56" s="18" t="s">
        <v>570</v>
      </c>
      <c r="R56" s="18"/>
      <c r="S56" s="18"/>
      <c r="T56" s="18"/>
    </row>
    <row r="57" spans="1:20">
      <c r="A57" s="4">
        <v>53</v>
      </c>
      <c r="B57" s="17" t="s">
        <v>62</v>
      </c>
      <c r="C57" s="63" t="s">
        <v>303</v>
      </c>
      <c r="D57" s="18" t="s">
        <v>23</v>
      </c>
      <c r="E57" s="17"/>
      <c r="F57" s="56" t="s">
        <v>575</v>
      </c>
      <c r="G57" s="17"/>
      <c r="H57" s="17"/>
      <c r="I57" s="58">
        <f t="shared" si="0"/>
        <v>0</v>
      </c>
      <c r="J57" s="56"/>
      <c r="K57" s="56"/>
      <c r="L57" s="56"/>
      <c r="M57" s="56"/>
      <c r="N57" s="56"/>
      <c r="O57" s="56"/>
      <c r="P57" s="24">
        <v>43635</v>
      </c>
      <c r="Q57" s="18" t="s">
        <v>571</v>
      </c>
      <c r="R57" s="18"/>
      <c r="S57" s="18"/>
      <c r="T57" s="18"/>
    </row>
    <row r="58" spans="1:20">
      <c r="A58" s="4">
        <v>54</v>
      </c>
      <c r="B58" s="17" t="s">
        <v>62</v>
      </c>
      <c r="C58" s="63" t="s">
        <v>304</v>
      </c>
      <c r="D58" s="18" t="s">
        <v>23</v>
      </c>
      <c r="E58" s="19"/>
      <c r="F58" s="56" t="s">
        <v>575</v>
      </c>
      <c r="G58" s="19"/>
      <c r="H58" s="19"/>
      <c r="I58" s="58">
        <f t="shared" si="0"/>
        <v>0</v>
      </c>
      <c r="J58" s="18"/>
      <c r="K58" s="18"/>
      <c r="L58" s="18"/>
      <c r="M58" s="18"/>
      <c r="N58" s="18"/>
      <c r="O58" s="18"/>
      <c r="P58" s="24">
        <v>43635</v>
      </c>
      <c r="Q58" s="18" t="s">
        <v>571</v>
      </c>
      <c r="R58" s="18"/>
      <c r="S58" s="18"/>
      <c r="T58" s="18"/>
    </row>
    <row r="59" spans="1:20">
      <c r="A59" s="4">
        <v>55</v>
      </c>
      <c r="B59" s="17" t="s">
        <v>63</v>
      </c>
      <c r="C59" s="64" t="s">
        <v>305</v>
      </c>
      <c r="D59" s="18" t="s">
        <v>25</v>
      </c>
      <c r="E59" s="19"/>
      <c r="F59" s="18"/>
      <c r="G59" s="19"/>
      <c r="H59" s="19"/>
      <c r="I59" s="58">
        <f t="shared" si="0"/>
        <v>0</v>
      </c>
      <c r="J59" s="18"/>
      <c r="K59" s="18"/>
      <c r="L59" s="18"/>
      <c r="M59" s="18"/>
      <c r="N59" s="18"/>
      <c r="O59" s="18"/>
      <c r="P59" s="24">
        <v>43635</v>
      </c>
      <c r="Q59" s="18" t="s">
        <v>571</v>
      </c>
      <c r="R59" s="18"/>
      <c r="S59" s="18"/>
      <c r="T59" s="18"/>
    </row>
    <row r="60" spans="1:20">
      <c r="A60" s="4">
        <v>56</v>
      </c>
      <c r="B60" s="17" t="s">
        <v>63</v>
      </c>
      <c r="C60" s="63" t="s">
        <v>306</v>
      </c>
      <c r="D60" s="18" t="s">
        <v>23</v>
      </c>
      <c r="E60" s="19"/>
      <c r="F60" s="18" t="s">
        <v>577</v>
      </c>
      <c r="G60" s="19"/>
      <c r="H60" s="19"/>
      <c r="I60" s="58">
        <f t="shared" si="0"/>
        <v>0</v>
      </c>
      <c r="J60" s="18"/>
      <c r="K60" s="18"/>
      <c r="L60" s="18"/>
      <c r="M60" s="18"/>
      <c r="N60" s="18"/>
      <c r="O60" s="18"/>
      <c r="P60" s="24">
        <v>43635</v>
      </c>
      <c r="Q60" s="18" t="s">
        <v>571</v>
      </c>
      <c r="R60" s="18"/>
      <c r="S60" s="18"/>
      <c r="T60" s="18"/>
    </row>
    <row r="61" spans="1:20">
      <c r="A61" s="4">
        <v>57</v>
      </c>
      <c r="B61" s="17" t="s">
        <v>62</v>
      </c>
      <c r="C61" s="64" t="s">
        <v>307</v>
      </c>
      <c r="D61" s="18" t="s">
        <v>25</v>
      </c>
      <c r="E61" s="19"/>
      <c r="F61" s="18"/>
      <c r="G61" s="19"/>
      <c r="H61" s="19"/>
      <c r="I61" s="58">
        <f t="shared" si="0"/>
        <v>0</v>
      </c>
      <c r="J61" s="18"/>
      <c r="K61" s="18"/>
      <c r="L61" s="18"/>
      <c r="M61" s="18"/>
      <c r="N61" s="18"/>
      <c r="O61" s="18"/>
      <c r="P61" s="24">
        <v>43636</v>
      </c>
      <c r="Q61" s="18" t="s">
        <v>572</v>
      </c>
      <c r="R61" s="18"/>
      <c r="S61" s="18"/>
      <c r="T61" s="18"/>
    </row>
    <row r="62" spans="1:20">
      <c r="A62" s="4">
        <v>58</v>
      </c>
      <c r="B62" s="17" t="s">
        <v>62</v>
      </c>
      <c r="C62" s="63" t="s">
        <v>308</v>
      </c>
      <c r="D62" s="18" t="s">
        <v>23</v>
      </c>
      <c r="E62" s="19"/>
      <c r="F62" s="56" t="s">
        <v>575</v>
      </c>
      <c r="G62" s="19"/>
      <c r="H62" s="19"/>
      <c r="I62" s="58">
        <f t="shared" si="0"/>
        <v>0</v>
      </c>
      <c r="J62" s="18"/>
      <c r="K62" s="18"/>
      <c r="L62" s="18"/>
      <c r="M62" s="18"/>
      <c r="N62" s="18"/>
      <c r="O62" s="18"/>
      <c r="P62" s="24">
        <v>43636</v>
      </c>
      <c r="Q62" s="18" t="s">
        <v>572</v>
      </c>
      <c r="R62" s="18"/>
      <c r="S62" s="18"/>
      <c r="T62" s="18"/>
    </row>
    <row r="63" spans="1:20">
      <c r="A63" s="4">
        <v>59</v>
      </c>
      <c r="B63" s="17" t="s">
        <v>63</v>
      </c>
      <c r="C63" s="64" t="s">
        <v>309</v>
      </c>
      <c r="D63" s="18" t="s">
        <v>25</v>
      </c>
      <c r="E63" s="19"/>
      <c r="F63" s="18"/>
      <c r="G63" s="19"/>
      <c r="H63" s="19"/>
      <c r="I63" s="58">
        <f t="shared" si="0"/>
        <v>0</v>
      </c>
      <c r="J63" s="18"/>
      <c r="K63" s="18"/>
      <c r="L63" s="18"/>
      <c r="M63" s="18"/>
      <c r="N63" s="18"/>
      <c r="O63" s="18"/>
      <c r="P63" s="24">
        <v>43636</v>
      </c>
      <c r="Q63" s="18" t="s">
        <v>572</v>
      </c>
      <c r="R63" s="18"/>
      <c r="S63" s="18"/>
      <c r="T63" s="18"/>
    </row>
    <row r="64" spans="1:20">
      <c r="A64" s="4">
        <v>60</v>
      </c>
      <c r="B64" s="17" t="s">
        <v>63</v>
      </c>
      <c r="C64" s="63" t="s">
        <v>310</v>
      </c>
      <c r="D64" s="18" t="s">
        <v>23</v>
      </c>
      <c r="E64" s="19"/>
      <c r="F64" s="56" t="s">
        <v>575</v>
      </c>
      <c r="G64" s="19"/>
      <c r="H64" s="19"/>
      <c r="I64" s="58">
        <f t="shared" si="0"/>
        <v>0</v>
      </c>
      <c r="J64" s="18"/>
      <c r="K64" s="18"/>
      <c r="L64" s="18"/>
      <c r="M64" s="18"/>
      <c r="N64" s="18"/>
      <c r="O64" s="18"/>
      <c r="P64" s="24">
        <v>43636</v>
      </c>
      <c r="Q64" s="18" t="s">
        <v>572</v>
      </c>
      <c r="R64" s="18"/>
      <c r="S64" s="18"/>
      <c r="T64" s="18"/>
    </row>
    <row r="65" spans="1:20">
      <c r="A65" s="4">
        <v>61</v>
      </c>
      <c r="B65" s="17" t="s">
        <v>62</v>
      </c>
      <c r="C65" s="64" t="s">
        <v>311</v>
      </c>
      <c r="D65" s="18" t="s">
        <v>25</v>
      </c>
      <c r="E65" s="19"/>
      <c r="F65" s="18"/>
      <c r="G65" s="19"/>
      <c r="H65" s="19"/>
      <c r="I65" s="58">
        <f t="shared" si="0"/>
        <v>0</v>
      </c>
      <c r="J65" s="18"/>
      <c r="K65" s="18"/>
      <c r="L65" s="18"/>
      <c r="M65" s="18"/>
      <c r="N65" s="18"/>
      <c r="O65" s="18"/>
      <c r="P65" s="24">
        <v>43637</v>
      </c>
      <c r="Q65" s="18" t="s">
        <v>573</v>
      </c>
      <c r="R65" s="18"/>
      <c r="S65" s="18"/>
      <c r="T65" s="18"/>
    </row>
    <row r="66" spans="1:20">
      <c r="A66" s="4">
        <v>62</v>
      </c>
      <c r="B66" s="17" t="s">
        <v>62</v>
      </c>
      <c r="C66" s="63" t="s">
        <v>312</v>
      </c>
      <c r="D66" s="18" t="s">
        <v>23</v>
      </c>
      <c r="E66" s="19"/>
      <c r="F66" s="56" t="s">
        <v>575</v>
      </c>
      <c r="G66" s="19"/>
      <c r="H66" s="19"/>
      <c r="I66" s="58">
        <f t="shared" si="0"/>
        <v>0</v>
      </c>
      <c r="J66" s="18"/>
      <c r="K66" s="18"/>
      <c r="L66" s="18"/>
      <c r="M66" s="18"/>
      <c r="N66" s="18"/>
      <c r="O66" s="18"/>
      <c r="P66" s="24">
        <v>43637</v>
      </c>
      <c r="Q66" s="18" t="s">
        <v>573</v>
      </c>
      <c r="R66" s="18"/>
      <c r="S66" s="18"/>
      <c r="T66" s="18"/>
    </row>
    <row r="67" spans="1:20">
      <c r="A67" s="4">
        <v>63</v>
      </c>
      <c r="B67" s="17" t="s">
        <v>63</v>
      </c>
      <c r="C67" s="64" t="s">
        <v>313</v>
      </c>
      <c r="D67" s="18" t="s">
        <v>25</v>
      </c>
      <c r="E67" s="19"/>
      <c r="F67" s="18"/>
      <c r="G67" s="19"/>
      <c r="H67" s="19"/>
      <c r="I67" s="58">
        <f t="shared" si="0"/>
        <v>0</v>
      </c>
      <c r="J67" s="18"/>
      <c r="K67" s="18"/>
      <c r="L67" s="18"/>
      <c r="M67" s="18"/>
      <c r="N67" s="18"/>
      <c r="O67" s="18"/>
      <c r="P67" s="24">
        <v>43637</v>
      </c>
      <c r="Q67" s="18" t="s">
        <v>573</v>
      </c>
      <c r="R67" s="18"/>
      <c r="S67" s="18"/>
      <c r="T67" s="18"/>
    </row>
    <row r="68" spans="1:20">
      <c r="A68" s="4">
        <v>64</v>
      </c>
      <c r="B68" s="17" t="s">
        <v>63</v>
      </c>
      <c r="C68" s="63" t="s">
        <v>314</v>
      </c>
      <c r="D68" s="18" t="s">
        <v>23</v>
      </c>
      <c r="E68" s="19"/>
      <c r="F68" s="18" t="s">
        <v>577</v>
      </c>
      <c r="G68" s="19"/>
      <c r="H68" s="19"/>
      <c r="I68" s="58">
        <f t="shared" si="0"/>
        <v>0</v>
      </c>
      <c r="J68" s="18"/>
      <c r="K68" s="18"/>
      <c r="L68" s="18"/>
      <c r="M68" s="18"/>
      <c r="N68" s="18"/>
      <c r="O68" s="18"/>
      <c r="P68" s="24">
        <v>43637</v>
      </c>
      <c r="Q68" s="18" t="s">
        <v>573</v>
      </c>
      <c r="R68" s="18"/>
      <c r="S68" s="18"/>
      <c r="T68" s="18"/>
    </row>
    <row r="69" spans="1:20">
      <c r="A69" s="4">
        <v>65</v>
      </c>
      <c r="B69" s="17" t="s">
        <v>62</v>
      </c>
      <c r="C69" s="67" t="s">
        <v>315</v>
      </c>
      <c r="D69" s="18" t="s">
        <v>25</v>
      </c>
      <c r="E69" s="19"/>
      <c r="F69" s="18"/>
      <c r="G69" s="19"/>
      <c r="H69" s="19"/>
      <c r="I69" s="58">
        <f t="shared" si="0"/>
        <v>0</v>
      </c>
      <c r="J69" s="18"/>
      <c r="K69" s="18"/>
      <c r="L69" s="18"/>
      <c r="M69" s="18"/>
      <c r="N69" s="18"/>
      <c r="O69" s="18"/>
      <c r="P69" s="24">
        <v>43640</v>
      </c>
      <c r="Q69" s="18" t="s">
        <v>569</v>
      </c>
      <c r="R69" s="18"/>
      <c r="S69" s="18"/>
      <c r="T69" s="18"/>
    </row>
    <row r="70" spans="1:20">
      <c r="A70" s="4">
        <v>66</v>
      </c>
      <c r="B70" s="17" t="s">
        <v>62</v>
      </c>
      <c r="C70" s="63" t="s">
        <v>316</v>
      </c>
      <c r="D70" s="18" t="s">
        <v>23</v>
      </c>
      <c r="E70" s="19"/>
      <c r="F70" s="56" t="s">
        <v>575</v>
      </c>
      <c r="G70" s="19"/>
      <c r="H70" s="19"/>
      <c r="I70" s="58">
        <f t="shared" ref="I70:I133" si="1">SUM(G70:H70)</f>
        <v>0</v>
      </c>
      <c r="J70" s="18"/>
      <c r="K70" s="18"/>
      <c r="L70" s="18"/>
      <c r="M70" s="18"/>
      <c r="N70" s="18"/>
      <c r="O70" s="18"/>
      <c r="P70" s="24">
        <v>43640</v>
      </c>
      <c r="Q70" s="18" t="s">
        <v>569</v>
      </c>
      <c r="R70" s="18"/>
      <c r="S70" s="18"/>
      <c r="T70" s="18"/>
    </row>
    <row r="71" spans="1:20">
      <c r="A71" s="4">
        <v>67</v>
      </c>
      <c r="B71" s="17" t="s">
        <v>63</v>
      </c>
      <c r="C71" s="67" t="s">
        <v>317</v>
      </c>
      <c r="D71" s="18" t="s">
        <v>25</v>
      </c>
      <c r="E71" s="19"/>
      <c r="F71" s="18"/>
      <c r="G71" s="19"/>
      <c r="H71" s="19"/>
      <c r="I71" s="58">
        <f t="shared" si="1"/>
        <v>0</v>
      </c>
      <c r="J71" s="18"/>
      <c r="K71" s="18"/>
      <c r="L71" s="18"/>
      <c r="M71" s="18"/>
      <c r="N71" s="18"/>
      <c r="O71" s="18"/>
      <c r="P71" s="24">
        <v>43640</v>
      </c>
      <c r="Q71" s="18" t="s">
        <v>569</v>
      </c>
      <c r="R71" s="18"/>
      <c r="S71" s="18"/>
      <c r="T71" s="18"/>
    </row>
    <row r="72" spans="1:20">
      <c r="A72" s="4">
        <v>68</v>
      </c>
      <c r="B72" s="17" t="s">
        <v>63</v>
      </c>
      <c r="C72" s="63" t="s">
        <v>318</v>
      </c>
      <c r="D72" s="18" t="s">
        <v>23</v>
      </c>
      <c r="E72" s="19"/>
      <c r="F72" s="56" t="s">
        <v>575</v>
      </c>
      <c r="G72" s="19"/>
      <c r="H72" s="19"/>
      <c r="I72" s="58">
        <f t="shared" si="1"/>
        <v>0</v>
      </c>
      <c r="J72" s="18"/>
      <c r="K72" s="18"/>
      <c r="L72" s="18"/>
      <c r="M72" s="18"/>
      <c r="N72" s="18"/>
      <c r="O72" s="18"/>
      <c r="P72" s="24">
        <v>43640</v>
      </c>
      <c r="Q72" s="18" t="s">
        <v>569</v>
      </c>
      <c r="R72" s="18"/>
      <c r="S72" s="18"/>
      <c r="T72" s="18"/>
    </row>
    <row r="73" spans="1:20">
      <c r="A73" s="4">
        <v>69</v>
      </c>
      <c r="B73" s="17" t="s">
        <v>62</v>
      </c>
      <c r="C73" s="67" t="s">
        <v>319</v>
      </c>
      <c r="D73" s="18" t="s">
        <v>25</v>
      </c>
      <c r="E73" s="19"/>
      <c r="F73" s="18"/>
      <c r="G73" s="19"/>
      <c r="H73" s="19"/>
      <c r="I73" s="58">
        <f t="shared" si="1"/>
        <v>0</v>
      </c>
      <c r="J73" s="18"/>
      <c r="K73" s="18"/>
      <c r="L73" s="18"/>
      <c r="M73" s="18"/>
      <c r="N73" s="18"/>
      <c r="O73" s="18"/>
      <c r="P73" s="24">
        <v>43641</v>
      </c>
      <c r="Q73" s="18" t="s">
        <v>570</v>
      </c>
      <c r="R73" s="18"/>
      <c r="S73" s="18"/>
      <c r="T73" s="18"/>
    </row>
    <row r="74" spans="1:20">
      <c r="A74" s="4">
        <v>70</v>
      </c>
      <c r="B74" s="17" t="s">
        <v>62</v>
      </c>
      <c r="C74" s="63" t="s">
        <v>320</v>
      </c>
      <c r="D74" s="18" t="s">
        <v>23</v>
      </c>
      <c r="E74" s="19"/>
      <c r="F74" s="56" t="s">
        <v>575</v>
      </c>
      <c r="G74" s="19"/>
      <c r="H74" s="19"/>
      <c r="I74" s="58">
        <f t="shared" si="1"/>
        <v>0</v>
      </c>
      <c r="J74" s="18"/>
      <c r="K74" s="18"/>
      <c r="L74" s="18"/>
      <c r="M74" s="18"/>
      <c r="N74" s="18"/>
      <c r="O74" s="18"/>
      <c r="P74" s="24">
        <v>43641</v>
      </c>
      <c r="Q74" s="18" t="s">
        <v>570</v>
      </c>
      <c r="R74" s="18"/>
      <c r="S74" s="18"/>
      <c r="T74" s="18"/>
    </row>
    <row r="75" spans="1:20">
      <c r="A75" s="4">
        <v>71</v>
      </c>
      <c r="B75" s="17" t="s">
        <v>63</v>
      </c>
      <c r="C75" s="63" t="s">
        <v>321</v>
      </c>
      <c r="D75" s="18" t="s">
        <v>23</v>
      </c>
      <c r="E75" s="19"/>
      <c r="F75" s="56" t="s">
        <v>575</v>
      </c>
      <c r="G75" s="19"/>
      <c r="H75" s="19"/>
      <c r="I75" s="58">
        <f t="shared" si="1"/>
        <v>0</v>
      </c>
      <c r="J75" s="18"/>
      <c r="K75" s="18"/>
      <c r="L75" s="18"/>
      <c r="M75" s="18"/>
      <c r="N75" s="18"/>
      <c r="O75" s="18"/>
      <c r="P75" s="24">
        <v>43641</v>
      </c>
      <c r="Q75" s="18" t="s">
        <v>570</v>
      </c>
      <c r="R75" s="18"/>
      <c r="S75" s="18"/>
      <c r="T75" s="18"/>
    </row>
    <row r="76" spans="1:20">
      <c r="A76" s="4">
        <v>72</v>
      </c>
      <c r="B76" s="17" t="s">
        <v>63</v>
      </c>
      <c r="C76" s="63" t="s">
        <v>322</v>
      </c>
      <c r="D76" s="18" t="s">
        <v>23</v>
      </c>
      <c r="E76" s="19"/>
      <c r="F76" s="56" t="s">
        <v>575</v>
      </c>
      <c r="G76" s="19"/>
      <c r="H76" s="19"/>
      <c r="I76" s="58">
        <f t="shared" si="1"/>
        <v>0</v>
      </c>
      <c r="J76" s="18"/>
      <c r="K76" s="18"/>
      <c r="L76" s="18"/>
      <c r="M76" s="18"/>
      <c r="N76" s="18"/>
      <c r="O76" s="18"/>
      <c r="P76" s="24">
        <v>43641</v>
      </c>
      <c r="Q76" s="18" t="s">
        <v>570</v>
      </c>
      <c r="R76" s="18"/>
      <c r="S76" s="18"/>
      <c r="T76" s="18"/>
    </row>
    <row r="77" spans="1:20">
      <c r="A77" s="4">
        <v>73</v>
      </c>
      <c r="B77" s="17" t="s">
        <v>62</v>
      </c>
      <c r="C77" s="67" t="s">
        <v>323</v>
      </c>
      <c r="D77" s="18" t="s">
        <v>25</v>
      </c>
      <c r="E77" s="19"/>
      <c r="F77" s="18"/>
      <c r="G77" s="19"/>
      <c r="H77" s="19"/>
      <c r="I77" s="58">
        <f t="shared" si="1"/>
        <v>0</v>
      </c>
      <c r="J77" s="18"/>
      <c r="K77" s="18"/>
      <c r="L77" s="18"/>
      <c r="M77" s="18"/>
      <c r="N77" s="18"/>
      <c r="O77" s="18"/>
      <c r="P77" s="24">
        <v>43642</v>
      </c>
      <c r="Q77" s="18" t="s">
        <v>571</v>
      </c>
      <c r="R77" s="18"/>
      <c r="S77" s="18"/>
      <c r="T77" s="18"/>
    </row>
    <row r="78" spans="1:20">
      <c r="A78" s="4">
        <v>74</v>
      </c>
      <c r="B78" s="17" t="s">
        <v>62</v>
      </c>
      <c r="C78" s="63" t="s">
        <v>324</v>
      </c>
      <c r="D78" s="18" t="s">
        <v>23</v>
      </c>
      <c r="E78" s="19"/>
      <c r="F78" s="18" t="s">
        <v>577</v>
      </c>
      <c r="G78" s="19"/>
      <c r="H78" s="19"/>
      <c r="I78" s="58">
        <f t="shared" si="1"/>
        <v>0</v>
      </c>
      <c r="J78" s="18"/>
      <c r="K78" s="18"/>
      <c r="L78" s="18"/>
      <c r="M78" s="18"/>
      <c r="N78" s="18"/>
      <c r="O78" s="18"/>
      <c r="P78" s="24">
        <v>43642</v>
      </c>
      <c r="Q78" s="18" t="s">
        <v>571</v>
      </c>
      <c r="R78" s="18"/>
      <c r="S78" s="18"/>
      <c r="T78" s="18"/>
    </row>
    <row r="79" spans="1:20">
      <c r="A79" s="4">
        <v>75</v>
      </c>
      <c r="B79" s="17" t="s">
        <v>63</v>
      </c>
      <c r="C79" s="67" t="s">
        <v>325</v>
      </c>
      <c r="D79" s="18" t="s">
        <v>25</v>
      </c>
      <c r="E79" s="19"/>
      <c r="F79" s="18"/>
      <c r="G79" s="19"/>
      <c r="H79" s="19"/>
      <c r="I79" s="58">
        <f t="shared" si="1"/>
        <v>0</v>
      </c>
      <c r="J79" s="18"/>
      <c r="K79" s="18"/>
      <c r="L79" s="18"/>
      <c r="M79" s="18"/>
      <c r="N79" s="18"/>
      <c r="O79" s="18"/>
      <c r="P79" s="24">
        <v>43642</v>
      </c>
      <c r="Q79" s="18" t="s">
        <v>571</v>
      </c>
      <c r="R79" s="18"/>
      <c r="S79" s="18"/>
      <c r="T79" s="18"/>
    </row>
    <row r="80" spans="1:20">
      <c r="A80" s="4">
        <v>76</v>
      </c>
      <c r="B80" s="17" t="s">
        <v>63</v>
      </c>
      <c r="C80" s="63" t="s">
        <v>326</v>
      </c>
      <c r="D80" s="18" t="s">
        <v>23</v>
      </c>
      <c r="E80" s="19"/>
      <c r="F80" s="56" t="s">
        <v>575</v>
      </c>
      <c r="G80" s="19"/>
      <c r="H80" s="19"/>
      <c r="I80" s="58">
        <f t="shared" si="1"/>
        <v>0</v>
      </c>
      <c r="J80" s="18"/>
      <c r="K80" s="18"/>
      <c r="L80" s="18"/>
      <c r="M80" s="18"/>
      <c r="N80" s="18"/>
      <c r="O80" s="18"/>
      <c r="P80" s="24">
        <v>43642</v>
      </c>
      <c r="Q80" s="18" t="s">
        <v>571</v>
      </c>
      <c r="R80" s="18"/>
      <c r="S80" s="18"/>
      <c r="T80" s="18"/>
    </row>
    <row r="81" spans="1:20">
      <c r="A81" s="4">
        <v>77</v>
      </c>
      <c r="B81" s="17" t="s">
        <v>62</v>
      </c>
      <c r="C81" s="67" t="s">
        <v>327</v>
      </c>
      <c r="D81" s="18" t="s">
        <v>25</v>
      </c>
      <c r="E81" s="19"/>
      <c r="F81" s="18"/>
      <c r="G81" s="19"/>
      <c r="H81" s="19"/>
      <c r="I81" s="58">
        <f t="shared" si="1"/>
        <v>0</v>
      </c>
      <c r="J81" s="18"/>
      <c r="K81" s="18"/>
      <c r="L81" s="18"/>
      <c r="M81" s="18"/>
      <c r="N81" s="18"/>
      <c r="O81" s="18"/>
      <c r="P81" s="24">
        <v>43643</v>
      </c>
      <c r="Q81" s="18" t="s">
        <v>572</v>
      </c>
      <c r="R81" s="18"/>
      <c r="S81" s="18"/>
      <c r="T81" s="18"/>
    </row>
    <row r="82" spans="1:20">
      <c r="A82" s="4">
        <v>78</v>
      </c>
      <c r="B82" s="17" t="s">
        <v>62</v>
      </c>
      <c r="C82" s="63" t="s">
        <v>328</v>
      </c>
      <c r="D82" s="18" t="s">
        <v>23</v>
      </c>
      <c r="E82" s="19"/>
      <c r="F82" s="56" t="s">
        <v>575</v>
      </c>
      <c r="G82" s="19"/>
      <c r="H82" s="19"/>
      <c r="I82" s="58">
        <f t="shared" si="1"/>
        <v>0</v>
      </c>
      <c r="J82" s="18"/>
      <c r="K82" s="18"/>
      <c r="L82" s="18"/>
      <c r="M82" s="18"/>
      <c r="N82" s="18"/>
      <c r="O82" s="18"/>
      <c r="P82" s="24">
        <v>43643</v>
      </c>
      <c r="Q82" s="18" t="s">
        <v>572</v>
      </c>
      <c r="R82" s="18"/>
      <c r="S82" s="18"/>
      <c r="T82" s="18"/>
    </row>
    <row r="83" spans="1:20">
      <c r="A83" s="4">
        <v>79</v>
      </c>
      <c r="B83" s="17" t="s">
        <v>63</v>
      </c>
      <c r="C83" s="67" t="s">
        <v>329</v>
      </c>
      <c r="D83" s="18" t="s">
        <v>25</v>
      </c>
      <c r="E83" s="19"/>
      <c r="F83" s="18"/>
      <c r="G83" s="19"/>
      <c r="H83" s="19"/>
      <c r="I83" s="58">
        <f t="shared" si="1"/>
        <v>0</v>
      </c>
      <c r="J83" s="18"/>
      <c r="K83" s="18"/>
      <c r="L83" s="18"/>
      <c r="M83" s="18"/>
      <c r="N83" s="18"/>
      <c r="O83" s="18"/>
      <c r="P83" s="24">
        <v>43643</v>
      </c>
      <c r="Q83" s="18" t="s">
        <v>572</v>
      </c>
      <c r="R83" s="18"/>
      <c r="S83" s="18"/>
      <c r="T83" s="18"/>
    </row>
    <row r="84" spans="1:20">
      <c r="A84" s="4">
        <v>80</v>
      </c>
      <c r="B84" s="17" t="s">
        <v>63</v>
      </c>
      <c r="C84" s="63" t="s">
        <v>330</v>
      </c>
      <c r="D84" s="18" t="s">
        <v>23</v>
      </c>
      <c r="E84" s="19"/>
      <c r="F84" s="56" t="s">
        <v>575</v>
      </c>
      <c r="G84" s="19"/>
      <c r="H84" s="19"/>
      <c r="I84" s="58">
        <f t="shared" si="1"/>
        <v>0</v>
      </c>
      <c r="J84" s="18"/>
      <c r="K84" s="18"/>
      <c r="L84" s="18"/>
      <c r="M84" s="18"/>
      <c r="N84" s="18"/>
      <c r="O84" s="18"/>
      <c r="P84" s="24">
        <v>43643</v>
      </c>
      <c r="Q84" s="18" t="s">
        <v>572</v>
      </c>
      <c r="R84" s="18"/>
      <c r="S84" s="18"/>
      <c r="T84" s="18"/>
    </row>
    <row r="85" spans="1:20">
      <c r="A85" s="4">
        <v>81</v>
      </c>
      <c r="B85" s="17" t="s">
        <v>62</v>
      </c>
      <c r="C85" s="67" t="s">
        <v>331</v>
      </c>
      <c r="D85" s="18" t="s">
        <v>25</v>
      </c>
      <c r="E85" s="19"/>
      <c r="F85" s="18"/>
      <c r="G85" s="19"/>
      <c r="H85" s="19"/>
      <c r="I85" s="58">
        <f t="shared" si="1"/>
        <v>0</v>
      </c>
      <c r="J85" s="18"/>
      <c r="K85" s="18"/>
      <c r="L85" s="18"/>
      <c r="M85" s="18"/>
      <c r="N85" s="18"/>
      <c r="O85" s="18"/>
      <c r="P85" s="24">
        <v>43644</v>
      </c>
      <c r="Q85" s="18" t="s">
        <v>573</v>
      </c>
      <c r="R85" s="18"/>
      <c r="S85" s="18"/>
      <c r="T85" s="18"/>
    </row>
    <row r="86" spans="1:20">
      <c r="A86" s="4">
        <v>82</v>
      </c>
      <c r="B86" s="17" t="s">
        <v>62</v>
      </c>
      <c r="C86" s="63" t="s">
        <v>332</v>
      </c>
      <c r="D86" s="18" t="s">
        <v>23</v>
      </c>
      <c r="E86" s="19"/>
      <c r="F86" s="56" t="s">
        <v>575</v>
      </c>
      <c r="G86" s="19"/>
      <c r="H86" s="19"/>
      <c r="I86" s="58">
        <f t="shared" si="1"/>
        <v>0</v>
      </c>
      <c r="J86" s="18"/>
      <c r="K86" s="18"/>
      <c r="L86" s="18"/>
      <c r="M86" s="18"/>
      <c r="N86" s="18"/>
      <c r="O86" s="18"/>
      <c r="P86" s="24">
        <v>43644</v>
      </c>
      <c r="Q86" s="18" t="s">
        <v>573</v>
      </c>
      <c r="R86" s="18"/>
      <c r="S86" s="18"/>
      <c r="T86" s="18"/>
    </row>
    <row r="87" spans="1:20">
      <c r="A87" s="4">
        <v>83</v>
      </c>
      <c r="B87" s="17" t="s">
        <v>63</v>
      </c>
      <c r="C87" s="67" t="s">
        <v>333</v>
      </c>
      <c r="D87" s="18" t="s">
        <v>25</v>
      </c>
      <c r="E87" s="19"/>
      <c r="F87" s="18"/>
      <c r="G87" s="19"/>
      <c r="H87" s="19"/>
      <c r="I87" s="58">
        <f t="shared" si="1"/>
        <v>0</v>
      </c>
      <c r="J87" s="18"/>
      <c r="K87" s="18"/>
      <c r="L87" s="18"/>
      <c r="M87" s="18"/>
      <c r="N87" s="18"/>
      <c r="O87" s="18"/>
      <c r="P87" s="24">
        <v>43644</v>
      </c>
      <c r="Q87" s="18" t="s">
        <v>573</v>
      </c>
      <c r="R87" s="18"/>
      <c r="S87" s="18"/>
      <c r="T87" s="18"/>
    </row>
    <row r="88" spans="1:20">
      <c r="A88" s="4">
        <v>84</v>
      </c>
      <c r="B88" s="17" t="s">
        <v>63</v>
      </c>
      <c r="C88" s="63" t="s">
        <v>334</v>
      </c>
      <c r="D88" s="18" t="s">
        <v>23</v>
      </c>
      <c r="E88" s="19"/>
      <c r="F88" s="18" t="s">
        <v>577</v>
      </c>
      <c r="G88" s="19"/>
      <c r="H88" s="19"/>
      <c r="I88" s="58">
        <f t="shared" si="1"/>
        <v>0</v>
      </c>
      <c r="J88" s="18"/>
      <c r="K88" s="18"/>
      <c r="L88" s="18"/>
      <c r="M88" s="18"/>
      <c r="N88" s="18"/>
      <c r="O88" s="18"/>
      <c r="P88" s="24">
        <v>43644</v>
      </c>
      <c r="Q88" s="18" t="s">
        <v>573</v>
      </c>
      <c r="R88" s="18"/>
      <c r="S88" s="18"/>
      <c r="T88" s="18"/>
    </row>
    <row r="89" spans="1:20">
      <c r="A89" s="4">
        <v>85</v>
      </c>
      <c r="B89" s="17"/>
      <c r="C89" s="18"/>
      <c r="D89" s="18"/>
      <c r="E89" s="19"/>
      <c r="F89" s="18"/>
      <c r="G89" s="19"/>
      <c r="H89" s="19"/>
      <c r="I89" s="58">
        <f t="shared" si="1"/>
        <v>0</v>
      </c>
      <c r="J89" s="18"/>
      <c r="K89" s="18"/>
      <c r="L89" s="18"/>
      <c r="M89" s="18"/>
      <c r="N89" s="18"/>
      <c r="O89" s="18"/>
      <c r="P89" s="24">
        <v>43645</v>
      </c>
      <c r="Q89" s="18" t="s">
        <v>574</v>
      </c>
      <c r="R89" s="18"/>
      <c r="S89" s="18"/>
      <c r="T89" s="18"/>
    </row>
    <row r="90" spans="1:20">
      <c r="A90" s="4">
        <v>86</v>
      </c>
      <c r="B90" s="17"/>
      <c r="C90" s="18"/>
      <c r="D90" s="18"/>
      <c r="E90" s="19"/>
      <c r="F90" s="18"/>
      <c r="G90" s="19"/>
      <c r="H90" s="19"/>
      <c r="I90" s="58">
        <f t="shared" si="1"/>
        <v>0</v>
      </c>
      <c r="J90" s="18"/>
      <c r="K90" s="18"/>
      <c r="L90" s="18"/>
      <c r="M90" s="18"/>
      <c r="N90" s="18"/>
      <c r="O90" s="18"/>
      <c r="P90" s="24">
        <v>43645</v>
      </c>
      <c r="Q90" s="18" t="s">
        <v>574</v>
      </c>
      <c r="R90" s="18"/>
      <c r="S90" s="18"/>
      <c r="T90" s="18"/>
    </row>
    <row r="91" spans="1:20">
      <c r="A91" s="4">
        <v>87</v>
      </c>
      <c r="B91" s="17"/>
      <c r="C91" s="18"/>
      <c r="D91" s="18"/>
      <c r="E91" s="19"/>
      <c r="F91" s="18"/>
      <c r="G91" s="19"/>
      <c r="H91" s="19"/>
      <c r="I91" s="58">
        <f t="shared" si="1"/>
        <v>0</v>
      </c>
      <c r="J91" s="18"/>
      <c r="K91" s="18"/>
      <c r="L91" s="18"/>
      <c r="M91" s="18"/>
      <c r="N91" s="18"/>
      <c r="O91" s="18"/>
      <c r="P91" s="24">
        <v>43645</v>
      </c>
      <c r="Q91" s="18" t="s">
        <v>574</v>
      </c>
      <c r="R91" s="18"/>
      <c r="S91" s="18"/>
      <c r="T91" s="18"/>
    </row>
    <row r="92" spans="1:20">
      <c r="A92" s="4">
        <v>88</v>
      </c>
      <c r="B92" s="17"/>
      <c r="C92" s="18"/>
      <c r="D92" s="18"/>
      <c r="E92" s="19"/>
      <c r="F92" s="18"/>
      <c r="G92" s="19"/>
      <c r="H92" s="19"/>
      <c r="I92" s="58">
        <f t="shared" si="1"/>
        <v>0</v>
      </c>
      <c r="J92" s="18"/>
      <c r="K92" s="18"/>
      <c r="L92" s="18"/>
      <c r="M92" s="18"/>
      <c r="N92" s="18"/>
      <c r="O92" s="18"/>
      <c r="P92" s="24">
        <v>43645</v>
      </c>
      <c r="Q92" s="18" t="s">
        <v>574</v>
      </c>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84</v>
      </c>
      <c r="D165" s="21"/>
      <c r="E165" s="13"/>
      <c r="F165" s="21"/>
      <c r="G165" s="59">
        <f>SUM(G5:G164)</f>
        <v>0</v>
      </c>
      <c r="H165" s="59">
        <f>SUM(H5:H164)</f>
        <v>0</v>
      </c>
      <c r="I165" s="59">
        <f>SUM(I5:I164)</f>
        <v>0</v>
      </c>
      <c r="J165" s="21"/>
      <c r="K165" s="21"/>
      <c r="L165" s="21"/>
      <c r="M165" s="21"/>
      <c r="N165" s="21"/>
      <c r="O165" s="21"/>
      <c r="P165" s="14"/>
      <c r="Q165" s="21"/>
      <c r="R165" s="21"/>
      <c r="S165" s="21"/>
      <c r="T165" s="12"/>
    </row>
    <row r="166" spans="1:20">
      <c r="A166" s="44" t="s">
        <v>62</v>
      </c>
      <c r="B166" s="10">
        <f>COUNTIF(B$5:B$164,"Team 1")</f>
        <v>42</v>
      </c>
      <c r="C166" s="44" t="s">
        <v>25</v>
      </c>
      <c r="D166" s="10">
        <f>COUNTIF(D5:D164,"Anganwadi")</f>
        <v>35</v>
      </c>
    </row>
    <row r="167" spans="1:20">
      <c r="A167" s="44" t="s">
        <v>63</v>
      </c>
      <c r="B167" s="10">
        <f>COUNTIF(B$6:B$164,"Team 2")</f>
        <v>42</v>
      </c>
      <c r="C167" s="44" t="s">
        <v>23</v>
      </c>
      <c r="D167" s="10">
        <f>COUNTIF(D5:D164,"School")</f>
        <v>49</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6" activePane="bottomRight" state="frozen"/>
      <selection pane="topRight" activeCell="C1" sqref="C1"/>
      <selection pane="bottomLeft" activeCell="A5" sqref="A5"/>
      <selection pane="bottomRight" activeCell="C97" sqref="C97"/>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41" t="s">
        <v>70</v>
      </c>
      <c r="B1" s="141"/>
      <c r="C1" s="141"/>
      <c r="D1" s="54"/>
      <c r="E1" s="54"/>
      <c r="F1" s="54"/>
      <c r="G1" s="54"/>
      <c r="H1" s="54"/>
      <c r="I1" s="54"/>
      <c r="J1" s="54"/>
      <c r="K1" s="54"/>
      <c r="L1" s="54"/>
      <c r="M1" s="149"/>
      <c r="N1" s="149"/>
      <c r="O1" s="149"/>
      <c r="P1" s="149"/>
      <c r="Q1" s="149"/>
      <c r="R1" s="149"/>
      <c r="S1" s="149"/>
      <c r="T1" s="149"/>
    </row>
    <row r="2" spans="1:20">
      <c r="A2" s="143" t="s">
        <v>59</v>
      </c>
      <c r="B2" s="144"/>
      <c r="C2" s="144"/>
      <c r="D2" s="25">
        <v>43647</v>
      </c>
      <c r="E2" s="22"/>
      <c r="F2" s="22"/>
      <c r="G2" s="22"/>
      <c r="H2" s="22"/>
      <c r="I2" s="22"/>
      <c r="J2" s="22"/>
      <c r="K2" s="22"/>
      <c r="L2" s="22"/>
      <c r="M2" s="22"/>
      <c r="N2" s="22"/>
      <c r="O2" s="22"/>
      <c r="P2" s="22"/>
      <c r="Q2" s="22"/>
      <c r="R2" s="22"/>
      <c r="S2" s="22"/>
    </row>
    <row r="3" spans="1:20" ht="24" customHeight="1">
      <c r="A3" s="145" t="s">
        <v>14</v>
      </c>
      <c r="B3" s="138" t="s">
        <v>61</v>
      </c>
      <c r="C3" s="140" t="s">
        <v>7</v>
      </c>
      <c r="D3" s="140" t="s">
        <v>55</v>
      </c>
      <c r="E3" s="140" t="s">
        <v>16</v>
      </c>
      <c r="F3" s="147" t="s">
        <v>17</v>
      </c>
      <c r="G3" s="140" t="s">
        <v>8</v>
      </c>
      <c r="H3" s="140"/>
      <c r="I3" s="140"/>
      <c r="J3" s="140" t="s">
        <v>31</v>
      </c>
      <c r="K3" s="138" t="s">
        <v>33</v>
      </c>
      <c r="L3" s="138" t="s">
        <v>50</v>
      </c>
      <c r="M3" s="138" t="s">
        <v>51</v>
      </c>
      <c r="N3" s="138" t="s">
        <v>34</v>
      </c>
      <c r="O3" s="138" t="s">
        <v>35</v>
      </c>
      <c r="P3" s="145" t="s">
        <v>54</v>
      </c>
      <c r="Q3" s="140" t="s">
        <v>52</v>
      </c>
      <c r="R3" s="140" t="s">
        <v>32</v>
      </c>
      <c r="S3" s="140" t="s">
        <v>53</v>
      </c>
      <c r="T3" s="140" t="s">
        <v>13</v>
      </c>
    </row>
    <row r="4" spans="1:20" ht="25.5" customHeight="1">
      <c r="A4" s="145"/>
      <c r="B4" s="146"/>
      <c r="C4" s="140"/>
      <c r="D4" s="140"/>
      <c r="E4" s="140"/>
      <c r="F4" s="147"/>
      <c r="G4" s="23" t="s">
        <v>9</v>
      </c>
      <c r="H4" s="23" t="s">
        <v>10</v>
      </c>
      <c r="I4" s="23" t="s">
        <v>11</v>
      </c>
      <c r="J4" s="140"/>
      <c r="K4" s="139"/>
      <c r="L4" s="139"/>
      <c r="M4" s="139"/>
      <c r="N4" s="139"/>
      <c r="O4" s="139"/>
      <c r="P4" s="145"/>
      <c r="Q4" s="145"/>
      <c r="R4" s="140"/>
      <c r="S4" s="140"/>
      <c r="T4" s="140"/>
    </row>
    <row r="5" spans="1:20">
      <c r="A5" s="4">
        <v>1</v>
      </c>
      <c r="B5" s="17" t="s">
        <v>62</v>
      </c>
      <c r="C5" s="68" t="s">
        <v>335</v>
      </c>
      <c r="D5" s="48" t="s">
        <v>25</v>
      </c>
      <c r="E5" s="73" t="s">
        <v>768</v>
      </c>
      <c r="F5" s="48"/>
      <c r="G5" s="73">
        <v>23</v>
      </c>
      <c r="H5" s="73">
        <v>21</v>
      </c>
      <c r="I5" s="58">
        <f>SUM(G5:H5)</f>
        <v>44</v>
      </c>
      <c r="J5" s="68" t="s">
        <v>582</v>
      </c>
      <c r="K5" s="68" t="s">
        <v>619</v>
      </c>
      <c r="L5" s="68" t="s">
        <v>620</v>
      </c>
      <c r="M5" s="68">
        <v>9854293382</v>
      </c>
      <c r="N5" s="68" t="s">
        <v>621</v>
      </c>
      <c r="O5" s="68">
        <v>9859650059</v>
      </c>
      <c r="P5" s="49">
        <v>43647</v>
      </c>
      <c r="Q5" s="48" t="s">
        <v>569</v>
      </c>
      <c r="R5" s="68">
        <v>26</v>
      </c>
      <c r="S5" s="18" t="s">
        <v>662</v>
      </c>
      <c r="T5" s="18"/>
    </row>
    <row r="6" spans="1:20" ht="30">
      <c r="A6" s="4">
        <v>2</v>
      </c>
      <c r="B6" s="17" t="s">
        <v>62</v>
      </c>
      <c r="C6" s="68" t="s">
        <v>336</v>
      </c>
      <c r="D6" s="48" t="s">
        <v>25</v>
      </c>
      <c r="E6" s="73" t="s">
        <v>769</v>
      </c>
      <c r="F6" s="48"/>
      <c r="G6" s="73">
        <v>23</v>
      </c>
      <c r="H6" s="73">
        <v>24</v>
      </c>
      <c r="I6" s="58">
        <f t="shared" ref="I6:I69" si="0">SUM(G6:H6)</f>
        <v>47</v>
      </c>
      <c r="J6" s="68" t="s">
        <v>821</v>
      </c>
      <c r="K6" s="68" t="s">
        <v>758</v>
      </c>
      <c r="L6" s="68" t="s">
        <v>755</v>
      </c>
      <c r="M6" s="68">
        <v>7399978426</v>
      </c>
      <c r="N6" s="68" t="s">
        <v>756</v>
      </c>
      <c r="O6" s="68">
        <v>9954735466</v>
      </c>
      <c r="P6" s="49">
        <v>43647</v>
      </c>
      <c r="Q6" s="49" t="s">
        <v>569</v>
      </c>
      <c r="R6" s="68">
        <v>28</v>
      </c>
      <c r="S6" s="18" t="s">
        <v>662</v>
      </c>
      <c r="T6" s="18"/>
    </row>
    <row r="7" spans="1:20" ht="30">
      <c r="A7" s="4">
        <v>3</v>
      </c>
      <c r="B7" s="17" t="s">
        <v>63</v>
      </c>
      <c r="C7" s="68" t="s">
        <v>337</v>
      </c>
      <c r="D7" s="48" t="s">
        <v>25</v>
      </c>
      <c r="E7" s="73" t="s">
        <v>582</v>
      </c>
      <c r="F7" s="48"/>
      <c r="G7" s="73">
        <v>25</v>
      </c>
      <c r="H7" s="73">
        <v>26</v>
      </c>
      <c r="I7" s="58">
        <f t="shared" si="0"/>
        <v>51</v>
      </c>
      <c r="J7" s="68" t="s">
        <v>582</v>
      </c>
      <c r="K7" s="68" t="s">
        <v>757</v>
      </c>
      <c r="L7" s="68" t="s">
        <v>753</v>
      </c>
      <c r="M7" s="68">
        <v>9678957579</v>
      </c>
      <c r="N7" s="68" t="s">
        <v>754</v>
      </c>
      <c r="O7" s="68">
        <v>8752986165</v>
      </c>
      <c r="P7" s="49">
        <v>43647</v>
      </c>
      <c r="Q7" s="48" t="s">
        <v>569</v>
      </c>
      <c r="R7" s="68">
        <v>29</v>
      </c>
      <c r="S7" s="18" t="s">
        <v>662</v>
      </c>
      <c r="T7" s="18"/>
    </row>
    <row r="8" spans="1:20">
      <c r="A8" s="4">
        <v>4</v>
      </c>
      <c r="B8" s="17" t="s">
        <v>63</v>
      </c>
      <c r="C8" s="68" t="s">
        <v>338</v>
      </c>
      <c r="D8" s="48" t="s">
        <v>25</v>
      </c>
      <c r="E8" s="73" t="s">
        <v>770</v>
      </c>
      <c r="F8" s="48"/>
      <c r="G8" s="73">
        <v>31</v>
      </c>
      <c r="H8" s="73">
        <v>25</v>
      </c>
      <c r="I8" s="58">
        <f t="shared" si="0"/>
        <v>56</v>
      </c>
      <c r="J8" s="68" t="s">
        <v>582</v>
      </c>
      <c r="K8" s="68" t="s">
        <v>625</v>
      </c>
      <c r="L8" s="68" t="s">
        <v>626</v>
      </c>
      <c r="M8" s="68">
        <v>8011640588</v>
      </c>
      <c r="N8" s="68" t="s">
        <v>627</v>
      </c>
      <c r="O8" s="68">
        <v>9577363725</v>
      </c>
      <c r="P8" s="49">
        <v>43647</v>
      </c>
      <c r="Q8" s="48" t="s">
        <v>569</v>
      </c>
      <c r="R8" s="68">
        <v>26</v>
      </c>
      <c r="S8" s="18" t="s">
        <v>662</v>
      </c>
      <c r="T8" s="18"/>
    </row>
    <row r="9" spans="1:20" ht="30">
      <c r="A9" s="4">
        <v>5</v>
      </c>
      <c r="B9" s="17" t="s">
        <v>62</v>
      </c>
      <c r="C9" s="68" t="s">
        <v>339</v>
      </c>
      <c r="D9" s="48" t="s">
        <v>25</v>
      </c>
      <c r="E9" s="73" t="s">
        <v>771</v>
      </c>
      <c r="F9" s="48"/>
      <c r="G9" s="73">
        <v>29</v>
      </c>
      <c r="H9" s="73">
        <v>43</v>
      </c>
      <c r="I9" s="58">
        <f t="shared" si="0"/>
        <v>72</v>
      </c>
      <c r="J9" s="68" t="s">
        <v>582</v>
      </c>
      <c r="K9" s="68" t="s">
        <v>822</v>
      </c>
      <c r="L9" s="68" t="s">
        <v>823</v>
      </c>
      <c r="M9" s="68">
        <v>9859448719</v>
      </c>
      <c r="N9" s="68" t="s">
        <v>824</v>
      </c>
      <c r="O9" s="68">
        <v>9678065933</v>
      </c>
      <c r="P9" s="49">
        <v>43648</v>
      </c>
      <c r="Q9" s="48" t="s">
        <v>570</v>
      </c>
      <c r="R9" s="68">
        <v>22</v>
      </c>
      <c r="S9" s="18" t="s">
        <v>662</v>
      </c>
      <c r="T9" s="18"/>
    </row>
    <row r="10" spans="1:20">
      <c r="A10" s="4">
        <v>6</v>
      </c>
      <c r="B10" s="17" t="s">
        <v>62</v>
      </c>
      <c r="C10" s="68" t="s">
        <v>340</v>
      </c>
      <c r="D10" s="48" t="s">
        <v>25</v>
      </c>
      <c r="E10" s="73" t="s">
        <v>772</v>
      </c>
      <c r="F10" s="48"/>
      <c r="G10" s="73">
        <v>34</v>
      </c>
      <c r="H10" s="73">
        <v>22</v>
      </c>
      <c r="I10" s="58">
        <f t="shared" si="0"/>
        <v>56</v>
      </c>
      <c r="J10" s="68" t="s">
        <v>582</v>
      </c>
      <c r="K10" s="68" t="s">
        <v>625</v>
      </c>
      <c r="L10" s="68" t="s">
        <v>626</v>
      </c>
      <c r="M10" s="68">
        <v>8011640588</v>
      </c>
      <c r="N10" s="68" t="s">
        <v>627</v>
      </c>
      <c r="O10" s="68">
        <v>9577363725</v>
      </c>
      <c r="P10" s="49">
        <v>43648</v>
      </c>
      <c r="Q10" s="48" t="s">
        <v>570</v>
      </c>
      <c r="R10" s="68">
        <v>23</v>
      </c>
      <c r="S10" s="18" t="s">
        <v>662</v>
      </c>
      <c r="T10" s="18"/>
    </row>
    <row r="11" spans="1:20">
      <c r="A11" s="4">
        <v>7</v>
      </c>
      <c r="B11" s="17" t="s">
        <v>63</v>
      </c>
      <c r="C11" s="68" t="s">
        <v>341</v>
      </c>
      <c r="D11" s="48" t="s">
        <v>25</v>
      </c>
      <c r="E11" s="73" t="s">
        <v>773</v>
      </c>
      <c r="F11" s="56"/>
      <c r="G11" s="73">
        <v>21</v>
      </c>
      <c r="H11" s="73">
        <v>20</v>
      </c>
      <c r="I11" s="58">
        <f t="shared" si="0"/>
        <v>41</v>
      </c>
      <c r="J11" s="68" t="s">
        <v>582</v>
      </c>
      <c r="K11" s="68" t="s">
        <v>619</v>
      </c>
      <c r="L11" s="68" t="s">
        <v>620</v>
      </c>
      <c r="M11" s="68">
        <v>9854293382</v>
      </c>
      <c r="N11" s="68" t="s">
        <v>621</v>
      </c>
      <c r="O11" s="68">
        <v>9859650059</v>
      </c>
      <c r="P11" s="49">
        <v>43648</v>
      </c>
      <c r="Q11" s="48" t="s">
        <v>570</v>
      </c>
      <c r="R11" s="68">
        <v>21</v>
      </c>
      <c r="S11" s="18" t="s">
        <v>662</v>
      </c>
      <c r="T11" s="18"/>
    </row>
    <row r="12" spans="1:20" ht="30">
      <c r="A12" s="4">
        <v>8</v>
      </c>
      <c r="B12" s="17" t="s">
        <v>63</v>
      </c>
      <c r="C12" s="68" t="s">
        <v>342</v>
      </c>
      <c r="D12" s="48" t="s">
        <v>25</v>
      </c>
      <c r="E12" s="73" t="s">
        <v>582</v>
      </c>
      <c r="F12" s="48"/>
      <c r="G12" s="73">
        <v>31</v>
      </c>
      <c r="H12" s="73">
        <v>25</v>
      </c>
      <c r="I12" s="58">
        <f t="shared" si="0"/>
        <v>56</v>
      </c>
      <c r="J12" s="68" t="s">
        <v>582</v>
      </c>
      <c r="K12" s="75" t="s">
        <v>825</v>
      </c>
      <c r="L12" s="68" t="s">
        <v>826</v>
      </c>
      <c r="M12" s="68">
        <v>9613840311</v>
      </c>
      <c r="N12" s="68" t="s">
        <v>827</v>
      </c>
      <c r="O12" s="68">
        <v>9864938805</v>
      </c>
      <c r="P12" s="49">
        <v>43648</v>
      </c>
      <c r="Q12" s="48" t="s">
        <v>570</v>
      </c>
      <c r="R12" s="68">
        <v>27</v>
      </c>
      <c r="S12" s="18" t="s">
        <v>662</v>
      </c>
      <c r="T12" s="18"/>
    </row>
    <row r="13" spans="1:20" ht="30">
      <c r="A13" s="4">
        <v>9</v>
      </c>
      <c r="B13" s="17" t="s">
        <v>62</v>
      </c>
      <c r="C13" s="68" t="s">
        <v>343</v>
      </c>
      <c r="D13" s="48" t="s">
        <v>25</v>
      </c>
      <c r="E13" s="73" t="s">
        <v>582</v>
      </c>
      <c r="F13" s="48"/>
      <c r="G13" s="73">
        <v>17</v>
      </c>
      <c r="H13" s="73">
        <v>16</v>
      </c>
      <c r="I13" s="58">
        <f t="shared" si="0"/>
        <v>33</v>
      </c>
      <c r="J13" s="68" t="s">
        <v>582</v>
      </c>
      <c r="K13" s="68" t="s">
        <v>825</v>
      </c>
      <c r="L13" s="68" t="s">
        <v>826</v>
      </c>
      <c r="M13" s="68">
        <v>9613840311</v>
      </c>
      <c r="N13" s="68" t="s">
        <v>827</v>
      </c>
      <c r="O13" s="68">
        <v>9864938805</v>
      </c>
      <c r="P13" s="49">
        <v>43649</v>
      </c>
      <c r="Q13" s="48" t="s">
        <v>571</v>
      </c>
      <c r="R13" s="68">
        <v>26</v>
      </c>
      <c r="S13" s="18" t="s">
        <v>662</v>
      </c>
      <c r="T13" s="18"/>
    </row>
    <row r="14" spans="1:20" ht="30">
      <c r="A14" s="4">
        <v>10</v>
      </c>
      <c r="B14" s="17" t="s">
        <v>62</v>
      </c>
      <c r="C14" s="68" t="s">
        <v>344</v>
      </c>
      <c r="D14" s="48" t="s">
        <v>25</v>
      </c>
      <c r="E14" s="73" t="s">
        <v>582</v>
      </c>
      <c r="F14" s="48"/>
      <c r="G14" s="73">
        <v>29</v>
      </c>
      <c r="H14" s="73">
        <v>43</v>
      </c>
      <c r="I14" s="58">
        <f t="shared" si="0"/>
        <v>72</v>
      </c>
      <c r="J14" s="68" t="s">
        <v>582</v>
      </c>
      <c r="K14" s="68" t="s">
        <v>825</v>
      </c>
      <c r="L14" s="68" t="s">
        <v>826</v>
      </c>
      <c r="M14" s="68">
        <v>9613840311</v>
      </c>
      <c r="N14" s="68" t="s">
        <v>827</v>
      </c>
      <c r="O14" s="68">
        <v>9864938805</v>
      </c>
      <c r="P14" s="49">
        <v>43649</v>
      </c>
      <c r="Q14" s="48" t="s">
        <v>571</v>
      </c>
      <c r="R14" s="68">
        <v>29</v>
      </c>
      <c r="S14" s="18" t="s">
        <v>662</v>
      </c>
      <c r="T14" s="18"/>
    </row>
    <row r="15" spans="1:20">
      <c r="A15" s="4">
        <v>11</v>
      </c>
      <c r="B15" s="17" t="s">
        <v>63</v>
      </c>
      <c r="C15" s="68" t="s">
        <v>345</v>
      </c>
      <c r="D15" s="48" t="s">
        <v>25</v>
      </c>
      <c r="E15" s="73" t="s">
        <v>582</v>
      </c>
      <c r="F15" s="48"/>
      <c r="G15" s="73">
        <v>34</v>
      </c>
      <c r="H15" s="73">
        <v>22</v>
      </c>
      <c r="I15" s="58">
        <f t="shared" si="0"/>
        <v>56</v>
      </c>
      <c r="J15" s="68" t="s">
        <v>582</v>
      </c>
      <c r="K15" s="68" t="s">
        <v>825</v>
      </c>
      <c r="L15" s="68" t="s">
        <v>826</v>
      </c>
      <c r="M15" s="68">
        <v>9613840311</v>
      </c>
      <c r="N15" s="68" t="s">
        <v>827</v>
      </c>
      <c r="O15" s="68">
        <v>9864938805</v>
      </c>
      <c r="P15" s="49">
        <v>43649</v>
      </c>
      <c r="Q15" s="48" t="s">
        <v>571</v>
      </c>
      <c r="R15" s="68">
        <v>27</v>
      </c>
      <c r="S15" s="18" t="s">
        <v>662</v>
      </c>
      <c r="T15" s="18"/>
    </row>
    <row r="16" spans="1:20">
      <c r="A16" s="4">
        <v>12</v>
      </c>
      <c r="B16" s="17" t="s">
        <v>63</v>
      </c>
      <c r="C16" s="68" t="s">
        <v>346</v>
      </c>
      <c r="D16" s="48" t="s">
        <v>25</v>
      </c>
      <c r="E16" s="73" t="s">
        <v>774</v>
      </c>
      <c r="F16" s="48"/>
      <c r="G16" s="73">
        <v>21</v>
      </c>
      <c r="H16" s="73">
        <v>31</v>
      </c>
      <c r="I16" s="58">
        <f t="shared" si="0"/>
        <v>52</v>
      </c>
      <c r="J16" s="68" t="s">
        <v>582</v>
      </c>
      <c r="K16" s="68" t="s">
        <v>619</v>
      </c>
      <c r="L16" s="68" t="s">
        <v>620</v>
      </c>
      <c r="M16" s="68">
        <v>9854293382</v>
      </c>
      <c r="N16" s="68" t="s">
        <v>621</v>
      </c>
      <c r="O16" s="68">
        <v>9859650059</v>
      </c>
      <c r="P16" s="49">
        <v>43649</v>
      </c>
      <c r="Q16" s="48" t="s">
        <v>571</v>
      </c>
      <c r="R16" s="68">
        <v>25</v>
      </c>
      <c r="S16" s="18" t="s">
        <v>662</v>
      </c>
      <c r="T16" s="18"/>
    </row>
    <row r="17" spans="1:20">
      <c r="A17" s="4">
        <v>13</v>
      </c>
      <c r="B17" s="17" t="s">
        <v>62</v>
      </c>
      <c r="C17" s="68" t="s">
        <v>347</v>
      </c>
      <c r="D17" s="48" t="s">
        <v>25</v>
      </c>
      <c r="E17" s="73" t="s">
        <v>582</v>
      </c>
      <c r="F17" s="48"/>
      <c r="G17" s="73">
        <v>14</v>
      </c>
      <c r="H17" s="73">
        <v>19</v>
      </c>
      <c r="I17" s="58">
        <f t="shared" si="0"/>
        <v>33</v>
      </c>
      <c r="J17" s="68" t="s">
        <v>582</v>
      </c>
      <c r="K17" s="75" t="s">
        <v>631</v>
      </c>
      <c r="L17" s="68" t="s">
        <v>632</v>
      </c>
      <c r="M17" s="68">
        <v>0</v>
      </c>
      <c r="N17" s="68" t="s">
        <v>633</v>
      </c>
      <c r="O17" s="68">
        <v>9859612317</v>
      </c>
      <c r="P17" s="49">
        <v>43650</v>
      </c>
      <c r="Q17" s="48" t="s">
        <v>572</v>
      </c>
      <c r="R17" s="68">
        <v>27</v>
      </c>
      <c r="S17" s="18" t="s">
        <v>662</v>
      </c>
      <c r="T17" s="18"/>
    </row>
    <row r="18" spans="1:20">
      <c r="A18" s="4">
        <v>14</v>
      </c>
      <c r="B18" s="17" t="s">
        <v>62</v>
      </c>
      <c r="C18" s="68" t="s">
        <v>348</v>
      </c>
      <c r="D18" s="48" t="s">
        <v>25</v>
      </c>
      <c r="E18" s="73" t="s">
        <v>582</v>
      </c>
      <c r="F18" s="56"/>
      <c r="G18" s="73">
        <v>30</v>
      </c>
      <c r="H18" s="73">
        <v>24</v>
      </c>
      <c r="I18" s="58">
        <f t="shared" si="0"/>
        <v>54</v>
      </c>
      <c r="J18" s="68" t="s">
        <v>582</v>
      </c>
      <c r="K18" s="68" t="s">
        <v>622</v>
      </c>
      <c r="L18" s="68" t="s">
        <v>623</v>
      </c>
      <c r="M18" s="68">
        <v>9859227451</v>
      </c>
      <c r="N18" s="68" t="s">
        <v>624</v>
      </c>
      <c r="O18" s="68">
        <v>9577742587</v>
      </c>
      <c r="P18" s="49">
        <v>43650</v>
      </c>
      <c r="Q18" s="48" t="s">
        <v>572</v>
      </c>
      <c r="R18" s="68">
        <v>23</v>
      </c>
      <c r="S18" s="18" t="s">
        <v>662</v>
      </c>
      <c r="T18" s="18"/>
    </row>
    <row r="19" spans="1:20">
      <c r="A19" s="4">
        <v>15</v>
      </c>
      <c r="B19" s="17" t="s">
        <v>63</v>
      </c>
      <c r="C19" s="68" t="s">
        <v>349</v>
      </c>
      <c r="D19" s="48" t="s">
        <v>25</v>
      </c>
      <c r="E19" s="73" t="s">
        <v>775</v>
      </c>
      <c r="F19" s="48"/>
      <c r="G19" s="73">
        <v>36</v>
      </c>
      <c r="H19" s="73">
        <v>41</v>
      </c>
      <c r="I19" s="58">
        <f t="shared" si="0"/>
        <v>77</v>
      </c>
      <c r="J19" s="68" t="s">
        <v>582</v>
      </c>
      <c r="K19" s="68" t="s">
        <v>739</v>
      </c>
      <c r="L19" s="68" t="s">
        <v>740</v>
      </c>
      <c r="M19" s="68">
        <v>7399848213</v>
      </c>
      <c r="N19" s="68" t="s">
        <v>741</v>
      </c>
      <c r="O19" s="68">
        <v>9577315582</v>
      </c>
      <c r="P19" s="49">
        <v>43650</v>
      </c>
      <c r="Q19" s="48" t="s">
        <v>572</v>
      </c>
      <c r="R19" s="68">
        <v>25</v>
      </c>
      <c r="S19" s="18" t="s">
        <v>662</v>
      </c>
      <c r="T19" s="18"/>
    </row>
    <row r="20" spans="1:20">
      <c r="A20" s="4">
        <v>16</v>
      </c>
      <c r="B20" s="17" t="s">
        <v>63</v>
      </c>
      <c r="C20" s="68" t="s">
        <v>350</v>
      </c>
      <c r="D20" s="48" t="s">
        <v>25</v>
      </c>
      <c r="E20" s="73" t="s">
        <v>776</v>
      </c>
      <c r="F20" s="48"/>
      <c r="G20" s="73">
        <v>34</v>
      </c>
      <c r="H20" s="73">
        <v>23</v>
      </c>
      <c r="I20" s="58">
        <f t="shared" si="0"/>
        <v>57</v>
      </c>
      <c r="J20" s="68" t="s">
        <v>582</v>
      </c>
      <c r="K20" s="68" t="s">
        <v>739</v>
      </c>
      <c r="L20" s="68" t="s">
        <v>740</v>
      </c>
      <c r="M20" s="68">
        <v>7399848213</v>
      </c>
      <c r="N20" s="68" t="s">
        <v>741</v>
      </c>
      <c r="O20" s="68">
        <v>9577315582</v>
      </c>
      <c r="P20" s="49">
        <v>43650</v>
      </c>
      <c r="Q20" s="48" t="s">
        <v>572</v>
      </c>
      <c r="R20" s="68">
        <v>26</v>
      </c>
      <c r="S20" s="18" t="s">
        <v>662</v>
      </c>
      <c r="T20" s="18"/>
    </row>
    <row r="21" spans="1:20">
      <c r="A21" s="4">
        <v>17</v>
      </c>
      <c r="B21" s="17" t="s">
        <v>62</v>
      </c>
      <c r="C21" s="68" t="s">
        <v>351</v>
      </c>
      <c r="D21" s="48" t="s">
        <v>25</v>
      </c>
      <c r="E21" s="73" t="s">
        <v>777</v>
      </c>
      <c r="F21" s="48"/>
      <c r="G21" s="73">
        <v>26</v>
      </c>
      <c r="H21" s="73">
        <v>31</v>
      </c>
      <c r="I21" s="58">
        <f t="shared" si="0"/>
        <v>57</v>
      </c>
      <c r="J21" s="68" t="s">
        <v>828</v>
      </c>
      <c r="K21" s="68" t="s">
        <v>739</v>
      </c>
      <c r="L21" s="68" t="s">
        <v>740</v>
      </c>
      <c r="M21" s="68">
        <v>7399848213</v>
      </c>
      <c r="N21" s="68" t="s">
        <v>741</v>
      </c>
      <c r="O21" s="68">
        <v>9577315582</v>
      </c>
      <c r="P21" s="49">
        <v>43651</v>
      </c>
      <c r="Q21" s="48" t="s">
        <v>573</v>
      </c>
      <c r="R21" s="68">
        <v>27</v>
      </c>
      <c r="S21" s="18" t="s">
        <v>662</v>
      </c>
      <c r="T21" s="18"/>
    </row>
    <row r="22" spans="1:20">
      <c r="A22" s="4">
        <v>18</v>
      </c>
      <c r="B22" s="17" t="s">
        <v>62</v>
      </c>
      <c r="C22" s="68" t="s">
        <v>352</v>
      </c>
      <c r="D22" s="48" t="s">
        <v>25</v>
      </c>
      <c r="E22" s="73" t="s">
        <v>778</v>
      </c>
      <c r="F22" s="48"/>
      <c r="G22" s="73">
        <v>16</v>
      </c>
      <c r="H22" s="73">
        <v>26</v>
      </c>
      <c r="I22" s="58">
        <f t="shared" si="0"/>
        <v>42</v>
      </c>
      <c r="J22" s="68" t="s">
        <v>829</v>
      </c>
      <c r="K22" s="68" t="s">
        <v>631</v>
      </c>
      <c r="L22" s="68" t="s">
        <v>632</v>
      </c>
      <c r="M22" s="68">
        <v>0</v>
      </c>
      <c r="N22" s="68" t="s">
        <v>633</v>
      </c>
      <c r="O22" s="68">
        <v>9859612317</v>
      </c>
      <c r="P22" s="49">
        <v>43651</v>
      </c>
      <c r="Q22" s="48" t="s">
        <v>573</v>
      </c>
      <c r="R22" s="68">
        <v>22</v>
      </c>
      <c r="S22" s="18" t="s">
        <v>662</v>
      </c>
      <c r="T22" s="18"/>
    </row>
    <row r="23" spans="1:20">
      <c r="A23" s="4">
        <v>19</v>
      </c>
      <c r="B23" s="17" t="s">
        <v>63</v>
      </c>
      <c r="C23" s="68" t="s">
        <v>353</v>
      </c>
      <c r="D23" s="48" t="s">
        <v>25</v>
      </c>
      <c r="E23" s="73" t="s">
        <v>779</v>
      </c>
      <c r="F23" s="48"/>
      <c r="G23" s="73">
        <v>24</v>
      </c>
      <c r="H23" s="73">
        <v>31</v>
      </c>
      <c r="I23" s="58">
        <f t="shared" si="0"/>
        <v>55</v>
      </c>
      <c r="J23" s="68" t="s">
        <v>582</v>
      </c>
      <c r="K23" s="68" t="s">
        <v>631</v>
      </c>
      <c r="L23" s="68" t="s">
        <v>632</v>
      </c>
      <c r="M23" s="68">
        <v>0</v>
      </c>
      <c r="N23" s="68" t="s">
        <v>633</v>
      </c>
      <c r="O23" s="68">
        <v>9859612317</v>
      </c>
      <c r="P23" s="49">
        <v>43651</v>
      </c>
      <c r="Q23" s="48" t="s">
        <v>573</v>
      </c>
      <c r="R23" s="68">
        <v>21</v>
      </c>
      <c r="S23" s="18" t="s">
        <v>662</v>
      </c>
      <c r="T23" s="18"/>
    </row>
    <row r="24" spans="1:20">
      <c r="A24" s="4">
        <v>20</v>
      </c>
      <c r="B24" s="17" t="s">
        <v>63</v>
      </c>
      <c r="C24" s="68" t="s">
        <v>354</v>
      </c>
      <c r="D24" s="48" t="s">
        <v>25</v>
      </c>
      <c r="E24" s="73" t="s">
        <v>582</v>
      </c>
      <c r="F24" s="48"/>
      <c r="G24" s="73">
        <v>21</v>
      </c>
      <c r="H24" s="73">
        <v>31</v>
      </c>
      <c r="I24" s="58">
        <f t="shared" si="0"/>
        <v>52</v>
      </c>
      <c r="J24" s="68" t="s">
        <v>582</v>
      </c>
      <c r="K24" s="68" t="s">
        <v>631</v>
      </c>
      <c r="L24" s="68" t="s">
        <v>632</v>
      </c>
      <c r="M24" s="68">
        <v>0</v>
      </c>
      <c r="N24" s="68" t="s">
        <v>633</v>
      </c>
      <c r="O24" s="68">
        <v>9859612317</v>
      </c>
      <c r="P24" s="49">
        <v>43651</v>
      </c>
      <c r="Q24" s="48" t="s">
        <v>573</v>
      </c>
      <c r="R24" s="68">
        <v>20</v>
      </c>
      <c r="S24" s="18" t="s">
        <v>662</v>
      </c>
      <c r="T24" s="18"/>
    </row>
    <row r="25" spans="1:20" ht="30">
      <c r="A25" s="4">
        <v>21</v>
      </c>
      <c r="B25" s="17" t="s">
        <v>62</v>
      </c>
      <c r="C25" s="68" t="s">
        <v>355</v>
      </c>
      <c r="D25" s="48" t="s">
        <v>25</v>
      </c>
      <c r="E25" s="73" t="s">
        <v>780</v>
      </c>
      <c r="F25" s="56"/>
      <c r="G25" s="73">
        <v>35</v>
      </c>
      <c r="H25" s="73">
        <v>37</v>
      </c>
      <c r="I25" s="58">
        <f t="shared" si="0"/>
        <v>72</v>
      </c>
      <c r="J25" s="68" t="s">
        <v>582</v>
      </c>
      <c r="K25" s="75" t="s">
        <v>579</v>
      </c>
      <c r="L25" s="68" t="s">
        <v>580</v>
      </c>
      <c r="M25" s="68">
        <v>9954439700</v>
      </c>
      <c r="N25" s="68" t="s">
        <v>581</v>
      </c>
      <c r="O25" s="68">
        <v>9957797012</v>
      </c>
      <c r="P25" s="49">
        <v>43652</v>
      </c>
      <c r="Q25" s="48" t="s">
        <v>574</v>
      </c>
      <c r="R25" s="68">
        <v>25</v>
      </c>
      <c r="S25" s="18" t="s">
        <v>662</v>
      </c>
      <c r="T25" s="18"/>
    </row>
    <row r="26" spans="1:20">
      <c r="A26" s="4">
        <v>22</v>
      </c>
      <c r="B26" s="17" t="s">
        <v>62</v>
      </c>
      <c r="C26" s="68" t="s">
        <v>356</v>
      </c>
      <c r="D26" s="48" t="s">
        <v>25</v>
      </c>
      <c r="E26" s="73" t="s">
        <v>582</v>
      </c>
      <c r="F26" s="48"/>
      <c r="G26" s="73">
        <v>34</v>
      </c>
      <c r="H26" s="73">
        <v>22</v>
      </c>
      <c r="I26" s="58">
        <f t="shared" si="0"/>
        <v>56</v>
      </c>
      <c r="J26" s="68" t="s">
        <v>582</v>
      </c>
      <c r="K26" s="68" t="s">
        <v>825</v>
      </c>
      <c r="L26" s="68" t="s">
        <v>826</v>
      </c>
      <c r="M26" s="68">
        <v>9613840311</v>
      </c>
      <c r="N26" s="68" t="s">
        <v>827</v>
      </c>
      <c r="O26" s="68">
        <v>9864938805</v>
      </c>
      <c r="P26" s="49">
        <v>43652</v>
      </c>
      <c r="Q26" s="48" t="s">
        <v>574</v>
      </c>
      <c r="R26" s="68">
        <v>23</v>
      </c>
      <c r="S26" s="18" t="s">
        <v>662</v>
      </c>
      <c r="T26" s="18"/>
    </row>
    <row r="27" spans="1:20">
      <c r="A27" s="4">
        <v>23</v>
      </c>
      <c r="B27" s="17" t="s">
        <v>63</v>
      </c>
      <c r="C27" s="68" t="s">
        <v>357</v>
      </c>
      <c r="D27" s="48" t="s">
        <v>25</v>
      </c>
      <c r="E27" s="73" t="s">
        <v>781</v>
      </c>
      <c r="F27" s="48"/>
      <c r="G27" s="73">
        <v>14</v>
      </c>
      <c r="H27" s="73">
        <v>19</v>
      </c>
      <c r="I27" s="58">
        <f t="shared" si="0"/>
        <v>33</v>
      </c>
      <c r="J27" s="68" t="s">
        <v>582</v>
      </c>
      <c r="K27" s="68" t="s">
        <v>628</v>
      </c>
      <c r="L27" s="68" t="s">
        <v>629</v>
      </c>
      <c r="M27" s="68">
        <v>9859125173</v>
      </c>
      <c r="N27" s="68" t="s">
        <v>630</v>
      </c>
      <c r="O27" s="68">
        <v>8724991648</v>
      </c>
      <c r="P27" s="49">
        <v>43652</v>
      </c>
      <c r="Q27" s="48" t="s">
        <v>574</v>
      </c>
      <c r="R27" s="68">
        <v>24</v>
      </c>
      <c r="S27" s="18" t="s">
        <v>662</v>
      </c>
      <c r="T27" s="18"/>
    </row>
    <row r="28" spans="1:20">
      <c r="A28" s="4">
        <v>24</v>
      </c>
      <c r="B28" s="17" t="s">
        <v>63</v>
      </c>
      <c r="C28" s="68" t="s">
        <v>358</v>
      </c>
      <c r="D28" s="48" t="s">
        <v>25</v>
      </c>
      <c r="E28" s="73" t="s">
        <v>782</v>
      </c>
      <c r="F28" s="48"/>
      <c r="G28" s="73">
        <v>17</v>
      </c>
      <c r="H28" s="73">
        <v>37</v>
      </c>
      <c r="I28" s="58">
        <f t="shared" si="0"/>
        <v>54</v>
      </c>
      <c r="J28" s="68" t="s">
        <v>582</v>
      </c>
      <c r="K28" s="68" t="s">
        <v>628</v>
      </c>
      <c r="L28" s="68" t="s">
        <v>629</v>
      </c>
      <c r="M28" s="68">
        <v>9859125173</v>
      </c>
      <c r="N28" s="68" t="s">
        <v>630</v>
      </c>
      <c r="O28" s="68">
        <v>8724991648</v>
      </c>
      <c r="P28" s="49">
        <v>43652</v>
      </c>
      <c r="Q28" s="48" t="s">
        <v>574</v>
      </c>
      <c r="R28" s="68">
        <v>26</v>
      </c>
      <c r="S28" s="18" t="s">
        <v>662</v>
      </c>
      <c r="T28" s="18"/>
    </row>
    <row r="29" spans="1:20">
      <c r="A29" s="4">
        <v>25</v>
      </c>
      <c r="B29" s="17" t="s">
        <v>62</v>
      </c>
      <c r="C29" s="68" t="s">
        <v>359</v>
      </c>
      <c r="D29" s="48" t="s">
        <v>25</v>
      </c>
      <c r="E29" s="73" t="s">
        <v>783</v>
      </c>
      <c r="F29" s="48"/>
      <c r="G29" s="73">
        <v>34</v>
      </c>
      <c r="H29" s="73">
        <v>22</v>
      </c>
      <c r="I29" s="58">
        <f t="shared" si="0"/>
        <v>56</v>
      </c>
      <c r="J29" s="68" t="s">
        <v>582</v>
      </c>
      <c r="K29" s="68" t="s">
        <v>583</v>
      </c>
      <c r="L29" s="68" t="s">
        <v>584</v>
      </c>
      <c r="M29" s="68">
        <v>9859420346</v>
      </c>
      <c r="N29" s="68" t="s">
        <v>585</v>
      </c>
      <c r="O29" s="68">
        <v>9678278688</v>
      </c>
      <c r="P29" s="49">
        <v>43654</v>
      </c>
      <c r="Q29" s="48" t="s">
        <v>569</v>
      </c>
      <c r="R29" s="68">
        <v>24</v>
      </c>
      <c r="S29" s="18" t="s">
        <v>662</v>
      </c>
      <c r="T29" s="18"/>
    </row>
    <row r="30" spans="1:20">
      <c r="A30" s="4">
        <v>26</v>
      </c>
      <c r="B30" s="17" t="s">
        <v>62</v>
      </c>
      <c r="C30" s="68" t="s">
        <v>360</v>
      </c>
      <c r="D30" s="48" t="s">
        <v>25</v>
      </c>
      <c r="E30" s="73" t="s">
        <v>784</v>
      </c>
      <c r="F30" s="48"/>
      <c r="G30" s="73">
        <v>23</v>
      </c>
      <c r="H30" s="73">
        <v>21</v>
      </c>
      <c r="I30" s="58">
        <f t="shared" si="0"/>
        <v>44</v>
      </c>
      <c r="J30" s="68" t="s">
        <v>582</v>
      </c>
      <c r="K30" s="68" t="s">
        <v>583</v>
      </c>
      <c r="L30" s="68" t="s">
        <v>584</v>
      </c>
      <c r="M30" s="68">
        <v>9859420346</v>
      </c>
      <c r="N30" s="68" t="s">
        <v>585</v>
      </c>
      <c r="O30" s="68">
        <v>9678278688</v>
      </c>
      <c r="P30" s="49">
        <v>43654</v>
      </c>
      <c r="Q30" s="48" t="s">
        <v>569</v>
      </c>
      <c r="R30" s="68">
        <v>23</v>
      </c>
      <c r="S30" s="18" t="s">
        <v>662</v>
      </c>
      <c r="T30" s="18"/>
    </row>
    <row r="31" spans="1:20" ht="30">
      <c r="A31" s="4">
        <v>27</v>
      </c>
      <c r="B31" s="17" t="s">
        <v>63</v>
      </c>
      <c r="C31" s="68" t="s">
        <v>361</v>
      </c>
      <c r="D31" s="48" t="s">
        <v>25</v>
      </c>
      <c r="E31" s="73" t="s">
        <v>785</v>
      </c>
      <c r="F31" s="48"/>
      <c r="G31" s="73">
        <v>22</v>
      </c>
      <c r="H31" s="73">
        <v>20</v>
      </c>
      <c r="I31" s="58">
        <f t="shared" si="0"/>
        <v>42</v>
      </c>
      <c r="J31" s="68" t="s">
        <v>582</v>
      </c>
      <c r="K31" s="75" t="s">
        <v>591</v>
      </c>
      <c r="L31" s="68" t="s">
        <v>592</v>
      </c>
      <c r="M31" s="68">
        <v>9707726608</v>
      </c>
      <c r="N31" s="68" t="s">
        <v>593</v>
      </c>
      <c r="O31" s="68">
        <v>9859269751</v>
      </c>
      <c r="P31" s="49">
        <v>43654</v>
      </c>
      <c r="Q31" s="48" t="s">
        <v>569</v>
      </c>
      <c r="R31" s="68">
        <v>21</v>
      </c>
      <c r="S31" s="18" t="s">
        <v>662</v>
      </c>
      <c r="T31" s="18"/>
    </row>
    <row r="32" spans="1:20">
      <c r="A32" s="4">
        <v>28</v>
      </c>
      <c r="B32" s="17" t="s">
        <v>63</v>
      </c>
      <c r="C32" s="68" t="s">
        <v>362</v>
      </c>
      <c r="D32" s="48" t="s">
        <v>25</v>
      </c>
      <c r="E32" s="73" t="s">
        <v>786</v>
      </c>
      <c r="F32" s="56"/>
      <c r="G32" s="73">
        <v>31</v>
      </c>
      <c r="H32" s="73">
        <v>26</v>
      </c>
      <c r="I32" s="58">
        <f t="shared" si="0"/>
        <v>57</v>
      </c>
      <c r="J32" s="68" t="s">
        <v>582</v>
      </c>
      <c r="K32" s="68" t="s">
        <v>625</v>
      </c>
      <c r="L32" s="68" t="s">
        <v>626</v>
      </c>
      <c r="M32" s="68">
        <v>8011640588</v>
      </c>
      <c r="N32" s="68" t="s">
        <v>627</v>
      </c>
      <c r="O32" s="68">
        <v>9577363725</v>
      </c>
      <c r="P32" s="49">
        <v>43654</v>
      </c>
      <c r="Q32" s="48" t="s">
        <v>569</v>
      </c>
      <c r="R32" s="68">
        <v>24</v>
      </c>
      <c r="S32" s="18" t="s">
        <v>662</v>
      </c>
      <c r="T32" s="18"/>
    </row>
    <row r="33" spans="1:20">
      <c r="A33" s="4">
        <v>29</v>
      </c>
      <c r="B33" s="17" t="s">
        <v>62</v>
      </c>
      <c r="C33" s="68" t="s">
        <v>363</v>
      </c>
      <c r="D33" s="48" t="s">
        <v>25</v>
      </c>
      <c r="E33" s="73" t="s">
        <v>582</v>
      </c>
      <c r="F33" s="48"/>
      <c r="G33" s="73">
        <v>30</v>
      </c>
      <c r="H33" s="73">
        <v>24</v>
      </c>
      <c r="I33" s="58">
        <f t="shared" si="0"/>
        <v>54</v>
      </c>
      <c r="J33" s="68" t="s">
        <v>582</v>
      </c>
      <c r="K33" s="75" t="s">
        <v>728</v>
      </c>
      <c r="L33" s="68" t="s">
        <v>729</v>
      </c>
      <c r="M33" s="68">
        <v>9508898360</v>
      </c>
      <c r="N33" s="68" t="s">
        <v>730</v>
      </c>
      <c r="O33" s="68">
        <v>9957378435</v>
      </c>
      <c r="P33" s="49">
        <v>43655</v>
      </c>
      <c r="Q33" s="48" t="s">
        <v>570</v>
      </c>
      <c r="R33" s="68">
        <v>23</v>
      </c>
      <c r="S33" s="18" t="s">
        <v>662</v>
      </c>
      <c r="T33" s="18"/>
    </row>
    <row r="34" spans="1:20">
      <c r="A34" s="4">
        <v>30</v>
      </c>
      <c r="B34" s="17" t="s">
        <v>62</v>
      </c>
      <c r="C34" s="68" t="s">
        <v>364</v>
      </c>
      <c r="D34" s="48" t="s">
        <v>25</v>
      </c>
      <c r="E34" s="73" t="s">
        <v>787</v>
      </c>
      <c r="F34" s="48"/>
      <c r="G34" s="73">
        <v>18</v>
      </c>
      <c r="H34" s="73">
        <v>17</v>
      </c>
      <c r="I34" s="58">
        <f t="shared" si="0"/>
        <v>35</v>
      </c>
      <c r="J34" s="68" t="s">
        <v>830</v>
      </c>
      <c r="K34" s="68" t="s">
        <v>728</v>
      </c>
      <c r="L34" s="68" t="s">
        <v>729</v>
      </c>
      <c r="M34" s="68">
        <v>9508898360</v>
      </c>
      <c r="N34" s="68" t="s">
        <v>730</v>
      </c>
      <c r="O34" s="68">
        <v>9957378435</v>
      </c>
      <c r="P34" s="49">
        <v>43655</v>
      </c>
      <c r="Q34" s="48" t="s">
        <v>570</v>
      </c>
      <c r="R34" s="68">
        <v>22</v>
      </c>
      <c r="S34" s="18" t="s">
        <v>662</v>
      </c>
      <c r="T34" s="18"/>
    </row>
    <row r="35" spans="1:20">
      <c r="A35" s="4">
        <v>31</v>
      </c>
      <c r="B35" s="17" t="s">
        <v>63</v>
      </c>
      <c r="C35" s="68" t="s">
        <v>365</v>
      </c>
      <c r="D35" s="48" t="s">
        <v>25</v>
      </c>
      <c r="E35" s="73" t="s">
        <v>788</v>
      </c>
      <c r="F35" s="48"/>
      <c r="G35" s="73">
        <v>21</v>
      </c>
      <c r="H35" s="73">
        <v>19</v>
      </c>
      <c r="I35" s="58">
        <f t="shared" si="0"/>
        <v>40</v>
      </c>
      <c r="J35" s="68" t="s">
        <v>831</v>
      </c>
      <c r="K35" s="68" t="s">
        <v>728</v>
      </c>
      <c r="L35" s="68" t="s">
        <v>729</v>
      </c>
      <c r="M35" s="68">
        <v>9508898360</v>
      </c>
      <c r="N35" s="68" t="s">
        <v>730</v>
      </c>
      <c r="O35" s="68">
        <v>9957378435</v>
      </c>
      <c r="P35" s="49">
        <v>43655</v>
      </c>
      <c r="Q35" s="48" t="s">
        <v>570</v>
      </c>
      <c r="R35" s="68">
        <v>27</v>
      </c>
      <c r="S35" s="18" t="s">
        <v>662</v>
      </c>
      <c r="T35" s="18"/>
    </row>
    <row r="36" spans="1:20">
      <c r="A36" s="4">
        <v>32</v>
      </c>
      <c r="B36" s="17" t="s">
        <v>63</v>
      </c>
      <c r="C36" s="68" t="s">
        <v>366</v>
      </c>
      <c r="D36" s="48" t="s">
        <v>25</v>
      </c>
      <c r="E36" s="73" t="s">
        <v>789</v>
      </c>
      <c r="F36" s="48"/>
      <c r="G36" s="73">
        <v>19</v>
      </c>
      <c r="H36" s="73">
        <v>21</v>
      </c>
      <c r="I36" s="58">
        <f t="shared" si="0"/>
        <v>40</v>
      </c>
      <c r="J36" s="68" t="s">
        <v>582</v>
      </c>
      <c r="K36" s="68" t="s">
        <v>628</v>
      </c>
      <c r="L36" s="68" t="s">
        <v>629</v>
      </c>
      <c r="M36" s="68">
        <v>9859125173</v>
      </c>
      <c r="N36" s="68" t="s">
        <v>630</v>
      </c>
      <c r="O36" s="68">
        <v>8724991648</v>
      </c>
      <c r="P36" s="49">
        <v>43655</v>
      </c>
      <c r="Q36" s="48" t="s">
        <v>570</v>
      </c>
      <c r="R36" s="68">
        <v>27</v>
      </c>
      <c r="S36" s="18" t="s">
        <v>662</v>
      </c>
      <c r="T36" s="18"/>
    </row>
    <row r="37" spans="1:20">
      <c r="A37" s="4">
        <v>33</v>
      </c>
      <c r="B37" s="17" t="s">
        <v>62</v>
      </c>
      <c r="C37" s="68" t="s">
        <v>367</v>
      </c>
      <c r="D37" s="48" t="s">
        <v>25</v>
      </c>
      <c r="E37" s="73" t="s">
        <v>582</v>
      </c>
      <c r="F37" s="48"/>
      <c r="G37" s="73">
        <v>31</v>
      </c>
      <c r="H37" s="73">
        <v>18</v>
      </c>
      <c r="I37" s="58">
        <f t="shared" si="0"/>
        <v>49</v>
      </c>
      <c r="J37" s="68" t="s">
        <v>582</v>
      </c>
      <c r="K37" s="68" t="s">
        <v>652</v>
      </c>
      <c r="L37" s="68" t="s">
        <v>653</v>
      </c>
      <c r="M37" s="68">
        <v>9957637754</v>
      </c>
      <c r="N37" s="68" t="s">
        <v>654</v>
      </c>
      <c r="O37" s="68">
        <v>7399649921</v>
      </c>
      <c r="P37" s="49">
        <v>43656</v>
      </c>
      <c r="Q37" s="48" t="s">
        <v>571</v>
      </c>
      <c r="R37" s="68">
        <v>25</v>
      </c>
      <c r="S37" s="18" t="s">
        <v>662</v>
      </c>
      <c r="T37" s="18"/>
    </row>
    <row r="38" spans="1:20">
      <c r="A38" s="4">
        <v>34</v>
      </c>
      <c r="B38" s="17" t="s">
        <v>62</v>
      </c>
      <c r="C38" s="68" t="s">
        <v>368</v>
      </c>
      <c r="D38" s="48" t="s">
        <v>25</v>
      </c>
      <c r="E38" s="73" t="s">
        <v>790</v>
      </c>
      <c r="F38" s="48"/>
      <c r="G38" s="73">
        <v>29</v>
      </c>
      <c r="H38" s="73">
        <v>43</v>
      </c>
      <c r="I38" s="58">
        <f t="shared" si="0"/>
        <v>72</v>
      </c>
      <c r="J38" s="68" t="s">
        <v>582</v>
      </c>
      <c r="K38" s="68" t="s">
        <v>652</v>
      </c>
      <c r="L38" s="68" t="s">
        <v>653</v>
      </c>
      <c r="M38" s="68">
        <v>9957637754</v>
      </c>
      <c r="N38" s="68" t="s">
        <v>654</v>
      </c>
      <c r="O38" s="68">
        <v>7399649921</v>
      </c>
      <c r="P38" s="49">
        <v>43656</v>
      </c>
      <c r="Q38" s="48" t="s">
        <v>571</v>
      </c>
      <c r="R38" s="68">
        <v>21</v>
      </c>
      <c r="S38" s="18" t="s">
        <v>662</v>
      </c>
      <c r="T38" s="18"/>
    </row>
    <row r="39" spans="1:20">
      <c r="A39" s="4">
        <v>35</v>
      </c>
      <c r="B39" s="17" t="s">
        <v>63</v>
      </c>
      <c r="C39" s="68" t="s">
        <v>369</v>
      </c>
      <c r="D39" s="48" t="s">
        <v>25</v>
      </c>
      <c r="E39" s="73" t="s">
        <v>791</v>
      </c>
      <c r="F39" s="48"/>
      <c r="G39" s="73">
        <v>30</v>
      </c>
      <c r="H39" s="73">
        <v>24</v>
      </c>
      <c r="I39" s="58">
        <f t="shared" si="0"/>
        <v>54</v>
      </c>
      <c r="J39" s="68" t="s">
        <v>582</v>
      </c>
      <c r="K39" s="68" t="s">
        <v>652</v>
      </c>
      <c r="L39" s="68" t="s">
        <v>653</v>
      </c>
      <c r="M39" s="68">
        <v>9957637754</v>
      </c>
      <c r="N39" s="68" t="s">
        <v>654</v>
      </c>
      <c r="O39" s="68">
        <v>7399649921</v>
      </c>
      <c r="P39" s="49">
        <v>43656</v>
      </c>
      <c r="Q39" s="48" t="s">
        <v>571</v>
      </c>
      <c r="R39" s="68">
        <v>26</v>
      </c>
      <c r="S39" s="18" t="s">
        <v>662</v>
      </c>
      <c r="T39" s="18"/>
    </row>
    <row r="40" spans="1:20">
      <c r="A40" s="4">
        <v>36</v>
      </c>
      <c r="B40" s="17" t="s">
        <v>63</v>
      </c>
      <c r="C40" s="68" t="s">
        <v>370</v>
      </c>
      <c r="D40" s="48" t="s">
        <v>25</v>
      </c>
      <c r="E40" s="73" t="s">
        <v>792</v>
      </c>
      <c r="F40" s="48"/>
      <c r="G40" s="73">
        <v>17</v>
      </c>
      <c r="H40" s="73">
        <v>31</v>
      </c>
      <c r="I40" s="58">
        <f t="shared" si="0"/>
        <v>48</v>
      </c>
      <c r="J40" s="68" t="s">
        <v>582</v>
      </c>
      <c r="K40" s="68" t="s">
        <v>825</v>
      </c>
      <c r="L40" s="68" t="s">
        <v>826</v>
      </c>
      <c r="M40" s="68">
        <v>9613840311</v>
      </c>
      <c r="N40" s="68" t="s">
        <v>827</v>
      </c>
      <c r="O40" s="68">
        <v>9864938805</v>
      </c>
      <c r="P40" s="49">
        <v>43656</v>
      </c>
      <c r="Q40" s="48" t="s">
        <v>571</v>
      </c>
      <c r="R40" s="68">
        <v>12</v>
      </c>
      <c r="S40" s="18" t="s">
        <v>662</v>
      </c>
      <c r="T40" s="18"/>
    </row>
    <row r="41" spans="1:20">
      <c r="A41" s="4">
        <v>37</v>
      </c>
      <c r="B41" s="17" t="s">
        <v>62</v>
      </c>
      <c r="C41" s="68" t="s">
        <v>371</v>
      </c>
      <c r="D41" s="48" t="s">
        <v>25</v>
      </c>
      <c r="E41" s="73" t="s">
        <v>793</v>
      </c>
      <c r="F41" s="48"/>
      <c r="G41" s="73">
        <v>21</v>
      </c>
      <c r="H41" s="73">
        <v>20</v>
      </c>
      <c r="I41" s="58">
        <f t="shared" si="0"/>
        <v>41</v>
      </c>
      <c r="J41" s="68" t="s">
        <v>582</v>
      </c>
      <c r="K41" s="68" t="s">
        <v>583</v>
      </c>
      <c r="L41" s="68" t="s">
        <v>584</v>
      </c>
      <c r="M41" s="68">
        <v>9859420346</v>
      </c>
      <c r="N41" s="68" t="s">
        <v>585</v>
      </c>
      <c r="O41" s="68">
        <v>9678278688</v>
      </c>
      <c r="P41" s="49">
        <v>43657</v>
      </c>
      <c r="Q41" s="48" t="s">
        <v>572</v>
      </c>
      <c r="R41" s="68">
        <v>14</v>
      </c>
      <c r="S41" s="18" t="s">
        <v>662</v>
      </c>
      <c r="T41" s="18"/>
    </row>
    <row r="42" spans="1:20">
      <c r="A42" s="4">
        <v>38</v>
      </c>
      <c r="B42" s="17" t="s">
        <v>62</v>
      </c>
      <c r="C42" s="68" t="s">
        <v>372</v>
      </c>
      <c r="D42" s="48" t="s">
        <v>25</v>
      </c>
      <c r="E42" s="73" t="s">
        <v>582</v>
      </c>
      <c r="F42" s="56"/>
      <c r="G42" s="73">
        <v>31</v>
      </c>
      <c r="H42" s="73">
        <v>26</v>
      </c>
      <c r="I42" s="58">
        <f t="shared" si="0"/>
        <v>57</v>
      </c>
      <c r="J42" s="68" t="s">
        <v>582</v>
      </c>
      <c r="K42" s="75" t="s">
        <v>648</v>
      </c>
      <c r="L42" s="68" t="s">
        <v>649</v>
      </c>
      <c r="M42" s="68">
        <v>9954872984</v>
      </c>
      <c r="N42" s="68" t="s">
        <v>650</v>
      </c>
      <c r="O42" s="68">
        <v>9957094278</v>
      </c>
      <c r="P42" s="49">
        <v>43657</v>
      </c>
      <c r="Q42" s="48" t="s">
        <v>572</v>
      </c>
      <c r="R42" s="68">
        <v>15</v>
      </c>
      <c r="S42" s="18" t="s">
        <v>662</v>
      </c>
      <c r="T42" s="18"/>
    </row>
    <row r="43" spans="1:20">
      <c r="A43" s="4">
        <v>39</v>
      </c>
      <c r="B43" s="17" t="s">
        <v>63</v>
      </c>
      <c r="C43" s="68" t="s">
        <v>373</v>
      </c>
      <c r="D43" s="48" t="s">
        <v>25</v>
      </c>
      <c r="E43" s="73" t="s">
        <v>794</v>
      </c>
      <c r="F43" s="48"/>
      <c r="G43" s="73">
        <v>30</v>
      </c>
      <c r="H43" s="73">
        <v>24</v>
      </c>
      <c r="I43" s="58">
        <f t="shared" si="0"/>
        <v>54</v>
      </c>
      <c r="J43" s="68" t="s">
        <v>582</v>
      </c>
      <c r="K43" s="68" t="s">
        <v>628</v>
      </c>
      <c r="L43" s="68" t="s">
        <v>629</v>
      </c>
      <c r="M43" s="68">
        <v>9859125173</v>
      </c>
      <c r="N43" s="68" t="s">
        <v>630</v>
      </c>
      <c r="O43" s="68">
        <v>8724991648</v>
      </c>
      <c r="P43" s="49">
        <v>43657</v>
      </c>
      <c r="Q43" s="48" t="s">
        <v>572</v>
      </c>
      <c r="R43" s="68">
        <v>16</v>
      </c>
      <c r="S43" s="18" t="s">
        <v>662</v>
      </c>
      <c r="T43" s="18"/>
    </row>
    <row r="44" spans="1:20" ht="30">
      <c r="A44" s="4">
        <v>40</v>
      </c>
      <c r="B44" s="17" t="s">
        <v>63</v>
      </c>
      <c r="C44" s="68" t="s">
        <v>374</v>
      </c>
      <c r="D44" s="48" t="s">
        <v>25</v>
      </c>
      <c r="E44" s="73" t="s">
        <v>582</v>
      </c>
      <c r="F44" s="48"/>
      <c r="G44" s="73">
        <v>29</v>
      </c>
      <c r="H44" s="73">
        <v>43</v>
      </c>
      <c r="I44" s="58">
        <f t="shared" si="0"/>
        <v>72</v>
      </c>
      <c r="J44" s="68" t="s">
        <v>582</v>
      </c>
      <c r="K44" s="75" t="s">
        <v>832</v>
      </c>
      <c r="L44" s="68" t="s">
        <v>833</v>
      </c>
      <c r="M44" s="68">
        <v>9954872810</v>
      </c>
      <c r="N44" s="68" t="s">
        <v>834</v>
      </c>
      <c r="O44" s="68">
        <v>8811896083</v>
      </c>
      <c r="P44" s="49">
        <v>43657</v>
      </c>
      <c r="Q44" s="48" t="s">
        <v>572</v>
      </c>
      <c r="R44" s="68">
        <v>15</v>
      </c>
      <c r="S44" s="18" t="s">
        <v>662</v>
      </c>
      <c r="T44" s="18"/>
    </row>
    <row r="45" spans="1:20">
      <c r="A45" s="4">
        <v>41</v>
      </c>
      <c r="B45" s="17" t="s">
        <v>62</v>
      </c>
      <c r="C45" s="68" t="s">
        <v>375</v>
      </c>
      <c r="D45" s="48" t="s">
        <v>25</v>
      </c>
      <c r="E45" s="73" t="s">
        <v>582</v>
      </c>
      <c r="F45" s="48"/>
      <c r="G45" s="73">
        <v>30</v>
      </c>
      <c r="H45" s="73">
        <v>24</v>
      </c>
      <c r="I45" s="58">
        <f t="shared" si="0"/>
        <v>54</v>
      </c>
      <c r="J45" s="68" t="s">
        <v>582</v>
      </c>
      <c r="K45" s="68" t="s">
        <v>832</v>
      </c>
      <c r="L45" s="68" t="s">
        <v>833</v>
      </c>
      <c r="M45" s="68">
        <v>9954872810</v>
      </c>
      <c r="N45" s="68" t="s">
        <v>834</v>
      </c>
      <c r="O45" s="68">
        <v>8811896083</v>
      </c>
      <c r="P45" s="49">
        <v>43658</v>
      </c>
      <c r="Q45" s="48" t="s">
        <v>573</v>
      </c>
      <c r="R45" s="68">
        <v>18</v>
      </c>
      <c r="S45" s="18" t="s">
        <v>662</v>
      </c>
      <c r="T45" s="18"/>
    </row>
    <row r="46" spans="1:20">
      <c r="A46" s="4">
        <v>42</v>
      </c>
      <c r="B46" s="17" t="s">
        <v>62</v>
      </c>
      <c r="C46" s="68" t="s">
        <v>376</v>
      </c>
      <c r="D46" s="48" t="s">
        <v>25</v>
      </c>
      <c r="E46" s="73" t="s">
        <v>795</v>
      </c>
      <c r="F46" s="48"/>
      <c r="G46" s="73">
        <v>27</v>
      </c>
      <c r="H46" s="73">
        <v>31</v>
      </c>
      <c r="I46" s="58">
        <f t="shared" si="0"/>
        <v>58</v>
      </c>
      <c r="J46" s="68" t="s">
        <v>582</v>
      </c>
      <c r="K46" s="68" t="s">
        <v>628</v>
      </c>
      <c r="L46" s="68" t="s">
        <v>629</v>
      </c>
      <c r="M46" s="68">
        <v>9859125173</v>
      </c>
      <c r="N46" s="68" t="s">
        <v>630</v>
      </c>
      <c r="O46" s="68">
        <v>8724991648</v>
      </c>
      <c r="P46" s="49">
        <v>43658</v>
      </c>
      <c r="Q46" s="18" t="s">
        <v>573</v>
      </c>
      <c r="R46" s="68">
        <v>14</v>
      </c>
      <c r="S46" s="18" t="s">
        <v>662</v>
      </c>
      <c r="T46" s="18"/>
    </row>
    <row r="47" spans="1:20">
      <c r="A47" s="4">
        <v>43</v>
      </c>
      <c r="B47" s="17" t="s">
        <v>63</v>
      </c>
      <c r="C47" s="68" t="s">
        <v>377</v>
      </c>
      <c r="D47" s="48" t="s">
        <v>25</v>
      </c>
      <c r="E47" s="73" t="s">
        <v>796</v>
      </c>
      <c r="F47" s="18"/>
      <c r="G47" s="73">
        <v>21</v>
      </c>
      <c r="H47" s="73">
        <v>20</v>
      </c>
      <c r="I47" s="58">
        <f t="shared" si="0"/>
        <v>41</v>
      </c>
      <c r="J47" s="68" t="s">
        <v>582</v>
      </c>
      <c r="K47" s="75" t="s">
        <v>625</v>
      </c>
      <c r="L47" s="68" t="s">
        <v>626</v>
      </c>
      <c r="M47" s="68">
        <v>8011640588</v>
      </c>
      <c r="N47" s="68" t="s">
        <v>627</v>
      </c>
      <c r="O47" s="68">
        <v>9577363725</v>
      </c>
      <c r="P47" s="49">
        <v>43658</v>
      </c>
      <c r="Q47" s="18" t="s">
        <v>573</v>
      </c>
      <c r="R47" s="68">
        <v>12</v>
      </c>
      <c r="S47" s="18" t="s">
        <v>662</v>
      </c>
      <c r="T47" s="18"/>
    </row>
    <row r="48" spans="1:20">
      <c r="A48" s="4">
        <v>44</v>
      </c>
      <c r="B48" s="17" t="s">
        <v>63</v>
      </c>
      <c r="C48" s="68" t="s">
        <v>378</v>
      </c>
      <c r="D48" s="48" t="s">
        <v>25</v>
      </c>
      <c r="E48" s="73" t="s">
        <v>797</v>
      </c>
      <c r="F48" s="18"/>
      <c r="G48" s="73">
        <v>31</v>
      </c>
      <c r="H48" s="73">
        <v>29</v>
      </c>
      <c r="I48" s="58">
        <f t="shared" si="0"/>
        <v>60</v>
      </c>
      <c r="J48" s="68" t="s">
        <v>582</v>
      </c>
      <c r="K48" s="68" t="s">
        <v>739</v>
      </c>
      <c r="L48" s="68" t="s">
        <v>740</v>
      </c>
      <c r="M48" s="68">
        <v>7399848213</v>
      </c>
      <c r="N48" s="68" t="s">
        <v>741</v>
      </c>
      <c r="O48" s="68">
        <v>9577315582</v>
      </c>
      <c r="P48" s="49">
        <v>43658</v>
      </c>
      <c r="Q48" s="18" t="s">
        <v>573</v>
      </c>
      <c r="R48" s="68">
        <v>17</v>
      </c>
      <c r="S48" s="18" t="s">
        <v>662</v>
      </c>
      <c r="T48" s="18"/>
    </row>
    <row r="49" spans="1:20">
      <c r="A49" s="4">
        <v>45</v>
      </c>
      <c r="B49" s="17" t="s">
        <v>62</v>
      </c>
      <c r="C49" s="68" t="s">
        <v>379</v>
      </c>
      <c r="D49" s="48" t="s">
        <v>25</v>
      </c>
      <c r="E49" s="73" t="s">
        <v>798</v>
      </c>
      <c r="F49" s="56"/>
      <c r="G49" s="73">
        <v>21</v>
      </c>
      <c r="H49" s="73">
        <v>20</v>
      </c>
      <c r="I49" s="58">
        <f t="shared" si="0"/>
        <v>41</v>
      </c>
      <c r="J49" s="68" t="s">
        <v>582</v>
      </c>
      <c r="K49" s="68" t="s">
        <v>735</v>
      </c>
      <c r="L49" s="68" t="s">
        <v>736</v>
      </c>
      <c r="M49" s="68">
        <v>9954271606</v>
      </c>
      <c r="N49" s="68" t="s">
        <v>737</v>
      </c>
      <c r="O49" s="68">
        <v>9613831695</v>
      </c>
      <c r="P49" s="24">
        <v>43661</v>
      </c>
      <c r="Q49" s="18" t="s">
        <v>569</v>
      </c>
      <c r="R49" s="68">
        <v>16</v>
      </c>
      <c r="S49" s="18" t="s">
        <v>662</v>
      </c>
      <c r="T49" s="18"/>
    </row>
    <row r="50" spans="1:20">
      <c r="A50" s="4">
        <v>46</v>
      </c>
      <c r="B50" s="17" t="s">
        <v>62</v>
      </c>
      <c r="C50" s="68" t="s">
        <v>380</v>
      </c>
      <c r="D50" s="48" t="s">
        <v>25</v>
      </c>
      <c r="E50" s="73" t="s">
        <v>582</v>
      </c>
      <c r="F50" s="18"/>
      <c r="G50" s="73">
        <v>24</v>
      </c>
      <c r="H50" s="73">
        <v>23</v>
      </c>
      <c r="I50" s="58">
        <f t="shared" si="0"/>
        <v>47</v>
      </c>
      <c r="J50" s="68" t="s">
        <v>582</v>
      </c>
      <c r="K50" s="68" t="s">
        <v>652</v>
      </c>
      <c r="L50" s="68" t="s">
        <v>653</v>
      </c>
      <c r="M50" s="68">
        <v>9957637754</v>
      </c>
      <c r="N50" s="68" t="s">
        <v>654</v>
      </c>
      <c r="O50" s="68">
        <v>7399649921</v>
      </c>
      <c r="P50" s="24">
        <v>43661</v>
      </c>
      <c r="Q50" s="18" t="s">
        <v>569</v>
      </c>
      <c r="R50" s="68">
        <v>19</v>
      </c>
      <c r="S50" s="18" t="s">
        <v>662</v>
      </c>
      <c r="T50" s="18"/>
    </row>
    <row r="51" spans="1:20">
      <c r="A51" s="4">
        <v>47</v>
      </c>
      <c r="B51" s="17" t="s">
        <v>63</v>
      </c>
      <c r="C51" s="68" t="s">
        <v>381</v>
      </c>
      <c r="D51" s="48" t="s">
        <v>25</v>
      </c>
      <c r="E51" s="73" t="s">
        <v>582</v>
      </c>
      <c r="F51" s="48"/>
      <c r="G51" s="73">
        <v>21</v>
      </c>
      <c r="H51" s="73">
        <v>31</v>
      </c>
      <c r="I51" s="58">
        <f t="shared" si="0"/>
        <v>52</v>
      </c>
      <c r="J51" s="68" t="s">
        <v>582</v>
      </c>
      <c r="K51" s="75" t="s">
        <v>835</v>
      </c>
      <c r="L51" s="68" t="s">
        <v>744</v>
      </c>
      <c r="M51" s="68">
        <v>9508763047</v>
      </c>
      <c r="N51" s="68" t="s">
        <v>836</v>
      </c>
      <c r="O51" s="68">
        <v>9577742587</v>
      </c>
      <c r="P51" s="24">
        <v>43661</v>
      </c>
      <c r="Q51" s="18" t="s">
        <v>569</v>
      </c>
      <c r="R51" s="68">
        <v>16</v>
      </c>
      <c r="S51" s="18" t="s">
        <v>662</v>
      </c>
      <c r="T51" s="18"/>
    </row>
    <row r="52" spans="1:20">
      <c r="A52" s="4">
        <v>48</v>
      </c>
      <c r="B52" s="17" t="s">
        <v>63</v>
      </c>
      <c r="C52" s="68" t="s">
        <v>382</v>
      </c>
      <c r="D52" s="48" t="s">
        <v>25</v>
      </c>
      <c r="E52" s="73" t="s">
        <v>799</v>
      </c>
      <c r="F52" s="18"/>
      <c r="G52" s="73">
        <v>21</v>
      </c>
      <c r="H52" s="73">
        <v>31</v>
      </c>
      <c r="I52" s="58">
        <f t="shared" si="0"/>
        <v>52</v>
      </c>
      <c r="J52" s="68" t="s">
        <v>837</v>
      </c>
      <c r="K52" s="75" t="s">
        <v>835</v>
      </c>
      <c r="L52" s="68" t="s">
        <v>744</v>
      </c>
      <c r="M52" s="68">
        <v>9508763047</v>
      </c>
      <c r="N52" s="68" t="s">
        <v>836</v>
      </c>
      <c r="O52" s="68">
        <v>9577742587</v>
      </c>
      <c r="P52" s="24">
        <v>43661</v>
      </c>
      <c r="Q52" s="18" t="s">
        <v>569</v>
      </c>
      <c r="R52" s="68">
        <v>18</v>
      </c>
      <c r="S52" s="18" t="s">
        <v>662</v>
      </c>
      <c r="T52" s="18"/>
    </row>
    <row r="53" spans="1:20">
      <c r="A53" s="4">
        <v>49</v>
      </c>
      <c r="B53" s="17" t="s">
        <v>62</v>
      </c>
      <c r="C53" s="68" t="s">
        <v>383</v>
      </c>
      <c r="D53" s="48" t="s">
        <v>25</v>
      </c>
      <c r="E53" s="73" t="s">
        <v>800</v>
      </c>
      <c r="F53" s="18"/>
      <c r="G53" s="73">
        <v>34</v>
      </c>
      <c r="H53" s="73">
        <v>22</v>
      </c>
      <c r="I53" s="58">
        <f t="shared" si="0"/>
        <v>56</v>
      </c>
      <c r="J53" s="68" t="s">
        <v>838</v>
      </c>
      <c r="K53" s="75" t="s">
        <v>835</v>
      </c>
      <c r="L53" s="68" t="s">
        <v>744</v>
      </c>
      <c r="M53" s="68">
        <v>9508763047</v>
      </c>
      <c r="N53" s="68" t="s">
        <v>836</v>
      </c>
      <c r="O53" s="68">
        <v>9577742587</v>
      </c>
      <c r="P53" s="24">
        <v>43662</v>
      </c>
      <c r="Q53" s="18" t="s">
        <v>570</v>
      </c>
      <c r="R53" s="68">
        <v>20</v>
      </c>
      <c r="S53" s="18" t="s">
        <v>662</v>
      </c>
      <c r="T53" s="18"/>
    </row>
    <row r="54" spans="1:20">
      <c r="A54" s="4">
        <v>50</v>
      </c>
      <c r="B54" s="17" t="s">
        <v>62</v>
      </c>
      <c r="C54" s="68" t="s">
        <v>384</v>
      </c>
      <c r="D54" s="48" t="s">
        <v>25</v>
      </c>
      <c r="E54" s="73" t="s">
        <v>801</v>
      </c>
      <c r="F54" s="18"/>
      <c r="G54" s="73">
        <v>35</v>
      </c>
      <c r="H54" s="73">
        <v>37</v>
      </c>
      <c r="I54" s="58">
        <f t="shared" si="0"/>
        <v>72</v>
      </c>
      <c r="J54" s="68" t="s">
        <v>839</v>
      </c>
      <c r="K54" s="75" t="s">
        <v>601</v>
      </c>
      <c r="L54" s="68" t="s">
        <v>602</v>
      </c>
      <c r="M54" s="68">
        <v>9859238535</v>
      </c>
      <c r="N54" s="68" t="s">
        <v>603</v>
      </c>
      <c r="O54" s="68">
        <v>8749845452</v>
      </c>
      <c r="P54" s="24">
        <v>43662</v>
      </c>
      <c r="Q54" s="18" t="s">
        <v>570</v>
      </c>
      <c r="R54" s="68">
        <v>22</v>
      </c>
      <c r="S54" s="18" t="s">
        <v>662</v>
      </c>
      <c r="T54" s="18"/>
    </row>
    <row r="55" spans="1:20">
      <c r="A55" s="4">
        <v>51</v>
      </c>
      <c r="B55" s="17" t="s">
        <v>63</v>
      </c>
      <c r="C55" s="68" t="s">
        <v>384</v>
      </c>
      <c r="D55" s="48" t="s">
        <v>25</v>
      </c>
      <c r="E55" s="73" t="s">
        <v>801</v>
      </c>
      <c r="F55" s="18"/>
      <c r="G55" s="73">
        <v>35</v>
      </c>
      <c r="H55" s="73">
        <v>37</v>
      </c>
      <c r="I55" s="58">
        <f t="shared" si="0"/>
        <v>72</v>
      </c>
      <c r="J55" s="68" t="s">
        <v>839</v>
      </c>
      <c r="K55" s="75" t="s">
        <v>601</v>
      </c>
      <c r="L55" s="68" t="s">
        <v>602</v>
      </c>
      <c r="M55" s="68">
        <v>9859238535</v>
      </c>
      <c r="N55" s="68" t="s">
        <v>603</v>
      </c>
      <c r="O55" s="68">
        <v>8749845452</v>
      </c>
      <c r="P55" s="24">
        <v>43662</v>
      </c>
      <c r="Q55" s="18" t="s">
        <v>570</v>
      </c>
      <c r="R55" s="68">
        <v>23</v>
      </c>
      <c r="S55" s="18" t="s">
        <v>662</v>
      </c>
      <c r="T55" s="18"/>
    </row>
    <row r="56" spans="1:20">
      <c r="A56" s="4">
        <v>52</v>
      </c>
      <c r="B56" s="17" t="s">
        <v>63</v>
      </c>
      <c r="C56" s="68" t="s">
        <v>118</v>
      </c>
      <c r="D56" s="48" t="s">
        <v>25</v>
      </c>
      <c r="E56" s="73" t="s">
        <v>681</v>
      </c>
      <c r="F56" s="56"/>
      <c r="G56" s="73">
        <v>29</v>
      </c>
      <c r="H56" s="73">
        <v>43</v>
      </c>
      <c r="I56" s="58">
        <f t="shared" si="0"/>
        <v>72</v>
      </c>
      <c r="J56" s="68" t="s">
        <v>582</v>
      </c>
      <c r="K56" s="75" t="s">
        <v>589</v>
      </c>
      <c r="L56" s="68" t="s">
        <v>580</v>
      </c>
      <c r="M56" s="68">
        <v>9954439700</v>
      </c>
      <c r="N56" s="68" t="s">
        <v>590</v>
      </c>
      <c r="O56" s="68">
        <v>8822345296</v>
      </c>
      <c r="P56" s="24">
        <v>43662</v>
      </c>
      <c r="Q56" s="18" t="s">
        <v>570</v>
      </c>
      <c r="R56" s="68">
        <v>24</v>
      </c>
      <c r="S56" s="18" t="s">
        <v>662</v>
      </c>
      <c r="T56" s="18"/>
    </row>
    <row r="57" spans="1:20">
      <c r="A57" s="4">
        <v>53</v>
      </c>
      <c r="B57" s="17" t="s">
        <v>62</v>
      </c>
      <c r="C57" s="68" t="s">
        <v>385</v>
      </c>
      <c r="D57" s="48" t="s">
        <v>25</v>
      </c>
      <c r="E57" s="73" t="s">
        <v>802</v>
      </c>
      <c r="F57" s="18"/>
      <c r="G57" s="73">
        <v>29</v>
      </c>
      <c r="H57" s="73">
        <v>43</v>
      </c>
      <c r="I57" s="58">
        <f t="shared" si="0"/>
        <v>72</v>
      </c>
      <c r="J57" s="68" t="s">
        <v>582</v>
      </c>
      <c r="K57" s="68" t="s">
        <v>607</v>
      </c>
      <c r="L57" s="68" t="s">
        <v>608</v>
      </c>
      <c r="M57" s="68">
        <v>8822934817</v>
      </c>
      <c r="N57" s="68" t="s">
        <v>609</v>
      </c>
      <c r="O57" s="68">
        <v>9854656056</v>
      </c>
      <c r="P57" s="24">
        <v>43663</v>
      </c>
      <c r="Q57" s="18" t="s">
        <v>571</v>
      </c>
      <c r="R57" s="68">
        <v>22</v>
      </c>
      <c r="S57" s="18" t="s">
        <v>662</v>
      </c>
      <c r="T57" s="18"/>
    </row>
    <row r="58" spans="1:20">
      <c r="A58" s="4">
        <v>54</v>
      </c>
      <c r="B58" s="17" t="s">
        <v>62</v>
      </c>
      <c r="C58" s="68" t="s">
        <v>386</v>
      </c>
      <c r="D58" s="48" t="s">
        <v>25</v>
      </c>
      <c r="E58" s="73" t="s">
        <v>803</v>
      </c>
      <c r="F58" s="18"/>
      <c r="G58" s="73">
        <v>19</v>
      </c>
      <c r="H58" s="73">
        <v>21</v>
      </c>
      <c r="I58" s="58">
        <f t="shared" si="0"/>
        <v>40</v>
      </c>
      <c r="J58" s="68" t="s">
        <v>840</v>
      </c>
      <c r="K58" s="68" t="s">
        <v>607</v>
      </c>
      <c r="L58" s="68" t="s">
        <v>608</v>
      </c>
      <c r="M58" s="68">
        <v>8822934817</v>
      </c>
      <c r="N58" s="68" t="s">
        <v>609</v>
      </c>
      <c r="O58" s="68">
        <v>9854656056</v>
      </c>
      <c r="P58" s="24">
        <v>43663</v>
      </c>
      <c r="Q58" s="18" t="s">
        <v>571</v>
      </c>
      <c r="R58" s="68">
        <v>20</v>
      </c>
      <c r="S58" s="18" t="s">
        <v>662</v>
      </c>
      <c r="T58" s="18"/>
    </row>
    <row r="59" spans="1:20">
      <c r="A59" s="4">
        <v>55</v>
      </c>
      <c r="B59" s="17" t="s">
        <v>63</v>
      </c>
      <c r="C59" s="68" t="s">
        <v>387</v>
      </c>
      <c r="D59" s="48" t="s">
        <v>25</v>
      </c>
      <c r="E59" s="73" t="s">
        <v>804</v>
      </c>
      <c r="F59" s="18"/>
      <c r="G59" s="73">
        <v>111</v>
      </c>
      <c r="H59" s="73">
        <v>87</v>
      </c>
      <c r="I59" s="58">
        <f t="shared" si="0"/>
        <v>198</v>
      </c>
      <c r="J59" s="68" t="s">
        <v>582</v>
      </c>
      <c r="K59" s="75" t="s">
        <v>739</v>
      </c>
      <c r="L59" s="68" t="s">
        <v>740</v>
      </c>
      <c r="M59" s="68">
        <v>7399848213</v>
      </c>
      <c r="N59" s="68" t="s">
        <v>741</v>
      </c>
      <c r="O59" s="68">
        <v>9577315582</v>
      </c>
      <c r="P59" s="24">
        <v>43663</v>
      </c>
      <c r="Q59" s="18" t="s">
        <v>571</v>
      </c>
      <c r="R59" s="68">
        <v>21</v>
      </c>
      <c r="S59" s="18" t="s">
        <v>662</v>
      </c>
      <c r="T59" s="18"/>
    </row>
    <row r="60" spans="1:20">
      <c r="A60" s="4">
        <v>56</v>
      </c>
      <c r="B60" s="17" t="s">
        <v>63</v>
      </c>
      <c r="C60" s="68" t="s">
        <v>388</v>
      </c>
      <c r="D60" s="48" t="s">
        <v>25</v>
      </c>
      <c r="E60" s="73" t="s">
        <v>582</v>
      </c>
      <c r="F60" s="18"/>
      <c r="G60" s="73">
        <v>34</v>
      </c>
      <c r="H60" s="73">
        <v>22</v>
      </c>
      <c r="I60" s="58">
        <f t="shared" si="0"/>
        <v>56</v>
      </c>
      <c r="J60" s="68" t="s">
        <v>582</v>
      </c>
      <c r="K60" s="68" t="s">
        <v>739</v>
      </c>
      <c r="L60" s="68" t="s">
        <v>740</v>
      </c>
      <c r="M60" s="68">
        <v>7399848213</v>
      </c>
      <c r="N60" s="68" t="s">
        <v>741</v>
      </c>
      <c r="O60" s="68">
        <v>9577315582</v>
      </c>
      <c r="P60" s="24">
        <v>43663</v>
      </c>
      <c r="Q60" s="18" t="s">
        <v>571</v>
      </c>
      <c r="R60" s="68">
        <v>23</v>
      </c>
      <c r="S60" s="18" t="s">
        <v>662</v>
      </c>
      <c r="T60" s="18"/>
    </row>
    <row r="61" spans="1:20">
      <c r="A61" s="4">
        <v>57</v>
      </c>
      <c r="B61" s="17" t="s">
        <v>62</v>
      </c>
      <c r="C61" s="68" t="s">
        <v>113</v>
      </c>
      <c r="D61" s="48" t="s">
        <v>25</v>
      </c>
      <c r="E61" s="73" t="s">
        <v>682</v>
      </c>
      <c r="F61" s="18"/>
      <c r="G61" s="73">
        <v>63</v>
      </c>
      <c r="H61" s="73">
        <v>61</v>
      </c>
      <c r="I61" s="58">
        <f t="shared" si="0"/>
        <v>124</v>
      </c>
      <c r="J61" s="68" t="s">
        <v>582</v>
      </c>
      <c r="K61" s="68" t="s">
        <v>613</v>
      </c>
      <c r="L61" s="68" t="s">
        <v>614</v>
      </c>
      <c r="M61" s="68">
        <v>9613950341</v>
      </c>
      <c r="N61" s="68" t="s">
        <v>615</v>
      </c>
      <c r="O61" s="68">
        <v>7896047411</v>
      </c>
      <c r="P61" s="24">
        <v>43664</v>
      </c>
      <c r="Q61" s="18" t="s">
        <v>572</v>
      </c>
      <c r="R61" s="68">
        <v>21</v>
      </c>
      <c r="S61" s="18" t="s">
        <v>662</v>
      </c>
      <c r="T61" s="18"/>
    </row>
    <row r="62" spans="1:20">
      <c r="A62" s="4">
        <v>58</v>
      </c>
      <c r="B62" s="17" t="s">
        <v>62</v>
      </c>
      <c r="C62" s="68" t="s">
        <v>389</v>
      </c>
      <c r="D62" s="48" t="s">
        <v>25</v>
      </c>
      <c r="E62" s="73" t="s">
        <v>805</v>
      </c>
      <c r="F62" s="18"/>
      <c r="G62" s="73">
        <v>24</v>
      </c>
      <c r="H62" s="73">
        <v>23</v>
      </c>
      <c r="I62" s="58">
        <f t="shared" si="0"/>
        <v>47</v>
      </c>
      <c r="J62" s="68" t="s">
        <v>582</v>
      </c>
      <c r="K62" s="75" t="s">
        <v>639</v>
      </c>
      <c r="L62" s="68" t="s">
        <v>640</v>
      </c>
      <c r="M62" s="68">
        <v>9435726279</v>
      </c>
      <c r="N62" s="68" t="s">
        <v>641</v>
      </c>
      <c r="O62" s="68">
        <v>7399982408</v>
      </c>
      <c r="P62" s="24">
        <v>43664</v>
      </c>
      <c r="Q62" s="18" t="s">
        <v>572</v>
      </c>
      <c r="R62" s="68">
        <v>14</v>
      </c>
      <c r="S62" s="18" t="s">
        <v>662</v>
      </c>
      <c r="T62" s="18"/>
    </row>
    <row r="63" spans="1:20">
      <c r="A63" s="4">
        <v>59</v>
      </c>
      <c r="B63" s="17" t="s">
        <v>63</v>
      </c>
      <c r="C63" s="68" t="s">
        <v>389</v>
      </c>
      <c r="D63" s="48" t="s">
        <v>25</v>
      </c>
      <c r="E63" s="73" t="s">
        <v>805</v>
      </c>
      <c r="F63" s="18"/>
      <c r="G63" s="73">
        <v>24</v>
      </c>
      <c r="H63" s="73">
        <v>23</v>
      </c>
      <c r="I63" s="58">
        <f t="shared" si="0"/>
        <v>47</v>
      </c>
      <c r="J63" s="68" t="s">
        <v>582</v>
      </c>
      <c r="K63" s="68" t="s">
        <v>639</v>
      </c>
      <c r="L63" s="68" t="s">
        <v>640</v>
      </c>
      <c r="M63" s="68">
        <v>9435726279</v>
      </c>
      <c r="N63" s="68" t="s">
        <v>641</v>
      </c>
      <c r="O63" s="68">
        <v>7399982408</v>
      </c>
      <c r="P63" s="24">
        <v>43664</v>
      </c>
      <c r="Q63" s="18" t="s">
        <v>572</v>
      </c>
      <c r="R63" s="68">
        <v>15</v>
      </c>
      <c r="S63" s="18" t="s">
        <v>662</v>
      </c>
      <c r="T63" s="18"/>
    </row>
    <row r="64" spans="1:20">
      <c r="A64" s="4">
        <v>60</v>
      </c>
      <c r="B64" s="17" t="s">
        <v>63</v>
      </c>
      <c r="C64" s="68" t="s">
        <v>390</v>
      </c>
      <c r="D64" s="48" t="s">
        <v>25</v>
      </c>
      <c r="E64" s="73" t="s">
        <v>806</v>
      </c>
      <c r="F64" s="18"/>
      <c r="G64" s="73">
        <v>35</v>
      </c>
      <c r="H64" s="73">
        <v>37</v>
      </c>
      <c r="I64" s="58">
        <f t="shared" si="0"/>
        <v>72</v>
      </c>
      <c r="J64" s="68" t="s">
        <v>582</v>
      </c>
      <c r="K64" s="68" t="s">
        <v>619</v>
      </c>
      <c r="L64" s="68" t="s">
        <v>620</v>
      </c>
      <c r="M64" s="68">
        <v>9854293382</v>
      </c>
      <c r="N64" s="68" t="s">
        <v>621</v>
      </c>
      <c r="O64" s="68">
        <v>9859650059</v>
      </c>
      <c r="P64" s="24">
        <v>43664</v>
      </c>
      <c r="Q64" s="18" t="s">
        <v>572</v>
      </c>
      <c r="R64" s="68">
        <v>19</v>
      </c>
      <c r="S64" s="18" t="s">
        <v>662</v>
      </c>
      <c r="T64" s="18"/>
    </row>
    <row r="65" spans="1:20">
      <c r="A65" s="4">
        <v>61</v>
      </c>
      <c r="B65" s="17" t="s">
        <v>62</v>
      </c>
      <c r="C65" s="68" t="s">
        <v>391</v>
      </c>
      <c r="D65" s="48" t="s">
        <v>25</v>
      </c>
      <c r="E65" s="73" t="s">
        <v>807</v>
      </c>
      <c r="F65" s="18"/>
      <c r="G65" s="73">
        <v>25</v>
      </c>
      <c r="H65" s="73">
        <v>26</v>
      </c>
      <c r="I65" s="58">
        <f t="shared" si="0"/>
        <v>51</v>
      </c>
      <c r="J65" s="68" t="s">
        <v>582</v>
      </c>
      <c r="K65" s="68" t="s">
        <v>619</v>
      </c>
      <c r="L65" s="68" t="s">
        <v>620</v>
      </c>
      <c r="M65" s="68">
        <v>9854293382</v>
      </c>
      <c r="N65" s="68" t="s">
        <v>621</v>
      </c>
      <c r="O65" s="68">
        <v>9859650059</v>
      </c>
      <c r="P65" s="24">
        <v>43665</v>
      </c>
      <c r="Q65" s="18" t="s">
        <v>573</v>
      </c>
      <c r="R65" s="68">
        <v>20</v>
      </c>
      <c r="S65" s="18" t="s">
        <v>662</v>
      </c>
      <c r="T65" s="18"/>
    </row>
    <row r="66" spans="1:20">
      <c r="A66" s="4">
        <v>62</v>
      </c>
      <c r="B66" s="17" t="s">
        <v>62</v>
      </c>
      <c r="C66" s="68" t="s">
        <v>392</v>
      </c>
      <c r="D66" s="48" t="s">
        <v>25</v>
      </c>
      <c r="E66" s="73" t="s">
        <v>808</v>
      </c>
      <c r="F66" s="18"/>
      <c r="G66" s="73">
        <v>21</v>
      </c>
      <c r="H66" s="73">
        <v>20</v>
      </c>
      <c r="I66" s="58">
        <f t="shared" si="0"/>
        <v>41</v>
      </c>
      <c r="J66" s="68" t="s">
        <v>582</v>
      </c>
      <c r="K66" s="75" t="s">
        <v>739</v>
      </c>
      <c r="L66" s="68" t="s">
        <v>740</v>
      </c>
      <c r="M66" s="68">
        <v>7399848213</v>
      </c>
      <c r="N66" s="68" t="s">
        <v>741</v>
      </c>
      <c r="O66" s="68">
        <v>9577315582</v>
      </c>
      <c r="P66" s="24">
        <v>43665</v>
      </c>
      <c r="Q66" s="18" t="s">
        <v>573</v>
      </c>
      <c r="R66" s="68">
        <v>22</v>
      </c>
      <c r="S66" s="18" t="s">
        <v>662</v>
      </c>
      <c r="T66" s="18"/>
    </row>
    <row r="67" spans="1:20" ht="30">
      <c r="A67" s="4">
        <v>63</v>
      </c>
      <c r="B67" s="17" t="s">
        <v>63</v>
      </c>
      <c r="C67" s="68" t="s">
        <v>393</v>
      </c>
      <c r="D67" s="48" t="s">
        <v>25</v>
      </c>
      <c r="E67" s="73" t="s">
        <v>809</v>
      </c>
      <c r="F67" s="18"/>
      <c r="G67" s="73">
        <v>36</v>
      </c>
      <c r="H67" s="73">
        <v>34</v>
      </c>
      <c r="I67" s="58">
        <f t="shared" si="0"/>
        <v>70</v>
      </c>
      <c r="J67" s="68" t="s">
        <v>582</v>
      </c>
      <c r="K67" s="68" t="s">
        <v>758</v>
      </c>
      <c r="L67" s="68" t="s">
        <v>755</v>
      </c>
      <c r="M67" s="68">
        <v>7399978426</v>
      </c>
      <c r="N67" s="68" t="s">
        <v>756</v>
      </c>
      <c r="O67" s="68">
        <v>9954735466</v>
      </c>
      <c r="P67" s="24">
        <v>43665</v>
      </c>
      <c r="Q67" s="18" t="s">
        <v>573</v>
      </c>
      <c r="R67" s="68">
        <v>23</v>
      </c>
      <c r="S67" s="18" t="s">
        <v>662</v>
      </c>
      <c r="T67" s="18"/>
    </row>
    <row r="68" spans="1:20">
      <c r="A68" s="4">
        <v>64</v>
      </c>
      <c r="B68" s="17" t="s">
        <v>63</v>
      </c>
      <c r="C68" s="69" t="s">
        <v>394</v>
      </c>
      <c r="D68" s="48" t="s">
        <v>25</v>
      </c>
      <c r="E68" s="73" t="s">
        <v>810</v>
      </c>
      <c r="F68" s="18"/>
      <c r="G68" s="73">
        <v>30</v>
      </c>
      <c r="H68" s="73">
        <v>24</v>
      </c>
      <c r="I68" s="58">
        <f t="shared" si="0"/>
        <v>54</v>
      </c>
      <c r="J68" s="68" t="s">
        <v>582</v>
      </c>
      <c r="K68" s="68" t="s">
        <v>613</v>
      </c>
      <c r="L68" s="68" t="s">
        <v>614</v>
      </c>
      <c r="M68" s="68">
        <v>9613950341</v>
      </c>
      <c r="N68" s="68" t="s">
        <v>615</v>
      </c>
      <c r="O68" s="68">
        <v>7896047411</v>
      </c>
      <c r="P68" s="24">
        <v>43665</v>
      </c>
      <c r="Q68" s="18" t="s">
        <v>573</v>
      </c>
      <c r="R68" s="68">
        <v>24</v>
      </c>
      <c r="S68" s="18" t="s">
        <v>662</v>
      </c>
      <c r="T68" s="18"/>
    </row>
    <row r="69" spans="1:20">
      <c r="A69" s="4">
        <v>65</v>
      </c>
      <c r="B69" s="17" t="s">
        <v>62</v>
      </c>
      <c r="C69" s="69" t="s">
        <v>395</v>
      </c>
      <c r="D69" s="48" t="s">
        <v>25</v>
      </c>
      <c r="E69" s="73" t="s">
        <v>811</v>
      </c>
      <c r="F69" s="18"/>
      <c r="G69" s="73">
        <v>21</v>
      </c>
      <c r="H69" s="73">
        <v>31</v>
      </c>
      <c r="I69" s="58">
        <f t="shared" si="0"/>
        <v>52</v>
      </c>
      <c r="J69" s="68" t="s">
        <v>582</v>
      </c>
      <c r="K69" s="68" t="s">
        <v>613</v>
      </c>
      <c r="L69" s="68" t="s">
        <v>614</v>
      </c>
      <c r="M69" s="68">
        <v>9613950341</v>
      </c>
      <c r="N69" s="68" t="s">
        <v>615</v>
      </c>
      <c r="O69" s="68">
        <v>7896047411</v>
      </c>
      <c r="P69" s="24">
        <v>43666</v>
      </c>
      <c r="Q69" s="18" t="s">
        <v>574</v>
      </c>
      <c r="R69" s="68">
        <v>25</v>
      </c>
      <c r="S69" s="18" t="s">
        <v>662</v>
      </c>
      <c r="T69" s="18"/>
    </row>
    <row r="70" spans="1:20">
      <c r="A70" s="4">
        <v>66</v>
      </c>
      <c r="B70" s="17" t="s">
        <v>62</v>
      </c>
      <c r="C70" s="68" t="s">
        <v>396</v>
      </c>
      <c r="D70" s="48" t="s">
        <v>25</v>
      </c>
      <c r="E70" s="73" t="s">
        <v>812</v>
      </c>
      <c r="F70" s="18"/>
      <c r="G70" s="73">
        <v>30</v>
      </c>
      <c r="H70" s="73">
        <v>36</v>
      </c>
      <c r="I70" s="58">
        <f t="shared" ref="I70:I133" si="1">SUM(G70:H70)</f>
        <v>66</v>
      </c>
      <c r="J70" s="68" t="s">
        <v>582</v>
      </c>
      <c r="K70" s="68" t="s">
        <v>613</v>
      </c>
      <c r="L70" s="68" t="s">
        <v>614</v>
      </c>
      <c r="M70" s="68">
        <v>9613950341</v>
      </c>
      <c r="N70" s="68" t="s">
        <v>615</v>
      </c>
      <c r="O70" s="68">
        <v>7896047411</v>
      </c>
      <c r="P70" s="24">
        <v>43666</v>
      </c>
      <c r="Q70" s="18" t="s">
        <v>574</v>
      </c>
      <c r="R70" s="68">
        <v>22</v>
      </c>
      <c r="S70" s="18" t="s">
        <v>662</v>
      </c>
      <c r="T70" s="18"/>
    </row>
    <row r="71" spans="1:20">
      <c r="A71" s="4">
        <v>67</v>
      </c>
      <c r="B71" s="17" t="s">
        <v>63</v>
      </c>
      <c r="C71" s="68" t="s">
        <v>397</v>
      </c>
      <c r="D71" s="48" t="s">
        <v>25</v>
      </c>
      <c r="E71" s="73" t="s">
        <v>813</v>
      </c>
      <c r="F71" s="18"/>
      <c r="G71" s="73">
        <v>19</v>
      </c>
      <c r="H71" s="73">
        <v>21</v>
      </c>
      <c r="I71" s="58">
        <f t="shared" si="1"/>
        <v>40</v>
      </c>
      <c r="J71" s="68" t="s">
        <v>841</v>
      </c>
      <c r="K71" s="68" t="s">
        <v>739</v>
      </c>
      <c r="L71" s="68" t="s">
        <v>740</v>
      </c>
      <c r="M71" s="68">
        <v>7399848213</v>
      </c>
      <c r="N71" s="68" t="s">
        <v>741</v>
      </c>
      <c r="O71" s="68">
        <v>9577315582</v>
      </c>
      <c r="P71" s="24">
        <v>43666</v>
      </c>
      <c r="Q71" s="18" t="s">
        <v>574</v>
      </c>
      <c r="R71" s="68">
        <v>26</v>
      </c>
      <c r="S71" s="18" t="s">
        <v>662</v>
      </c>
      <c r="T71" s="18"/>
    </row>
    <row r="72" spans="1:20">
      <c r="A72" s="4">
        <v>68</v>
      </c>
      <c r="B72" s="17" t="s">
        <v>63</v>
      </c>
      <c r="C72" s="68" t="s">
        <v>398</v>
      </c>
      <c r="D72" s="48" t="s">
        <v>25</v>
      </c>
      <c r="E72" s="73" t="s">
        <v>582</v>
      </c>
      <c r="F72" s="18"/>
      <c r="G72" s="73">
        <v>25</v>
      </c>
      <c r="H72" s="73">
        <v>26</v>
      </c>
      <c r="I72" s="58">
        <f t="shared" si="1"/>
        <v>51</v>
      </c>
      <c r="J72" s="68" t="s">
        <v>582</v>
      </c>
      <c r="K72" s="68" t="s">
        <v>739</v>
      </c>
      <c r="L72" s="68" t="s">
        <v>740</v>
      </c>
      <c r="M72" s="68">
        <v>7399848213</v>
      </c>
      <c r="N72" s="68" t="s">
        <v>741</v>
      </c>
      <c r="O72" s="68">
        <v>9577315582</v>
      </c>
      <c r="P72" s="24">
        <v>43666</v>
      </c>
      <c r="Q72" s="18" t="s">
        <v>574</v>
      </c>
      <c r="R72" s="68">
        <v>27</v>
      </c>
      <c r="S72" s="18" t="s">
        <v>662</v>
      </c>
      <c r="T72" s="18"/>
    </row>
    <row r="73" spans="1:20">
      <c r="A73" s="4">
        <v>69</v>
      </c>
      <c r="B73" s="17" t="s">
        <v>62</v>
      </c>
      <c r="C73" s="68" t="s">
        <v>399</v>
      </c>
      <c r="D73" s="48" t="s">
        <v>25</v>
      </c>
      <c r="E73" s="73" t="s">
        <v>582</v>
      </c>
      <c r="F73" s="18"/>
      <c r="G73" s="73">
        <v>21</v>
      </c>
      <c r="H73" s="73">
        <v>19</v>
      </c>
      <c r="I73" s="58">
        <f t="shared" si="1"/>
        <v>40</v>
      </c>
      <c r="J73" s="68" t="s">
        <v>582</v>
      </c>
      <c r="K73" s="75" t="s">
        <v>842</v>
      </c>
      <c r="L73" s="68" t="s">
        <v>843</v>
      </c>
      <c r="M73" s="68">
        <v>8011427669</v>
      </c>
      <c r="N73" s="68" t="s">
        <v>844</v>
      </c>
      <c r="O73" s="68">
        <v>7399974128</v>
      </c>
      <c r="P73" s="24">
        <v>43668</v>
      </c>
      <c r="Q73" s="18" t="s">
        <v>569</v>
      </c>
      <c r="R73" s="68">
        <v>28</v>
      </c>
      <c r="S73" s="18" t="s">
        <v>662</v>
      </c>
      <c r="T73" s="18"/>
    </row>
    <row r="74" spans="1:20">
      <c r="A74" s="4">
        <v>70</v>
      </c>
      <c r="B74" s="17" t="s">
        <v>62</v>
      </c>
      <c r="C74" s="68" t="s">
        <v>400</v>
      </c>
      <c r="D74" s="48" t="s">
        <v>25</v>
      </c>
      <c r="E74" s="73" t="s">
        <v>814</v>
      </c>
      <c r="F74" s="18"/>
      <c r="G74" s="73">
        <v>21</v>
      </c>
      <c r="H74" s="73">
        <v>19</v>
      </c>
      <c r="I74" s="58">
        <f t="shared" si="1"/>
        <v>40</v>
      </c>
      <c r="J74" s="68" t="s">
        <v>582</v>
      </c>
      <c r="K74" s="68" t="s">
        <v>613</v>
      </c>
      <c r="L74" s="68" t="s">
        <v>614</v>
      </c>
      <c r="M74" s="68">
        <v>9613950341</v>
      </c>
      <c r="N74" s="68" t="s">
        <v>615</v>
      </c>
      <c r="O74" s="68">
        <v>7896047411</v>
      </c>
      <c r="P74" s="24">
        <v>43668</v>
      </c>
      <c r="Q74" s="18" t="s">
        <v>569</v>
      </c>
      <c r="R74" s="68">
        <v>21</v>
      </c>
      <c r="S74" s="18" t="s">
        <v>662</v>
      </c>
      <c r="T74" s="18"/>
    </row>
    <row r="75" spans="1:20">
      <c r="A75" s="4">
        <v>71</v>
      </c>
      <c r="B75" s="17" t="s">
        <v>63</v>
      </c>
      <c r="C75" s="68" t="s">
        <v>401</v>
      </c>
      <c r="D75" s="48" t="s">
        <v>25</v>
      </c>
      <c r="E75" s="73" t="s">
        <v>815</v>
      </c>
      <c r="F75" s="18"/>
      <c r="G75" s="73">
        <v>21</v>
      </c>
      <c r="H75" s="73">
        <v>31</v>
      </c>
      <c r="I75" s="58">
        <f t="shared" si="1"/>
        <v>52</v>
      </c>
      <c r="J75" s="68" t="s">
        <v>582</v>
      </c>
      <c r="K75" s="68" t="s">
        <v>613</v>
      </c>
      <c r="L75" s="68" t="s">
        <v>614</v>
      </c>
      <c r="M75" s="68">
        <v>9613950341</v>
      </c>
      <c r="N75" s="68" t="s">
        <v>615</v>
      </c>
      <c r="O75" s="68">
        <v>7896047411</v>
      </c>
      <c r="P75" s="24">
        <v>43668</v>
      </c>
      <c r="Q75" s="18" t="s">
        <v>569</v>
      </c>
      <c r="R75" s="68">
        <v>20</v>
      </c>
      <c r="S75" s="18" t="s">
        <v>662</v>
      </c>
      <c r="T75" s="18"/>
    </row>
    <row r="76" spans="1:20">
      <c r="A76" s="4">
        <v>72</v>
      </c>
      <c r="B76" s="17" t="s">
        <v>63</v>
      </c>
      <c r="C76" s="68" t="s">
        <v>402</v>
      </c>
      <c r="D76" s="48" t="s">
        <v>25</v>
      </c>
      <c r="E76" s="73" t="s">
        <v>816</v>
      </c>
      <c r="F76" s="18"/>
      <c r="G76" s="73">
        <v>27</v>
      </c>
      <c r="H76" s="73">
        <v>31</v>
      </c>
      <c r="I76" s="58">
        <f t="shared" si="1"/>
        <v>58</v>
      </c>
      <c r="J76" s="68" t="s">
        <v>582</v>
      </c>
      <c r="K76" s="68" t="s">
        <v>613</v>
      </c>
      <c r="L76" s="68" t="s">
        <v>614</v>
      </c>
      <c r="M76" s="68">
        <v>9613950341</v>
      </c>
      <c r="N76" s="68" t="s">
        <v>615</v>
      </c>
      <c r="O76" s="68">
        <v>7896047411</v>
      </c>
      <c r="P76" s="24">
        <v>43668</v>
      </c>
      <c r="Q76" s="18" t="s">
        <v>569</v>
      </c>
      <c r="R76" s="68">
        <v>21</v>
      </c>
      <c r="S76" s="18" t="s">
        <v>662</v>
      </c>
      <c r="T76" s="18"/>
    </row>
    <row r="77" spans="1:20">
      <c r="A77" s="4">
        <v>73</v>
      </c>
      <c r="B77" s="17" t="s">
        <v>62</v>
      </c>
      <c r="C77" s="68" t="s">
        <v>403</v>
      </c>
      <c r="D77" s="48" t="s">
        <v>25</v>
      </c>
      <c r="E77" s="73" t="s">
        <v>817</v>
      </c>
      <c r="F77" s="18"/>
      <c r="G77" s="73">
        <v>30</v>
      </c>
      <c r="H77" s="73">
        <v>31</v>
      </c>
      <c r="I77" s="58">
        <f t="shared" si="1"/>
        <v>61</v>
      </c>
      <c r="J77" s="68" t="s">
        <v>582</v>
      </c>
      <c r="K77" s="68" t="s">
        <v>625</v>
      </c>
      <c r="L77" s="68" t="s">
        <v>626</v>
      </c>
      <c r="M77" s="68">
        <v>8011640588</v>
      </c>
      <c r="N77" s="68" t="s">
        <v>627</v>
      </c>
      <c r="O77" s="68">
        <v>9577363725</v>
      </c>
      <c r="P77" s="24">
        <v>43669</v>
      </c>
      <c r="Q77" s="18" t="s">
        <v>570</v>
      </c>
      <c r="R77" s="68">
        <v>21</v>
      </c>
      <c r="S77" s="18" t="s">
        <v>662</v>
      </c>
      <c r="T77" s="18"/>
    </row>
    <row r="78" spans="1:20">
      <c r="A78" s="4">
        <v>74</v>
      </c>
      <c r="B78" s="17" t="s">
        <v>62</v>
      </c>
      <c r="C78" s="68" t="s">
        <v>404</v>
      </c>
      <c r="D78" s="48" t="s">
        <v>25</v>
      </c>
      <c r="E78" s="73" t="s">
        <v>818</v>
      </c>
      <c r="F78" s="18"/>
      <c r="G78" s="73">
        <v>21</v>
      </c>
      <c r="H78" s="73">
        <v>20</v>
      </c>
      <c r="I78" s="58">
        <f t="shared" si="1"/>
        <v>41</v>
      </c>
      <c r="J78" s="68" t="s">
        <v>582</v>
      </c>
      <c r="K78" s="68" t="s">
        <v>628</v>
      </c>
      <c r="L78" s="68" t="s">
        <v>629</v>
      </c>
      <c r="M78" s="68">
        <v>9859125173</v>
      </c>
      <c r="N78" s="68" t="s">
        <v>630</v>
      </c>
      <c r="O78" s="68">
        <v>8724991648</v>
      </c>
      <c r="P78" s="24">
        <v>43669</v>
      </c>
      <c r="Q78" s="18" t="s">
        <v>570</v>
      </c>
      <c r="R78" s="68">
        <v>10</v>
      </c>
      <c r="S78" s="18" t="s">
        <v>662</v>
      </c>
      <c r="T78" s="18"/>
    </row>
    <row r="79" spans="1:20">
      <c r="A79" s="4">
        <v>75</v>
      </c>
      <c r="B79" s="17" t="s">
        <v>63</v>
      </c>
      <c r="C79" s="68" t="s">
        <v>405</v>
      </c>
      <c r="D79" s="48" t="s">
        <v>25</v>
      </c>
      <c r="E79" s="73" t="s">
        <v>819</v>
      </c>
      <c r="F79" s="18"/>
      <c r="G79" s="73">
        <v>17</v>
      </c>
      <c r="H79" s="73">
        <v>16</v>
      </c>
      <c r="I79" s="58">
        <f t="shared" si="1"/>
        <v>33</v>
      </c>
      <c r="J79" s="68" t="s">
        <v>845</v>
      </c>
      <c r="K79" s="75" t="s">
        <v>639</v>
      </c>
      <c r="L79" s="68" t="s">
        <v>640</v>
      </c>
      <c r="M79" s="68">
        <v>9435726279</v>
      </c>
      <c r="N79" s="68" t="s">
        <v>641</v>
      </c>
      <c r="O79" s="68">
        <v>7399982408</v>
      </c>
      <c r="P79" s="24">
        <v>43669</v>
      </c>
      <c r="Q79" s="18" t="s">
        <v>570</v>
      </c>
      <c r="R79" s="68">
        <v>11</v>
      </c>
      <c r="S79" s="18" t="s">
        <v>662</v>
      </c>
      <c r="T79" s="18"/>
    </row>
    <row r="80" spans="1:20">
      <c r="A80" s="4">
        <v>76</v>
      </c>
      <c r="B80" s="17" t="s">
        <v>63</v>
      </c>
      <c r="C80" s="68" t="s">
        <v>406</v>
      </c>
      <c r="D80" s="48" t="s">
        <v>25</v>
      </c>
      <c r="E80" s="73" t="s">
        <v>820</v>
      </c>
      <c r="F80" s="18"/>
      <c r="G80" s="73">
        <v>21</v>
      </c>
      <c r="H80" s="73">
        <v>20</v>
      </c>
      <c r="I80" s="58">
        <f t="shared" si="1"/>
        <v>41</v>
      </c>
      <c r="J80" s="68" t="s">
        <v>846</v>
      </c>
      <c r="K80" s="75" t="s">
        <v>728</v>
      </c>
      <c r="L80" s="68" t="s">
        <v>729</v>
      </c>
      <c r="M80" s="68">
        <v>9508898360</v>
      </c>
      <c r="N80" s="68" t="s">
        <v>730</v>
      </c>
      <c r="O80" s="68">
        <v>9957378435</v>
      </c>
      <c r="P80" s="24">
        <v>43669</v>
      </c>
      <c r="Q80" s="18" t="s">
        <v>570</v>
      </c>
      <c r="R80" s="68">
        <v>14</v>
      </c>
      <c r="S80" s="18" t="s">
        <v>662</v>
      </c>
      <c r="T80" s="18"/>
    </row>
    <row r="81" spans="1:20" ht="30">
      <c r="A81" s="4">
        <v>77</v>
      </c>
      <c r="B81" s="17" t="s">
        <v>62</v>
      </c>
      <c r="C81" s="64" t="s">
        <v>309</v>
      </c>
      <c r="D81" s="48" t="s">
        <v>25</v>
      </c>
      <c r="E81" s="73" t="s">
        <v>847</v>
      </c>
      <c r="F81" s="18"/>
      <c r="G81" s="73">
        <v>29</v>
      </c>
      <c r="H81" s="73">
        <v>43</v>
      </c>
      <c r="I81" s="58">
        <f t="shared" si="1"/>
        <v>72</v>
      </c>
      <c r="J81" s="68" t="s">
        <v>857</v>
      </c>
      <c r="K81" s="68" t="s">
        <v>591</v>
      </c>
      <c r="L81" s="68" t="s">
        <v>592</v>
      </c>
      <c r="M81" s="68">
        <v>9707726608</v>
      </c>
      <c r="N81" s="68" t="s">
        <v>593</v>
      </c>
      <c r="O81" s="68">
        <v>9859269751</v>
      </c>
      <c r="P81" s="24">
        <v>43670</v>
      </c>
      <c r="Q81" s="18" t="s">
        <v>571</v>
      </c>
      <c r="R81" s="68">
        <v>18</v>
      </c>
      <c r="S81" s="18" t="s">
        <v>662</v>
      </c>
      <c r="T81" s="18"/>
    </row>
    <row r="82" spans="1:20">
      <c r="A82" s="4">
        <v>78</v>
      </c>
      <c r="B82" s="17" t="s">
        <v>62</v>
      </c>
      <c r="C82" s="64" t="s">
        <v>311</v>
      </c>
      <c r="D82" s="48" t="s">
        <v>25</v>
      </c>
      <c r="E82" s="73" t="s">
        <v>848</v>
      </c>
      <c r="F82" s="18"/>
      <c r="G82" s="73">
        <v>35</v>
      </c>
      <c r="H82" s="73">
        <v>30</v>
      </c>
      <c r="I82" s="58">
        <f t="shared" si="1"/>
        <v>65</v>
      </c>
      <c r="J82" s="68" t="s">
        <v>582</v>
      </c>
      <c r="K82" s="68" t="s">
        <v>739</v>
      </c>
      <c r="L82" s="68" t="s">
        <v>740</v>
      </c>
      <c r="M82" s="68">
        <v>7399848213</v>
      </c>
      <c r="N82" s="68" t="s">
        <v>741</v>
      </c>
      <c r="O82" s="68">
        <v>9577315582</v>
      </c>
      <c r="P82" s="24">
        <v>43670</v>
      </c>
      <c r="Q82" s="18" t="s">
        <v>571</v>
      </c>
      <c r="R82" s="68">
        <v>21</v>
      </c>
      <c r="S82" s="18" t="s">
        <v>662</v>
      </c>
      <c r="T82" s="18"/>
    </row>
    <row r="83" spans="1:20" ht="30">
      <c r="A83" s="4">
        <v>79</v>
      </c>
      <c r="B83" s="17" t="s">
        <v>63</v>
      </c>
      <c r="C83" s="64" t="s">
        <v>313</v>
      </c>
      <c r="D83" s="48" t="s">
        <v>25</v>
      </c>
      <c r="E83" s="73" t="s">
        <v>582</v>
      </c>
      <c r="F83" s="18"/>
      <c r="G83" s="73">
        <v>30</v>
      </c>
      <c r="H83" s="73">
        <v>24</v>
      </c>
      <c r="I83" s="58">
        <f t="shared" si="1"/>
        <v>54</v>
      </c>
      <c r="J83" s="68" t="s">
        <v>582</v>
      </c>
      <c r="K83" s="75" t="s">
        <v>758</v>
      </c>
      <c r="L83" s="68" t="s">
        <v>755</v>
      </c>
      <c r="M83" s="68">
        <v>7399978426</v>
      </c>
      <c r="N83" s="68" t="s">
        <v>756</v>
      </c>
      <c r="O83" s="68">
        <v>9954735466</v>
      </c>
      <c r="P83" s="24">
        <v>43670</v>
      </c>
      <c r="Q83" s="18" t="s">
        <v>571</v>
      </c>
      <c r="R83" s="68">
        <v>22</v>
      </c>
      <c r="S83" s="18" t="s">
        <v>662</v>
      </c>
      <c r="T83" s="18"/>
    </row>
    <row r="84" spans="1:20">
      <c r="A84" s="4">
        <v>80</v>
      </c>
      <c r="B84" s="17" t="s">
        <v>63</v>
      </c>
      <c r="C84" s="67" t="s">
        <v>315</v>
      </c>
      <c r="D84" s="48" t="s">
        <v>25</v>
      </c>
      <c r="E84" s="73" t="s">
        <v>582</v>
      </c>
      <c r="F84" s="18"/>
      <c r="G84" s="73">
        <v>30</v>
      </c>
      <c r="H84" s="73">
        <v>24</v>
      </c>
      <c r="I84" s="58">
        <f t="shared" si="1"/>
        <v>54</v>
      </c>
      <c r="J84" s="68" t="s">
        <v>582</v>
      </c>
      <c r="K84" s="68" t="s">
        <v>652</v>
      </c>
      <c r="L84" s="68" t="s">
        <v>653</v>
      </c>
      <c r="M84" s="68">
        <v>9957637754</v>
      </c>
      <c r="N84" s="68" t="s">
        <v>654</v>
      </c>
      <c r="O84" s="68">
        <v>7399649921</v>
      </c>
      <c r="P84" s="24">
        <v>43670</v>
      </c>
      <c r="Q84" s="18" t="s">
        <v>571</v>
      </c>
      <c r="R84" s="68">
        <v>22</v>
      </c>
      <c r="S84" s="18" t="s">
        <v>662</v>
      </c>
      <c r="T84" s="18"/>
    </row>
    <row r="85" spans="1:20">
      <c r="A85" s="4">
        <v>81</v>
      </c>
      <c r="B85" s="17" t="s">
        <v>62</v>
      </c>
      <c r="C85" s="67" t="s">
        <v>317</v>
      </c>
      <c r="D85" s="48" t="s">
        <v>25</v>
      </c>
      <c r="E85" s="73" t="s">
        <v>849</v>
      </c>
      <c r="F85" s="18"/>
      <c r="G85" s="73">
        <v>30</v>
      </c>
      <c r="H85" s="73">
        <v>24</v>
      </c>
      <c r="I85" s="58">
        <f t="shared" si="1"/>
        <v>54</v>
      </c>
      <c r="J85" s="68" t="s">
        <v>582</v>
      </c>
      <c r="K85" s="68" t="s">
        <v>583</v>
      </c>
      <c r="L85" s="68" t="s">
        <v>584</v>
      </c>
      <c r="M85" s="68">
        <v>9859420346</v>
      </c>
      <c r="N85" s="68" t="s">
        <v>585</v>
      </c>
      <c r="O85" s="68">
        <v>9678278688</v>
      </c>
      <c r="P85" s="24">
        <v>43671</v>
      </c>
      <c r="Q85" s="18" t="s">
        <v>572</v>
      </c>
      <c r="R85" s="68">
        <v>22</v>
      </c>
      <c r="S85" s="18" t="s">
        <v>662</v>
      </c>
      <c r="T85" s="18"/>
    </row>
    <row r="86" spans="1:20">
      <c r="A86" s="4">
        <v>82</v>
      </c>
      <c r="B86" s="17" t="s">
        <v>62</v>
      </c>
      <c r="C86" s="67" t="s">
        <v>319</v>
      </c>
      <c r="D86" s="48" t="s">
        <v>25</v>
      </c>
      <c r="E86" s="73">
        <v>131302</v>
      </c>
      <c r="F86" s="18"/>
      <c r="G86" s="73">
        <v>31</v>
      </c>
      <c r="H86" s="73">
        <v>26</v>
      </c>
      <c r="I86" s="58">
        <f t="shared" si="1"/>
        <v>57</v>
      </c>
      <c r="J86" s="68" t="s">
        <v>582</v>
      </c>
      <c r="K86" s="68" t="s">
        <v>598</v>
      </c>
      <c r="L86" s="68" t="s">
        <v>599</v>
      </c>
      <c r="M86" s="68">
        <v>9854628271</v>
      </c>
      <c r="N86" s="68" t="s">
        <v>600</v>
      </c>
      <c r="O86" s="68">
        <v>7399649358</v>
      </c>
      <c r="P86" s="24">
        <v>43671</v>
      </c>
      <c r="Q86" s="18" t="s">
        <v>572</v>
      </c>
      <c r="R86" s="68">
        <v>22</v>
      </c>
      <c r="S86" s="18" t="s">
        <v>662</v>
      </c>
      <c r="T86" s="18"/>
    </row>
    <row r="87" spans="1:20">
      <c r="A87" s="4">
        <v>83</v>
      </c>
      <c r="B87" s="17" t="s">
        <v>63</v>
      </c>
      <c r="C87" s="67" t="s">
        <v>323</v>
      </c>
      <c r="D87" s="48" t="s">
        <v>25</v>
      </c>
      <c r="E87" s="73" t="s">
        <v>850</v>
      </c>
      <c r="F87" s="18"/>
      <c r="G87" s="73">
        <v>21</v>
      </c>
      <c r="H87" s="73">
        <v>31</v>
      </c>
      <c r="I87" s="58">
        <f t="shared" si="1"/>
        <v>52</v>
      </c>
      <c r="J87" s="68" t="s">
        <v>582</v>
      </c>
      <c r="K87" s="68" t="s">
        <v>735</v>
      </c>
      <c r="L87" s="68" t="s">
        <v>736</v>
      </c>
      <c r="M87" s="68">
        <v>9954271606</v>
      </c>
      <c r="N87" s="68" t="s">
        <v>737</v>
      </c>
      <c r="O87" s="68">
        <v>9613831695</v>
      </c>
      <c r="P87" s="24">
        <v>43671</v>
      </c>
      <c r="Q87" s="18" t="s">
        <v>572</v>
      </c>
      <c r="R87" s="68">
        <v>25</v>
      </c>
      <c r="S87" s="18" t="s">
        <v>662</v>
      </c>
      <c r="T87" s="18"/>
    </row>
    <row r="88" spans="1:20">
      <c r="A88" s="4">
        <v>84</v>
      </c>
      <c r="B88" s="17" t="s">
        <v>63</v>
      </c>
      <c r="C88" s="67" t="s">
        <v>325</v>
      </c>
      <c r="D88" s="48" t="s">
        <v>25</v>
      </c>
      <c r="E88" s="73" t="s">
        <v>851</v>
      </c>
      <c r="F88" s="18"/>
      <c r="G88" s="73">
        <v>14</v>
      </c>
      <c r="H88" s="73">
        <v>19</v>
      </c>
      <c r="I88" s="58">
        <f t="shared" si="1"/>
        <v>33</v>
      </c>
      <c r="J88" s="68" t="s">
        <v>858</v>
      </c>
      <c r="K88" s="75" t="s">
        <v>643</v>
      </c>
      <c r="L88" s="68" t="s">
        <v>644</v>
      </c>
      <c r="M88" s="68">
        <v>9401746193</v>
      </c>
      <c r="N88" s="68" t="s">
        <v>645</v>
      </c>
      <c r="O88" s="68">
        <v>9678934623</v>
      </c>
      <c r="P88" s="24">
        <v>43671</v>
      </c>
      <c r="Q88" s="18" t="s">
        <v>572</v>
      </c>
      <c r="R88" s="68">
        <v>27</v>
      </c>
      <c r="S88" s="18" t="s">
        <v>662</v>
      </c>
      <c r="T88" s="18"/>
    </row>
    <row r="89" spans="1:20">
      <c r="A89" s="4">
        <v>85</v>
      </c>
      <c r="B89" s="17" t="s">
        <v>62</v>
      </c>
      <c r="C89" s="67" t="s">
        <v>327</v>
      </c>
      <c r="D89" s="48" t="s">
        <v>25</v>
      </c>
      <c r="E89" s="73" t="s">
        <v>582</v>
      </c>
      <c r="F89" s="18"/>
      <c r="G89" s="73">
        <v>21</v>
      </c>
      <c r="H89" s="73">
        <v>31</v>
      </c>
      <c r="I89" s="58">
        <f t="shared" si="1"/>
        <v>52</v>
      </c>
      <c r="J89" s="68" t="s">
        <v>582</v>
      </c>
      <c r="K89" s="68" t="s">
        <v>749</v>
      </c>
      <c r="L89" s="68" t="s">
        <v>750</v>
      </c>
      <c r="M89" s="68">
        <v>7896114616</v>
      </c>
      <c r="N89" s="68" t="s">
        <v>751</v>
      </c>
      <c r="O89" s="68">
        <v>9678614077</v>
      </c>
      <c r="P89" s="24">
        <v>43672</v>
      </c>
      <c r="Q89" s="18" t="s">
        <v>573</v>
      </c>
      <c r="R89" s="68">
        <v>12</v>
      </c>
      <c r="S89" s="18" t="s">
        <v>662</v>
      </c>
      <c r="T89" s="18"/>
    </row>
    <row r="90" spans="1:20">
      <c r="A90" s="4">
        <v>86</v>
      </c>
      <c r="B90" s="17" t="s">
        <v>62</v>
      </c>
      <c r="C90" s="67" t="s">
        <v>329</v>
      </c>
      <c r="D90" s="48" t="s">
        <v>25</v>
      </c>
      <c r="E90" s="73" t="s">
        <v>582</v>
      </c>
      <c r="F90" s="18"/>
      <c r="G90" s="73">
        <v>30</v>
      </c>
      <c r="H90" s="73">
        <v>31</v>
      </c>
      <c r="I90" s="58">
        <f t="shared" si="1"/>
        <v>61</v>
      </c>
      <c r="J90" s="68" t="s">
        <v>582</v>
      </c>
      <c r="K90" s="68" t="s">
        <v>757</v>
      </c>
      <c r="L90" s="68" t="s">
        <v>753</v>
      </c>
      <c r="M90" s="68">
        <v>9678957579</v>
      </c>
      <c r="N90" s="68" t="s">
        <v>754</v>
      </c>
      <c r="O90" s="68">
        <v>8752986165</v>
      </c>
      <c r="P90" s="24">
        <v>43672</v>
      </c>
      <c r="Q90" s="18" t="s">
        <v>573</v>
      </c>
      <c r="R90" s="68">
        <v>30</v>
      </c>
      <c r="S90" s="18" t="s">
        <v>662</v>
      </c>
      <c r="T90" s="18"/>
    </row>
    <row r="91" spans="1:20">
      <c r="A91" s="4">
        <v>87</v>
      </c>
      <c r="B91" s="17" t="s">
        <v>63</v>
      </c>
      <c r="C91" s="67" t="s">
        <v>331</v>
      </c>
      <c r="D91" s="48" t="s">
        <v>25</v>
      </c>
      <c r="E91" s="73" t="s">
        <v>582</v>
      </c>
      <c r="F91" s="18"/>
      <c r="G91" s="73">
        <v>27</v>
      </c>
      <c r="H91" s="73">
        <v>31</v>
      </c>
      <c r="I91" s="58">
        <f t="shared" si="1"/>
        <v>58</v>
      </c>
      <c r="J91" s="68" t="s">
        <v>582</v>
      </c>
      <c r="K91" s="68" t="s">
        <v>743</v>
      </c>
      <c r="L91" s="68" t="s">
        <v>744</v>
      </c>
      <c r="M91" s="68">
        <v>9508763047</v>
      </c>
      <c r="N91" s="68" t="s">
        <v>745</v>
      </c>
      <c r="O91" s="68">
        <v>8751963457</v>
      </c>
      <c r="P91" s="24">
        <v>43672</v>
      </c>
      <c r="Q91" s="18" t="s">
        <v>573</v>
      </c>
      <c r="R91" s="68">
        <v>32</v>
      </c>
      <c r="S91" s="18" t="s">
        <v>662</v>
      </c>
      <c r="T91" s="18"/>
    </row>
    <row r="92" spans="1:20">
      <c r="A92" s="4">
        <v>88</v>
      </c>
      <c r="B92" s="17" t="s">
        <v>63</v>
      </c>
      <c r="C92" s="67" t="s">
        <v>333</v>
      </c>
      <c r="D92" s="48" t="s">
        <v>25</v>
      </c>
      <c r="E92" s="73" t="s">
        <v>852</v>
      </c>
      <c r="F92" s="18"/>
      <c r="G92" s="73">
        <v>19</v>
      </c>
      <c r="H92" s="73">
        <v>21</v>
      </c>
      <c r="I92" s="58">
        <f t="shared" si="1"/>
        <v>40</v>
      </c>
      <c r="J92" s="68" t="s">
        <v>582</v>
      </c>
      <c r="K92" s="68" t="s">
        <v>735</v>
      </c>
      <c r="L92" s="68" t="s">
        <v>736</v>
      </c>
      <c r="M92" s="68">
        <v>9954271606</v>
      </c>
      <c r="N92" s="68" t="s">
        <v>737</v>
      </c>
      <c r="O92" s="68">
        <v>9613831695</v>
      </c>
      <c r="P92" s="24">
        <v>43672</v>
      </c>
      <c r="Q92" s="18" t="s">
        <v>573</v>
      </c>
      <c r="R92" s="68">
        <v>34</v>
      </c>
      <c r="S92" s="18" t="s">
        <v>662</v>
      </c>
      <c r="T92" s="18"/>
    </row>
    <row r="93" spans="1:20">
      <c r="A93" s="4">
        <v>89</v>
      </c>
      <c r="B93" s="17" t="s">
        <v>62</v>
      </c>
      <c r="C93" s="67" t="s">
        <v>407</v>
      </c>
      <c r="D93" s="48" t="s">
        <v>25</v>
      </c>
      <c r="E93" s="73" t="s">
        <v>853</v>
      </c>
      <c r="F93" s="18"/>
      <c r="G93" s="73">
        <v>21</v>
      </c>
      <c r="H93" s="73">
        <v>31</v>
      </c>
      <c r="I93" s="58">
        <f t="shared" si="1"/>
        <v>52</v>
      </c>
      <c r="J93" s="68" t="s">
        <v>582</v>
      </c>
      <c r="K93" s="68" t="s">
        <v>625</v>
      </c>
      <c r="L93" s="68" t="s">
        <v>626</v>
      </c>
      <c r="M93" s="68">
        <v>8011640588</v>
      </c>
      <c r="N93" s="68" t="s">
        <v>627</v>
      </c>
      <c r="O93" s="68">
        <v>9577363725</v>
      </c>
      <c r="P93" s="24">
        <v>43675</v>
      </c>
      <c r="Q93" s="18" t="s">
        <v>569</v>
      </c>
      <c r="R93" s="68">
        <v>12</v>
      </c>
      <c r="S93" s="18" t="s">
        <v>662</v>
      </c>
      <c r="T93" s="18"/>
    </row>
    <row r="94" spans="1:20">
      <c r="A94" s="4">
        <v>90</v>
      </c>
      <c r="B94" s="17" t="s">
        <v>62</v>
      </c>
      <c r="C94" s="67" t="s">
        <v>408</v>
      </c>
      <c r="D94" s="48" t="s">
        <v>25</v>
      </c>
      <c r="E94" s="73" t="s">
        <v>854</v>
      </c>
      <c r="F94" s="18"/>
      <c r="G94" s="73">
        <v>31</v>
      </c>
      <c r="H94" s="73">
        <v>25</v>
      </c>
      <c r="I94" s="58">
        <f t="shared" si="1"/>
        <v>56</v>
      </c>
      <c r="J94" s="68" t="s">
        <v>582</v>
      </c>
      <c r="K94" s="68" t="s">
        <v>749</v>
      </c>
      <c r="L94" s="68" t="s">
        <v>750</v>
      </c>
      <c r="M94" s="68">
        <v>7896114616</v>
      </c>
      <c r="N94" s="68" t="s">
        <v>751</v>
      </c>
      <c r="O94" s="68">
        <v>9678614077</v>
      </c>
      <c r="P94" s="24">
        <v>43675</v>
      </c>
      <c r="Q94" s="18" t="s">
        <v>569</v>
      </c>
      <c r="R94" s="68">
        <v>14</v>
      </c>
      <c r="S94" s="18" t="s">
        <v>662</v>
      </c>
      <c r="T94" s="18"/>
    </row>
    <row r="95" spans="1:20">
      <c r="A95" s="4">
        <v>91</v>
      </c>
      <c r="B95" s="17" t="s">
        <v>63</v>
      </c>
      <c r="C95" s="67" t="s">
        <v>409</v>
      </c>
      <c r="D95" s="48" t="s">
        <v>25</v>
      </c>
      <c r="E95" s="73" t="s">
        <v>855</v>
      </c>
      <c r="F95" s="18"/>
      <c r="G95" s="73">
        <v>23</v>
      </c>
      <c r="H95" s="73">
        <v>21</v>
      </c>
      <c r="I95" s="58">
        <f t="shared" si="1"/>
        <v>44</v>
      </c>
      <c r="J95" s="68" t="s">
        <v>582</v>
      </c>
      <c r="K95" s="68" t="s">
        <v>625</v>
      </c>
      <c r="L95" s="68" t="s">
        <v>626</v>
      </c>
      <c r="M95" s="68">
        <v>8011640588</v>
      </c>
      <c r="N95" s="68" t="s">
        <v>627</v>
      </c>
      <c r="O95" s="68">
        <v>9577363725</v>
      </c>
      <c r="P95" s="24">
        <v>43675</v>
      </c>
      <c r="Q95" s="18" t="s">
        <v>569</v>
      </c>
      <c r="R95" s="68">
        <v>9</v>
      </c>
      <c r="S95" s="18" t="s">
        <v>662</v>
      </c>
      <c r="T95" s="18"/>
    </row>
    <row r="96" spans="1:20">
      <c r="A96" s="4">
        <v>92</v>
      </c>
      <c r="B96" s="17" t="s">
        <v>63</v>
      </c>
      <c r="C96" s="67" t="s">
        <v>410</v>
      </c>
      <c r="D96" s="48" t="s">
        <v>25</v>
      </c>
      <c r="E96" s="73" t="s">
        <v>856</v>
      </c>
      <c r="F96" s="18"/>
      <c r="G96" s="73">
        <v>48</v>
      </c>
      <c r="H96" s="73">
        <v>33</v>
      </c>
      <c r="I96" s="58">
        <f t="shared" si="1"/>
        <v>81</v>
      </c>
      <c r="J96" s="68" t="s">
        <v>582</v>
      </c>
      <c r="K96" s="68" t="s">
        <v>735</v>
      </c>
      <c r="L96" s="68" t="s">
        <v>736</v>
      </c>
      <c r="M96" s="68">
        <v>9954271606</v>
      </c>
      <c r="N96" s="68" t="s">
        <v>737</v>
      </c>
      <c r="O96" s="68">
        <v>9613831695</v>
      </c>
      <c r="P96" s="24">
        <v>43675</v>
      </c>
      <c r="Q96" s="18" t="s">
        <v>569</v>
      </c>
      <c r="R96" s="68">
        <v>12</v>
      </c>
      <c r="S96" s="18" t="s">
        <v>662</v>
      </c>
      <c r="T96" s="18"/>
    </row>
    <row r="97" spans="1:20">
      <c r="A97" s="4">
        <v>93</v>
      </c>
      <c r="B97" s="17"/>
      <c r="C97" s="18"/>
      <c r="D97" s="18"/>
      <c r="E97" s="19"/>
      <c r="F97" s="18"/>
      <c r="G97" s="19"/>
      <c r="H97" s="19"/>
      <c r="I97" s="58">
        <f t="shared" si="1"/>
        <v>0</v>
      </c>
      <c r="J97" s="18"/>
      <c r="K97" s="18"/>
      <c r="L97" s="18"/>
      <c r="M97" s="18"/>
      <c r="N97" s="18"/>
      <c r="O97" s="18"/>
      <c r="P97" s="24">
        <v>43676</v>
      </c>
      <c r="Q97" s="18" t="s">
        <v>570</v>
      </c>
      <c r="R97" s="18"/>
      <c r="S97" s="18"/>
      <c r="T97" s="18"/>
    </row>
    <row r="98" spans="1:20">
      <c r="A98" s="4">
        <v>94</v>
      </c>
      <c r="B98" s="17"/>
      <c r="C98" s="18"/>
      <c r="D98" s="18"/>
      <c r="E98" s="19"/>
      <c r="F98" s="18"/>
      <c r="G98" s="19"/>
      <c r="H98" s="19"/>
      <c r="I98" s="58">
        <f t="shared" si="1"/>
        <v>0</v>
      </c>
      <c r="J98" s="18"/>
      <c r="K98" s="18"/>
      <c r="L98" s="18"/>
      <c r="M98" s="18"/>
      <c r="N98" s="18"/>
      <c r="O98" s="18"/>
      <c r="P98" s="24">
        <v>43676</v>
      </c>
      <c r="Q98" s="18" t="s">
        <v>570</v>
      </c>
      <c r="R98" s="18"/>
      <c r="S98" s="18"/>
      <c r="T98" s="18"/>
    </row>
    <row r="99" spans="1:20">
      <c r="A99" s="4">
        <v>95</v>
      </c>
      <c r="B99" s="17"/>
      <c r="C99" s="18"/>
      <c r="D99" s="18"/>
      <c r="E99" s="19"/>
      <c r="F99" s="18"/>
      <c r="G99" s="19"/>
      <c r="H99" s="19"/>
      <c r="I99" s="58">
        <f t="shared" si="1"/>
        <v>0</v>
      </c>
      <c r="J99" s="18"/>
      <c r="K99" s="18"/>
      <c r="L99" s="18"/>
      <c r="M99" s="18"/>
      <c r="N99" s="18"/>
      <c r="O99" s="18"/>
      <c r="P99" s="24">
        <v>43676</v>
      </c>
      <c r="Q99" s="18" t="s">
        <v>570</v>
      </c>
      <c r="R99" s="18"/>
      <c r="S99" s="18"/>
      <c r="T99" s="18"/>
    </row>
    <row r="100" spans="1:20">
      <c r="A100" s="4">
        <v>96</v>
      </c>
      <c r="B100" s="17"/>
      <c r="C100" s="18"/>
      <c r="D100" s="18"/>
      <c r="E100" s="19"/>
      <c r="F100" s="18"/>
      <c r="G100" s="19"/>
      <c r="H100" s="19"/>
      <c r="I100" s="58">
        <f t="shared" si="1"/>
        <v>0</v>
      </c>
      <c r="J100" s="18"/>
      <c r="K100" s="18"/>
      <c r="L100" s="18"/>
      <c r="M100" s="18"/>
      <c r="N100" s="18"/>
      <c r="O100" s="18"/>
      <c r="P100" s="24">
        <v>43676</v>
      </c>
      <c r="Q100" s="18" t="s">
        <v>570</v>
      </c>
      <c r="R100" s="18"/>
      <c r="S100" s="18"/>
      <c r="T100" s="18"/>
    </row>
    <row r="101" spans="1:20">
      <c r="A101" s="4">
        <v>97</v>
      </c>
      <c r="B101" s="17"/>
      <c r="C101" s="18"/>
      <c r="D101" s="18"/>
      <c r="E101" s="19"/>
      <c r="F101" s="18"/>
      <c r="G101" s="19"/>
      <c r="H101" s="19"/>
      <c r="I101" s="58">
        <f t="shared" si="1"/>
        <v>0</v>
      </c>
      <c r="J101" s="18"/>
      <c r="K101" s="18"/>
      <c r="L101" s="18"/>
      <c r="M101" s="18"/>
      <c r="N101" s="18"/>
      <c r="O101" s="18"/>
      <c r="P101" s="24">
        <v>43677</v>
      </c>
      <c r="Q101" s="18" t="s">
        <v>571</v>
      </c>
      <c r="R101" s="18"/>
      <c r="S101" s="18"/>
      <c r="T101" s="18"/>
    </row>
    <row r="102" spans="1:20">
      <c r="A102" s="4">
        <v>98</v>
      </c>
      <c r="B102" s="17"/>
      <c r="C102" s="18"/>
      <c r="D102" s="18"/>
      <c r="E102" s="19"/>
      <c r="F102" s="18"/>
      <c r="G102" s="19"/>
      <c r="H102" s="19"/>
      <c r="I102" s="58">
        <f t="shared" si="1"/>
        <v>0</v>
      </c>
      <c r="J102" s="18"/>
      <c r="K102" s="18"/>
      <c r="L102" s="18"/>
      <c r="M102" s="18"/>
      <c r="N102" s="18"/>
      <c r="O102" s="18"/>
      <c r="P102" s="24">
        <v>43677</v>
      </c>
      <c r="Q102" s="18" t="s">
        <v>571</v>
      </c>
      <c r="R102" s="18"/>
      <c r="S102" s="18"/>
      <c r="T102" s="18"/>
    </row>
    <row r="103" spans="1:20">
      <c r="A103" s="4">
        <v>99</v>
      </c>
      <c r="B103" s="17"/>
      <c r="C103" s="18"/>
      <c r="D103" s="18"/>
      <c r="E103" s="19"/>
      <c r="F103" s="18"/>
      <c r="G103" s="19"/>
      <c r="H103" s="19"/>
      <c r="I103" s="58">
        <f t="shared" si="1"/>
        <v>0</v>
      </c>
      <c r="J103" s="18"/>
      <c r="K103" s="18"/>
      <c r="L103" s="18"/>
      <c r="M103" s="18"/>
      <c r="N103" s="18"/>
      <c r="O103" s="18"/>
      <c r="P103" s="24">
        <v>43677</v>
      </c>
      <c r="Q103" s="18" t="s">
        <v>571</v>
      </c>
      <c r="R103" s="18"/>
      <c r="S103" s="18"/>
      <c r="T103" s="18"/>
    </row>
    <row r="104" spans="1:20">
      <c r="A104" s="4">
        <v>100</v>
      </c>
      <c r="B104" s="17"/>
      <c r="C104" s="18"/>
      <c r="D104" s="18"/>
      <c r="E104" s="19"/>
      <c r="F104" s="18"/>
      <c r="G104" s="19"/>
      <c r="H104" s="19"/>
      <c r="I104" s="58">
        <f t="shared" si="1"/>
        <v>0</v>
      </c>
      <c r="J104" s="18"/>
      <c r="K104" s="18"/>
      <c r="L104" s="18"/>
      <c r="M104" s="18"/>
      <c r="N104" s="18"/>
      <c r="O104" s="18"/>
      <c r="P104" s="24">
        <v>43677</v>
      </c>
      <c r="Q104" s="18" t="s">
        <v>571</v>
      </c>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92</v>
      </c>
      <c r="D165" s="21"/>
      <c r="E165" s="13"/>
      <c r="F165" s="21"/>
      <c r="G165" s="59">
        <f>SUM(G5:G164)</f>
        <v>2529</v>
      </c>
      <c r="H165" s="59">
        <f>SUM(H5:H164)</f>
        <v>2573</v>
      </c>
      <c r="I165" s="59">
        <f>SUM(I5:I164)</f>
        <v>5102</v>
      </c>
      <c r="J165" s="21"/>
      <c r="K165" s="21"/>
      <c r="L165" s="21"/>
      <c r="M165" s="21"/>
      <c r="N165" s="21"/>
      <c r="O165" s="21"/>
      <c r="P165" s="14"/>
      <c r="Q165" s="21"/>
      <c r="R165" s="21"/>
      <c r="S165" s="21"/>
      <c r="T165" s="12"/>
    </row>
    <row r="166" spans="1:20">
      <c r="A166" s="44" t="s">
        <v>62</v>
      </c>
      <c r="B166" s="10">
        <f>COUNTIF(B$5:B$164,"Team 1")</f>
        <v>46</v>
      </c>
      <c r="C166" s="44" t="s">
        <v>25</v>
      </c>
      <c r="D166" s="10">
        <f>COUNTIF(D5:D164,"Anganwadi")</f>
        <v>92</v>
      </c>
    </row>
    <row r="167" spans="1:20">
      <c r="A167" s="44" t="s">
        <v>63</v>
      </c>
      <c r="B167" s="10">
        <f>COUNTIF(B$6:B$164,"Team 2")</f>
        <v>46</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95" activePane="bottomRight" state="frozen"/>
      <selection pane="topRight" activeCell="C1" sqref="C1"/>
      <selection pane="bottomLeft" activeCell="A5" sqref="A5"/>
      <selection pane="bottomRight" activeCell="C5" sqref="C5:D96"/>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41" t="s">
        <v>70</v>
      </c>
      <c r="B1" s="141"/>
      <c r="C1" s="141"/>
      <c r="D1" s="54"/>
      <c r="E1" s="54"/>
      <c r="F1" s="54"/>
      <c r="G1" s="54"/>
      <c r="H1" s="54"/>
      <c r="I1" s="54"/>
      <c r="J1" s="54"/>
      <c r="K1" s="54"/>
      <c r="L1" s="54"/>
      <c r="M1" s="149"/>
      <c r="N1" s="149"/>
      <c r="O1" s="149"/>
      <c r="P1" s="149"/>
      <c r="Q1" s="149"/>
      <c r="R1" s="149"/>
      <c r="S1" s="149"/>
      <c r="T1" s="149"/>
    </row>
    <row r="2" spans="1:20">
      <c r="A2" s="143" t="s">
        <v>59</v>
      </c>
      <c r="B2" s="144"/>
      <c r="C2" s="144"/>
      <c r="D2" s="25">
        <v>43709</v>
      </c>
      <c r="E2" s="22"/>
      <c r="F2" s="22"/>
      <c r="G2" s="22"/>
      <c r="H2" s="22"/>
      <c r="I2" s="22"/>
      <c r="J2" s="22"/>
      <c r="K2" s="22"/>
      <c r="L2" s="22"/>
      <c r="M2" s="22"/>
      <c r="N2" s="22"/>
      <c r="O2" s="22"/>
      <c r="P2" s="22"/>
      <c r="Q2" s="22"/>
      <c r="R2" s="22"/>
      <c r="S2" s="22"/>
    </row>
    <row r="3" spans="1:20" ht="24" customHeight="1">
      <c r="A3" s="145" t="s">
        <v>14</v>
      </c>
      <c r="B3" s="138" t="s">
        <v>61</v>
      </c>
      <c r="C3" s="140" t="s">
        <v>7</v>
      </c>
      <c r="D3" s="140" t="s">
        <v>55</v>
      </c>
      <c r="E3" s="140" t="s">
        <v>16</v>
      </c>
      <c r="F3" s="147" t="s">
        <v>17</v>
      </c>
      <c r="G3" s="140" t="s">
        <v>8</v>
      </c>
      <c r="H3" s="140"/>
      <c r="I3" s="140"/>
      <c r="J3" s="140" t="s">
        <v>31</v>
      </c>
      <c r="K3" s="138" t="s">
        <v>33</v>
      </c>
      <c r="L3" s="138" t="s">
        <v>50</v>
      </c>
      <c r="M3" s="138" t="s">
        <v>51</v>
      </c>
      <c r="N3" s="138" t="s">
        <v>34</v>
      </c>
      <c r="O3" s="138" t="s">
        <v>35</v>
      </c>
      <c r="P3" s="145" t="s">
        <v>54</v>
      </c>
      <c r="Q3" s="140" t="s">
        <v>52</v>
      </c>
      <c r="R3" s="140" t="s">
        <v>32</v>
      </c>
      <c r="S3" s="140" t="s">
        <v>53</v>
      </c>
      <c r="T3" s="140" t="s">
        <v>13</v>
      </c>
    </row>
    <row r="4" spans="1:20" ht="25.5" customHeight="1">
      <c r="A4" s="145"/>
      <c r="B4" s="146"/>
      <c r="C4" s="140"/>
      <c r="D4" s="140"/>
      <c r="E4" s="140"/>
      <c r="F4" s="147"/>
      <c r="G4" s="23" t="s">
        <v>9</v>
      </c>
      <c r="H4" s="23" t="s">
        <v>10</v>
      </c>
      <c r="I4" s="23" t="s">
        <v>11</v>
      </c>
      <c r="J4" s="140"/>
      <c r="K4" s="139"/>
      <c r="L4" s="139"/>
      <c r="M4" s="139"/>
      <c r="N4" s="139"/>
      <c r="O4" s="139"/>
      <c r="P4" s="145"/>
      <c r="Q4" s="145"/>
      <c r="R4" s="140"/>
      <c r="S4" s="140"/>
      <c r="T4" s="140"/>
    </row>
    <row r="5" spans="1:20" ht="30">
      <c r="A5" s="4">
        <v>1</v>
      </c>
      <c r="B5" s="17" t="s">
        <v>62</v>
      </c>
      <c r="C5" s="67" t="s">
        <v>494</v>
      </c>
      <c r="D5" s="48" t="s">
        <v>25</v>
      </c>
      <c r="E5" s="73" t="s">
        <v>894</v>
      </c>
      <c r="F5" s="56"/>
      <c r="G5" s="73">
        <v>19</v>
      </c>
      <c r="H5" s="73">
        <v>21</v>
      </c>
      <c r="I5" s="60">
        <f>SUM(G5:H5)</f>
        <v>40</v>
      </c>
      <c r="J5" s="68" t="s">
        <v>582</v>
      </c>
      <c r="K5" s="68" t="s">
        <v>822</v>
      </c>
      <c r="L5" s="68" t="s">
        <v>823</v>
      </c>
      <c r="M5" s="68">
        <v>9859448719</v>
      </c>
      <c r="N5" s="68" t="s">
        <v>824</v>
      </c>
      <c r="O5" s="68">
        <v>9678065933</v>
      </c>
      <c r="P5" s="49">
        <v>43710</v>
      </c>
      <c r="Q5" s="48" t="s">
        <v>569</v>
      </c>
      <c r="R5" s="68">
        <v>18</v>
      </c>
      <c r="S5" s="18" t="s">
        <v>662</v>
      </c>
      <c r="T5" s="18"/>
    </row>
    <row r="6" spans="1:20">
      <c r="A6" s="4">
        <v>2</v>
      </c>
      <c r="B6" s="17" t="s">
        <v>62</v>
      </c>
      <c r="C6" s="63" t="s">
        <v>495</v>
      </c>
      <c r="D6" s="48" t="s">
        <v>23</v>
      </c>
      <c r="E6" s="73">
        <v>18240111301</v>
      </c>
      <c r="F6" s="48" t="s">
        <v>575</v>
      </c>
      <c r="G6" s="73">
        <v>37</v>
      </c>
      <c r="H6" s="73">
        <v>36</v>
      </c>
      <c r="I6" s="60">
        <f t="shared" ref="I6:I69" si="0">SUM(G6:H6)</f>
        <v>73</v>
      </c>
      <c r="J6" s="68">
        <v>7896047394</v>
      </c>
      <c r="K6" s="68" t="s">
        <v>735</v>
      </c>
      <c r="L6" s="68" t="s">
        <v>736</v>
      </c>
      <c r="M6" s="68">
        <v>9954271606</v>
      </c>
      <c r="N6" s="68" t="s">
        <v>737</v>
      </c>
      <c r="O6" s="68">
        <v>9613831695</v>
      </c>
      <c r="P6" s="49">
        <v>43710</v>
      </c>
      <c r="Q6" s="48" t="s">
        <v>569</v>
      </c>
      <c r="R6" s="68">
        <v>17</v>
      </c>
      <c r="S6" s="18" t="s">
        <v>662</v>
      </c>
      <c r="T6" s="18"/>
    </row>
    <row r="7" spans="1:20">
      <c r="A7" s="4">
        <v>3</v>
      </c>
      <c r="B7" s="17" t="s">
        <v>63</v>
      </c>
      <c r="C7" s="63" t="s">
        <v>496</v>
      </c>
      <c r="D7" s="48" t="s">
        <v>23</v>
      </c>
      <c r="E7" s="73">
        <v>18240111502</v>
      </c>
      <c r="F7" s="48" t="s">
        <v>575</v>
      </c>
      <c r="G7" s="73">
        <v>91</v>
      </c>
      <c r="H7" s="73">
        <v>99</v>
      </c>
      <c r="I7" s="60">
        <f t="shared" si="0"/>
        <v>190</v>
      </c>
      <c r="J7" s="68">
        <v>8876751497</v>
      </c>
      <c r="K7" s="68" t="s">
        <v>622</v>
      </c>
      <c r="L7" s="68" t="s">
        <v>623</v>
      </c>
      <c r="M7" s="68">
        <v>9859227451</v>
      </c>
      <c r="N7" s="68" t="s">
        <v>624</v>
      </c>
      <c r="O7" s="68">
        <v>9577742587</v>
      </c>
      <c r="P7" s="49">
        <v>43710</v>
      </c>
      <c r="Q7" s="48" t="s">
        <v>569</v>
      </c>
      <c r="R7" s="68">
        <v>19</v>
      </c>
      <c r="S7" s="18" t="s">
        <v>662</v>
      </c>
      <c r="T7" s="18"/>
    </row>
    <row r="8" spans="1:20">
      <c r="A8" s="4">
        <v>4</v>
      </c>
      <c r="B8" s="17" t="s">
        <v>63</v>
      </c>
      <c r="C8" s="63" t="s">
        <v>497</v>
      </c>
      <c r="D8" s="48" t="s">
        <v>23</v>
      </c>
      <c r="E8" s="73">
        <v>18240110906</v>
      </c>
      <c r="F8" s="48" t="s">
        <v>576</v>
      </c>
      <c r="G8" s="73">
        <v>87</v>
      </c>
      <c r="H8" s="73">
        <v>88</v>
      </c>
      <c r="I8" s="60">
        <f t="shared" si="0"/>
        <v>175</v>
      </c>
      <c r="J8" s="68">
        <v>9859777792</v>
      </c>
      <c r="K8" s="68" t="s">
        <v>601</v>
      </c>
      <c r="L8" s="68" t="s">
        <v>602</v>
      </c>
      <c r="M8" s="68">
        <v>9859238535</v>
      </c>
      <c r="N8" s="68" t="s">
        <v>603</v>
      </c>
      <c r="O8" s="68">
        <v>8749845452</v>
      </c>
      <c r="P8" s="49">
        <v>43710</v>
      </c>
      <c r="Q8" s="48" t="s">
        <v>569</v>
      </c>
      <c r="R8" s="68">
        <v>24</v>
      </c>
      <c r="S8" s="18" t="s">
        <v>662</v>
      </c>
      <c r="T8" s="18"/>
    </row>
    <row r="9" spans="1:20">
      <c r="A9" s="4">
        <v>5</v>
      </c>
      <c r="B9" s="17" t="s">
        <v>62</v>
      </c>
      <c r="C9" s="67" t="s">
        <v>498</v>
      </c>
      <c r="D9" s="48" t="s">
        <v>25</v>
      </c>
      <c r="E9" s="73" t="s">
        <v>582</v>
      </c>
      <c r="F9" s="48"/>
      <c r="G9" s="73">
        <v>34</v>
      </c>
      <c r="H9" s="73">
        <v>22</v>
      </c>
      <c r="I9" s="60">
        <f t="shared" si="0"/>
        <v>56</v>
      </c>
      <c r="J9" s="68" t="s">
        <v>582</v>
      </c>
      <c r="K9" s="75" t="s">
        <v>731</v>
      </c>
      <c r="L9" s="68" t="s">
        <v>732</v>
      </c>
      <c r="M9" s="68">
        <v>9401397865</v>
      </c>
      <c r="N9" s="68" t="s">
        <v>733</v>
      </c>
      <c r="O9" s="68">
        <v>9854759328</v>
      </c>
      <c r="P9" s="49">
        <v>43711</v>
      </c>
      <c r="Q9" s="48" t="s">
        <v>570</v>
      </c>
      <c r="R9" s="68">
        <v>21</v>
      </c>
      <c r="S9" s="18" t="s">
        <v>662</v>
      </c>
      <c r="T9" s="18"/>
    </row>
    <row r="10" spans="1:20">
      <c r="A10" s="4">
        <v>6</v>
      </c>
      <c r="B10" s="17" t="s">
        <v>62</v>
      </c>
      <c r="C10" s="63" t="s">
        <v>499</v>
      </c>
      <c r="D10" s="48" t="s">
        <v>23</v>
      </c>
      <c r="E10" s="73">
        <v>18240115105</v>
      </c>
      <c r="F10" s="48" t="s">
        <v>575</v>
      </c>
      <c r="G10" s="73">
        <v>18</v>
      </c>
      <c r="H10" s="73">
        <v>14</v>
      </c>
      <c r="I10" s="60">
        <f t="shared" si="0"/>
        <v>32</v>
      </c>
      <c r="J10" s="68">
        <v>9577936361</v>
      </c>
      <c r="K10" s="68" t="s">
        <v>731</v>
      </c>
      <c r="L10" s="68" t="s">
        <v>732</v>
      </c>
      <c r="M10" s="68">
        <v>9401397865</v>
      </c>
      <c r="N10" s="68" t="s">
        <v>733</v>
      </c>
      <c r="O10" s="68">
        <v>9854759328</v>
      </c>
      <c r="P10" s="49">
        <v>43711</v>
      </c>
      <c r="Q10" s="48" t="s">
        <v>570</v>
      </c>
      <c r="R10" s="68">
        <v>22</v>
      </c>
      <c r="S10" s="18" t="s">
        <v>662</v>
      </c>
      <c r="T10" s="18"/>
    </row>
    <row r="11" spans="1:20">
      <c r="A11" s="4">
        <v>7</v>
      </c>
      <c r="B11" s="17" t="s">
        <v>63</v>
      </c>
      <c r="C11" s="67" t="s">
        <v>500</v>
      </c>
      <c r="D11" s="48" t="s">
        <v>25</v>
      </c>
      <c r="E11" s="73" t="s">
        <v>895</v>
      </c>
      <c r="F11" s="48"/>
      <c r="G11" s="73">
        <v>17</v>
      </c>
      <c r="H11" s="73">
        <v>31</v>
      </c>
      <c r="I11" s="60">
        <f t="shared" si="0"/>
        <v>48</v>
      </c>
      <c r="J11" s="68" t="s">
        <v>582</v>
      </c>
      <c r="K11" s="68" t="s">
        <v>622</v>
      </c>
      <c r="L11" s="68" t="s">
        <v>623</v>
      </c>
      <c r="M11" s="68">
        <v>9859227451</v>
      </c>
      <c r="N11" s="68" t="s">
        <v>624</v>
      </c>
      <c r="O11" s="68">
        <v>9577742587</v>
      </c>
      <c r="P11" s="49">
        <v>43711</v>
      </c>
      <c r="Q11" s="48" t="s">
        <v>570</v>
      </c>
      <c r="R11" s="68">
        <v>26</v>
      </c>
      <c r="S11" s="18" t="s">
        <v>662</v>
      </c>
      <c r="T11" s="18"/>
    </row>
    <row r="12" spans="1:20">
      <c r="A12" s="4">
        <v>8</v>
      </c>
      <c r="B12" s="17" t="s">
        <v>63</v>
      </c>
      <c r="C12" s="63" t="s">
        <v>501</v>
      </c>
      <c r="D12" s="48" t="s">
        <v>23</v>
      </c>
      <c r="E12" s="73">
        <v>18240111601</v>
      </c>
      <c r="F12" s="56" t="s">
        <v>575</v>
      </c>
      <c r="G12" s="73">
        <v>19</v>
      </c>
      <c r="H12" s="73">
        <v>23</v>
      </c>
      <c r="I12" s="60">
        <f t="shared" si="0"/>
        <v>42</v>
      </c>
      <c r="J12" s="68">
        <v>9854665200</v>
      </c>
      <c r="K12" s="68" t="s">
        <v>643</v>
      </c>
      <c r="L12" s="68" t="s">
        <v>644</v>
      </c>
      <c r="M12" s="68">
        <v>9401746193</v>
      </c>
      <c r="N12" s="68" t="s">
        <v>645</v>
      </c>
      <c r="O12" s="68">
        <v>9678934623</v>
      </c>
      <c r="P12" s="49">
        <v>43711</v>
      </c>
      <c r="Q12" s="48" t="s">
        <v>570</v>
      </c>
      <c r="R12" s="68">
        <v>25</v>
      </c>
      <c r="S12" s="18" t="s">
        <v>662</v>
      </c>
      <c r="T12" s="18"/>
    </row>
    <row r="13" spans="1:20">
      <c r="A13" s="4">
        <v>9</v>
      </c>
      <c r="B13" s="17" t="s">
        <v>62</v>
      </c>
      <c r="C13" s="67" t="s">
        <v>502</v>
      </c>
      <c r="D13" s="48" t="s">
        <v>25</v>
      </c>
      <c r="E13" s="73" t="s">
        <v>896</v>
      </c>
      <c r="F13" s="48"/>
      <c r="G13" s="73">
        <v>21</v>
      </c>
      <c r="H13" s="73">
        <v>31</v>
      </c>
      <c r="I13" s="60">
        <f t="shared" si="0"/>
        <v>52</v>
      </c>
      <c r="J13" s="68" t="s">
        <v>912</v>
      </c>
      <c r="K13" s="68" t="s">
        <v>622</v>
      </c>
      <c r="L13" s="68" t="s">
        <v>623</v>
      </c>
      <c r="M13" s="68">
        <v>9859227451</v>
      </c>
      <c r="N13" s="68" t="s">
        <v>624</v>
      </c>
      <c r="O13" s="68">
        <v>9577742587</v>
      </c>
      <c r="P13" s="49">
        <v>43712</v>
      </c>
      <c r="Q13" s="48" t="s">
        <v>571</v>
      </c>
      <c r="R13" s="68">
        <v>27</v>
      </c>
      <c r="S13" s="18" t="s">
        <v>662</v>
      </c>
      <c r="T13" s="18"/>
    </row>
    <row r="14" spans="1:20">
      <c r="A14" s="4">
        <v>10</v>
      </c>
      <c r="B14" s="17" t="s">
        <v>62</v>
      </c>
      <c r="C14" s="63" t="s">
        <v>503</v>
      </c>
      <c r="D14" s="48" t="s">
        <v>23</v>
      </c>
      <c r="E14" s="73">
        <v>18240111508</v>
      </c>
      <c r="F14" s="48" t="s">
        <v>576</v>
      </c>
      <c r="G14" s="73">
        <v>47</v>
      </c>
      <c r="H14" s="73">
        <v>76</v>
      </c>
      <c r="I14" s="60">
        <f t="shared" si="0"/>
        <v>123</v>
      </c>
      <c r="J14" s="68">
        <v>9864772231</v>
      </c>
      <c r="K14" s="68" t="s">
        <v>622</v>
      </c>
      <c r="L14" s="68" t="s">
        <v>623</v>
      </c>
      <c r="M14" s="68">
        <v>9859227451</v>
      </c>
      <c r="N14" s="68" t="s">
        <v>624</v>
      </c>
      <c r="O14" s="68">
        <v>9577742587</v>
      </c>
      <c r="P14" s="49">
        <v>43712</v>
      </c>
      <c r="Q14" s="48" t="s">
        <v>571</v>
      </c>
      <c r="R14" s="68">
        <v>28</v>
      </c>
      <c r="S14" s="18" t="s">
        <v>662</v>
      </c>
      <c r="T14" s="18"/>
    </row>
    <row r="15" spans="1:20">
      <c r="A15" s="4">
        <v>11</v>
      </c>
      <c r="B15" s="17" t="s">
        <v>63</v>
      </c>
      <c r="C15" s="67" t="s">
        <v>504</v>
      </c>
      <c r="D15" s="48" t="s">
        <v>25</v>
      </c>
      <c r="E15" s="73" t="s">
        <v>897</v>
      </c>
      <c r="F15" s="48"/>
      <c r="G15" s="73">
        <v>31</v>
      </c>
      <c r="H15" s="73">
        <v>18</v>
      </c>
      <c r="I15" s="60">
        <f t="shared" si="0"/>
        <v>49</v>
      </c>
      <c r="J15" s="68" t="s">
        <v>582</v>
      </c>
      <c r="K15" s="68" t="s">
        <v>622</v>
      </c>
      <c r="L15" s="68" t="s">
        <v>623</v>
      </c>
      <c r="M15" s="68">
        <v>9859227451</v>
      </c>
      <c r="N15" s="68" t="s">
        <v>624</v>
      </c>
      <c r="O15" s="68">
        <v>9577742587</v>
      </c>
      <c r="P15" s="49">
        <v>43712</v>
      </c>
      <c r="Q15" s="48" t="s">
        <v>571</v>
      </c>
      <c r="R15" s="68">
        <v>25</v>
      </c>
      <c r="S15" s="18" t="s">
        <v>662</v>
      </c>
      <c r="T15" s="18"/>
    </row>
    <row r="16" spans="1:20">
      <c r="A16" s="4">
        <v>12</v>
      </c>
      <c r="B16" s="17" t="s">
        <v>63</v>
      </c>
      <c r="C16" s="63" t="s">
        <v>505</v>
      </c>
      <c r="D16" s="48" t="s">
        <v>23</v>
      </c>
      <c r="E16" s="73">
        <v>18240111503</v>
      </c>
      <c r="F16" s="48" t="s">
        <v>577</v>
      </c>
      <c r="G16" s="73">
        <v>86</v>
      </c>
      <c r="H16" s="73">
        <v>100</v>
      </c>
      <c r="I16" s="60">
        <f t="shared" si="0"/>
        <v>186</v>
      </c>
      <c r="J16" s="68">
        <v>9859079413</v>
      </c>
      <c r="K16" s="68" t="s">
        <v>622</v>
      </c>
      <c r="L16" s="68" t="s">
        <v>623</v>
      </c>
      <c r="M16" s="68">
        <v>9859227451</v>
      </c>
      <c r="N16" s="68" t="s">
        <v>624</v>
      </c>
      <c r="O16" s="68">
        <v>9577742587</v>
      </c>
      <c r="P16" s="49">
        <v>43712</v>
      </c>
      <c r="Q16" s="48" t="s">
        <v>571</v>
      </c>
      <c r="R16" s="68">
        <v>28</v>
      </c>
      <c r="S16" s="18" t="s">
        <v>662</v>
      </c>
      <c r="T16" s="18"/>
    </row>
    <row r="17" spans="1:20">
      <c r="A17" s="4">
        <v>13</v>
      </c>
      <c r="B17" s="17" t="s">
        <v>62</v>
      </c>
      <c r="C17" s="67" t="s">
        <v>506</v>
      </c>
      <c r="D17" s="48" t="s">
        <v>25</v>
      </c>
      <c r="E17" s="73" t="s">
        <v>898</v>
      </c>
      <c r="F17" s="48"/>
      <c r="G17" s="73">
        <v>31</v>
      </c>
      <c r="H17" s="73">
        <v>18</v>
      </c>
      <c r="I17" s="60">
        <f t="shared" si="0"/>
        <v>49</v>
      </c>
      <c r="J17" s="68" t="s">
        <v>913</v>
      </c>
      <c r="K17" s="68" t="s">
        <v>731</v>
      </c>
      <c r="L17" s="68" t="s">
        <v>732</v>
      </c>
      <c r="M17" s="68">
        <v>9401397865</v>
      </c>
      <c r="N17" s="68" t="s">
        <v>733</v>
      </c>
      <c r="O17" s="68">
        <v>9854759328</v>
      </c>
      <c r="P17" s="49">
        <v>43713</v>
      </c>
      <c r="Q17" s="48" t="s">
        <v>572</v>
      </c>
      <c r="R17" s="68">
        <v>16</v>
      </c>
      <c r="S17" s="18" t="s">
        <v>662</v>
      </c>
      <c r="T17" s="18"/>
    </row>
    <row r="18" spans="1:20">
      <c r="A18" s="4">
        <v>14</v>
      </c>
      <c r="B18" s="17" t="s">
        <v>62</v>
      </c>
      <c r="C18" s="63" t="s">
        <v>507</v>
      </c>
      <c r="D18" s="48" t="s">
        <v>23</v>
      </c>
      <c r="E18" s="73">
        <v>18240115104</v>
      </c>
      <c r="F18" s="48" t="s">
        <v>577</v>
      </c>
      <c r="G18" s="73">
        <v>0</v>
      </c>
      <c r="H18" s="73">
        <v>77</v>
      </c>
      <c r="I18" s="60">
        <f t="shared" si="0"/>
        <v>77</v>
      </c>
      <c r="J18" s="68">
        <v>957772730</v>
      </c>
      <c r="K18" s="68" t="s">
        <v>731</v>
      </c>
      <c r="L18" s="68" t="s">
        <v>732</v>
      </c>
      <c r="M18" s="68">
        <v>9401397865</v>
      </c>
      <c r="N18" s="68" t="s">
        <v>733</v>
      </c>
      <c r="O18" s="68">
        <v>9854759328</v>
      </c>
      <c r="P18" s="49">
        <v>43713</v>
      </c>
      <c r="Q18" s="48" t="s">
        <v>572</v>
      </c>
      <c r="R18" s="68">
        <v>15</v>
      </c>
      <c r="S18" s="18" t="s">
        <v>662</v>
      </c>
      <c r="T18" s="18"/>
    </row>
    <row r="19" spans="1:20">
      <c r="A19" s="4">
        <v>15</v>
      </c>
      <c r="B19" s="17" t="s">
        <v>63</v>
      </c>
      <c r="C19" s="67" t="s">
        <v>508</v>
      </c>
      <c r="D19" s="48" t="s">
        <v>25</v>
      </c>
      <c r="E19" s="73" t="s">
        <v>899</v>
      </c>
      <c r="F19" s="48"/>
      <c r="G19" s="73">
        <v>35</v>
      </c>
      <c r="H19" s="73">
        <v>37</v>
      </c>
      <c r="I19" s="60">
        <f t="shared" si="0"/>
        <v>72</v>
      </c>
      <c r="J19" s="68" t="s">
        <v>914</v>
      </c>
      <c r="K19" s="68" t="s">
        <v>731</v>
      </c>
      <c r="L19" s="68" t="s">
        <v>732</v>
      </c>
      <c r="M19" s="68">
        <v>9401397865</v>
      </c>
      <c r="N19" s="68" t="s">
        <v>733</v>
      </c>
      <c r="O19" s="68">
        <v>9854759328</v>
      </c>
      <c r="P19" s="49">
        <v>43713</v>
      </c>
      <c r="Q19" s="48" t="s">
        <v>572</v>
      </c>
      <c r="R19" s="68">
        <v>17</v>
      </c>
      <c r="S19" s="18" t="s">
        <v>662</v>
      </c>
      <c r="T19" s="18"/>
    </row>
    <row r="20" spans="1:20">
      <c r="A20" s="4">
        <v>16</v>
      </c>
      <c r="B20" s="17" t="s">
        <v>63</v>
      </c>
      <c r="C20" s="63" t="s">
        <v>509</v>
      </c>
      <c r="D20" s="48" t="s">
        <v>23</v>
      </c>
      <c r="E20" s="73">
        <v>18240115103</v>
      </c>
      <c r="F20" s="48" t="s">
        <v>577</v>
      </c>
      <c r="G20" s="73">
        <v>121</v>
      </c>
      <c r="H20" s="73">
        <v>46</v>
      </c>
      <c r="I20" s="60">
        <f t="shared" si="0"/>
        <v>167</v>
      </c>
      <c r="J20" s="68">
        <v>9435311292</v>
      </c>
      <c r="K20" s="68" t="s">
        <v>731</v>
      </c>
      <c r="L20" s="68" t="s">
        <v>732</v>
      </c>
      <c r="M20" s="68">
        <v>9401397865</v>
      </c>
      <c r="N20" s="68" t="s">
        <v>733</v>
      </c>
      <c r="O20" s="68">
        <v>9854759328</v>
      </c>
      <c r="P20" s="49">
        <v>43713</v>
      </c>
      <c r="Q20" s="48" t="s">
        <v>572</v>
      </c>
      <c r="R20" s="68">
        <v>14</v>
      </c>
      <c r="S20" s="18" t="s">
        <v>662</v>
      </c>
      <c r="T20" s="18"/>
    </row>
    <row r="21" spans="1:20">
      <c r="A21" s="4">
        <v>17</v>
      </c>
      <c r="B21" s="17" t="s">
        <v>62</v>
      </c>
      <c r="C21" s="67" t="s">
        <v>510</v>
      </c>
      <c r="D21" s="48" t="s">
        <v>25</v>
      </c>
      <c r="E21" s="73" t="s">
        <v>582</v>
      </c>
      <c r="F21" s="48"/>
      <c r="G21" s="73">
        <v>18</v>
      </c>
      <c r="H21" s="73">
        <v>17</v>
      </c>
      <c r="I21" s="60">
        <f t="shared" si="0"/>
        <v>35</v>
      </c>
      <c r="J21" s="68" t="s">
        <v>582</v>
      </c>
      <c r="K21" s="68" t="s">
        <v>825</v>
      </c>
      <c r="L21" s="68" t="s">
        <v>826</v>
      </c>
      <c r="M21" s="68">
        <v>9613840311</v>
      </c>
      <c r="N21" s="68" t="s">
        <v>827</v>
      </c>
      <c r="O21" s="68">
        <v>9864938805</v>
      </c>
      <c r="P21" s="49">
        <v>43714</v>
      </c>
      <c r="Q21" s="48" t="s">
        <v>573</v>
      </c>
      <c r="R21" s="68">
        <v>19</v>
      </c>
      <c r="S21" s="18" t="s">
        <v>662</v>
      </c>
      <c r="T21" s="18"/>
    </row>
    <row r="22" spans="1:20">
      <c r="A22" s="4">
        <v>18</v>
      </c>
      <c r="B22" s="17" t="s">
        <v>62</v>
      </c>
      <c r="C22" s="63" t="s">
        <v>511</v>
      </c>
      <c r="D22" s="48" t="s">
        <v>25</v>
      </c>
      <c r="E22" s="73">
        <v>18240112005</v>
      </c>
      <c r="F22" s="48"/>
      <c r="G22" s="73">
        <v>11</v>
      </c>
      <c r="H22" s="73">
        <v>32</v>
      </c>
      <c r="I22" s="60">
        <f t="shared" si="0"/>
        <v>43</v>
      </c>
      <c r="J22" s="68">
        <v>9401735035</v>
      </c>
      <c r="K22" s="68" t="s">
        <v>743</v>
      </c>
      <c r="L22" s="68" t="s">
        <v>744</v>
      </c>
      <c r="M22" s="68">
        <v>9508763047</v>
      </c>
      <c r="N22" s="68" t="s">
        <v>745</v>
      </c>
      <c r="O22" s="68">
        <v>8751963457</v>
      </c>
      <c r="P22" s="49">
        <v>43714</v>
      </c>
      <c r="Q22" s="48" t="s">
        <v>573</v>
      </c>
      <c r="R22" s="68">
        <v>22</v>
      </c>
      <c r="S22" s="18" t="s">
        <v>662</v>
      </c>
      <c r="T22" s="18"/>
    </row>
    <row r="23" spans="1:20">
      <c r="A23" s="4">
        <v>19</v>
      </c>
      <c r="B23" s="17" t="s">
        <v>63</v>
      </c>
      <c r="C23" s="67" t="s">
        <v>512</v>
      </c>
      <c r="D23" s="48" t="s">
        <v>25</v>
      </c>
      <c r="E23" s="73" t="s">
        <v>902</v>
      </c>
      <c r="F23" s="48"/>
      <c r="G23" s="73">
        <v>21</v>
      </c>
      <c r="H23" s="73">
        <v>31</v>
      </c>
      <c r="I23" s="60">
        <f t="shared" si="0"/>
        <v>52</v>
      </c>
      <c r="J23" s="68" t="s">
        <v>582</v>
      </c>
      <c r="K23" s="75" t="s">
        <v>719</v>
      </c>
      <c r="L23" s="68" t="s">
        <v>720</v>
      </c>
      <c r="M23" s="68">
        <v>9577150241</v>
      </c>
      <c r="N23" s="68" t="s">
        <v>721</v>
      </c>
      <c r="O23" s="68">
        <v>9854856228</v>
      </c>
      <c r="P23" s="49">
        <v>43714</v>
      </c>
      <c r="Q23" s="48" t="s">
        <v>573</v>
      </c>
      <c r="R23" s="68">
        <v>23</v>
      </c>
      <c r="S23" s="18" t="s">
        <v>662</v>
      </c>
      <c r="T23" s="18"/>
    </row>
    <row r="24" spans="1:20">
      <c r="A24" s="4">
        <v>20</v>
      </c>
      <c r="B24" s="17" t="s">
        <v>63</v>
      </c>
      <c r="C24" s="63" t="s">
        <v>513</v>
      </c>
      <c r="D24" s="48" t="s">
        <v>23</v>
      </c>
      <c r="E24" s="73">
        <v>18240118701</v>
      </c>
      <c r="F24" s="48" t="s">
        <v>575</v>
      </c>
      <c r="G24" s="73">
        <v>57</v>
      </c>
      <c r="H24" s="73">
        <v>46</v>
      </c>
      <c r="I24" s="60">
        <f t="shared" si="0"/>
        <v>103</v>
      </c>
      <c r="J24" s="68">
        <v>9864260675</v>
      </c>
      <c r="K24" s="68" t="s">
        <v>625</v>
      </c>
      <c r="L24" s="68" t="s">
        <v>626</v>
      </c>
      <c r="M24" s="68">
        <v>8011640588</v>
      </c>
      <c r="N24" s="68" t="s">
        <v>627</v>
      </c>
      <c r="O24" s="68">
        <v>9577363725</v>
      </c>
      <c r="P24" s="49">
        <v>43714</v>
      </c>
      <c r="Q24" s="48" t="s">
        <v>573</v>
      </c>
      <c r="R24" s="68">
        <v>21</v>
      </c>
      <c r="S24" s="18" t="s">
        <v>662</v>
      </c>
      <c r="T24" s="18"/>
    </row>
    <row r="25" spans="1:20">
      <c r="A25" s="4">
        <v>21</v>
      </c>
      <c r="B25" s="17" t="s">
        <v>62</v>
      </c>
      <c r="C25" s="67" t="s">
        <v>514</v>
      </c>
      <c r="D25" s="48" t="s">
        <v>25</v>
      </c>
      <c r="E25" s="73" t="s">
        <v>903</v>
      </c>
      <c r="F25" s="48"/>
      <c r="G25" s="73">
        <v>34</v>
      </c>
      <c r="H25" s="73">
        <v>22</v>
      </c>
      <c r="I25" s="60">
        <f t="shared" si="0"/>
        <v>56</v>
      </c>
      <c r="J25" s="68" t="s">
        <v>582</v>
      </c>
      <c r="K25" s="75" t="s">
        <v>719</v>
      </c>
      <c r="L25" s="68" t="s">
        <v>720</v>
      </c>
      <c r="M25" s="68">
        <v>9577150241</v>
      </c>
      <c r="N25" s="68" t="s">
        <v>721</v>
      </c>
      <c r="O25" s="68">
        <v>9854856228</v>
      </c>
      <c r="P25" s="49">
        <v>43715</v>
      </c>
      <c r="Q25" s="48" t="s">
        <v>574</v>
      </c>
      <c r="R25" s="68">
        <v>24</v>
      </c>
      <c r="S25" s="18" t="s">
        <v>662</v>
      </c>
      <c r="T25" s="18"/>
    </row>
    <row r="26" spans="1:20">
      <c r="A26" s="4">
        <v>22</v>
      </c>
      <c r="B26" s="17" t="s">
        <v>62</v>
      </c>
      <c r="C26" s="63" t="s">
        <v>515</v>
      </c>
      <c r="D26" s="48" t="s">
        <v>23</v>
      </c>
      <c r="E26" s="73">
        <v>18240118703</v>
      </c>
      <c r="F26" s="56" t="s">
        <v>575</v>
      </c>
      <c r="G26" s="73">
        <v>18</v>
      </c>
      <c r="H26" s="73">
        <v>27</v>
      </c>
      <c r="I26" s="60">
        <f t="shared" si="0"/>
        <v>45</v>
      </c>
      <c r="J26" s="68">
        <v>9613175026</v>
      </c>
      <c r="K26" s="68" t="s">
        <v>625</v>
      </c>
      <c r="L26" s="68" t="s">
        <v>626</v>
      </c>
      <c r="M26" s="68">
        <v>8011640588</v>
      </c>
      <c r="N26" s="68" t="s">
        <v>627</v>
      </c>
      <c r="O26" s="68">
        <v>9577363725</v>
      </c>
      <c r="P26" s="49">
        <v>43715</v>
      </c>
      <c r="Q26" s="48" t="s">
        <v>574</v>
      </c>
      <c r="R26" s="68">
        <v>21</v>
      </c>
      <c r="S26" s="18" t="s">
        <v>662</v>
      </c>
      <c r="T26" s="18"/>
    </row>
    <row r="27" spans="1:20">
      <c r="A27" s="4">
        <v>23</v>
      </c>
      <c r="B27" s="17" t="s">
        <v>63</v>
      </c>
      <c r="C27" s="67" t="s">
        <v>516</v>
      </c>
      <c r="D27" s="48" t="s">
        <v>25</v>
      </c>
      <c r="E27" s="73" t="s">
        <v>904</v>
      </c>
      <c r="F27" s="48"/>
      <c r="G27" s="73">
        <v>32</v>
      </c>
      <c r="H27" s="73">
        <v>21</v>
      </c>
      <c r="I27" s="60">
        <f t="shared" si="0"/>
        <v>53</v>
      </c>
      <c r="J27" s="68" t="s">
        <v>582</v>
      </c>
      <c r="K27" s="68" t="s">
        <v>739</v>
      </c>
      <c r="L27" s="68" t="s">
        <v>740</v>
      </c>
      <c r="M27" s="68">
        <v>7399848213</v>
      </c>
      <c r="N27" s="68" t="s">
        <v>741</v>
      </c>
      <c r="O27" s="68">
        <v>9577315582</v>
      </c>
      <c r="P27" s="49">
        <v>43715</v>
      </c>
      <c r="Q27" s="48" t="s">
        <v>574</v>
      </c>
      <c r="R27" s="68">
        <v>23</v>
      </c>
      <c r="S27" s="18" t="s">
        <v>662</v>
      </c>
      <c r="T27" s="18"/>
    </row>
    <row r="28" spans="1:20">
      <c r="A28" s="4">
        <v>24</v>
      </c>
      <c r="B28" s="17" t="s">
        <v>63</v>
      </c>
      <c r="C28" s="63" t="s">
        <v>517</v>
      </c>
      <c r="D28" s="48" t="s">
        <v>23</v>
      </c>
      <c r="E28" s="73">
        <v>18240111703</v>
      </c>
      <c r="F28" s="48" t="s">
        <v>575</v>
      </c>
      <c r="G28" s="73">
        <v>59</v>
      </c>
      <c r="H28" s="73">
        <v>48</v>
      </c>
      <c r="I28" s="60">
        <f t="shared" si="0"/>
        <v>107</v>
      </c>
      <c r="J28" s="68">
        <v>9957467914</v>
      </c>
      <c r="K28" s="68" t="s">
        <v>739</v>
      </c>
      <c r="L28" s="68" t="s">
        <v>740</v>
      </c>
      <c r="M28" s="68">
        <v>7399848213</v>
      </c>
      <c r="N28" s="68" t="s">
        <v>741</v>
      </c>
      <c r="O28" s="68">
        <v>9577315582</v>
      </c>
      <c r="P28" s="49">
        <v>43715</v>
      </c>
      <c r="Q28" s="48" t="s">
        <v>574</v>
      </c>
      <c r="R28" s="68">
        <v>21</v>
      </c>
      <c r="S28" s="18" t="s">
        <v>662</v>
      </c>
      <c r="T28" s="18"/>
    </row>
    <row r="29" spans="1:20">
      <c r="A29" s="4">
        <v>25</v>
      </c>
      <c r="B29" s="17" t="s">
        <v>62</v>
      </c>
      <c r="C29" s="67" t="s">
        <v>518</v>
      </c>
      <c r="D29" s="48" t="s">
        <v>25</v>
      </c>
      <c r="E29" s="73" t="s">
        <v>905</v>
      </c>
      <c r="F29" s="48"/>
      <c r="G29" s="73">
        <v>38</v>
      </c>
      <c r="H29" s="73">
        <v>41</v>
      </c>
      <c r="I29" s="60">
        <f t="shared" si="0"/>
        <v>79</v>
      </c>
      <c r="J29" s="68" t="s">
        <v>582</v>
      </c>
      <c r="K29" s="68" t="s">
        <v>739</v>
      </c>
      <c r="L29" s="68" t="s">
        <v>740</v>
      </c>
      <c r="M29" s="68">
        <v>7399848213</v>
      </c>
      <c r="N29" s="68" t="s">
        <v>741</v>
      </c>
      <c r="O29" s="68">
        <v>9577315582</v>
      </c>
      <c r="P29" s="49">
        <v>43717</v>
      </c>
      <c r="Q29" s="48" t="s">
        <v>569</v>
      </c>
      <c r="R29" s="68">
        <v>23</v>
      </c>
      <c r="S29" s="18" t="s">
        <v>662</v>
      </c>
      <c r="T29" s="18"/>
    </row>
    <row r="30" spans="1:20">
      <c r="A30" s="4">
        <v>26</v>
      </c>
      <c r="B30" s="17" t="s">
        <v>62</v>
      </c>
      <c r="C30" s="63" t="s">
        <v>519</v>
      </c>
      <c r="D30" s="48" t="s">
        <v>23</v>
      </c>
      <c r="E30" s="73">
        <v>18240111702</v>
      </c>
      <c r="F30" s="48" t="s">
        <v>575</v>
      </c>
      <c r="G30" s="73">
        <v>72</v>
      </c>
      <c r="H30" s="73">
        <v>75</v>
      </c>
      <c r="I30" s="60">
        <f t="shared" si="0"/>
        <v>147</v>
      </c>
      <c r="J30" s="68">
        <v>9854665033</v>
      </c>
      <c r="K30" s="68" t="s">
        <v>739</v>
      </c>
      <c r="L30" s="68" t="s">
        <v>740</v>
      </c>
      <c r="M30" s="68">
        <v>7399848213</v>
      </c>
      <c r="N30" s="68" t="s">
        <v>741</v>
      </c>
      <c r="O30" s="68">
        <v>9577315582</v>
      </c>
      <c r="P30" s="49">
        <v>43717</v>
      </c>
      <c r="Q30" s="48" t="s">
        <v>569</v>
      </c>
      <c r="R30" s="68">
        <v>24</v>
      </c>
      <c r="S30" s="18" t="s">
        <v>662</v>
      </c>
      <c r="T30" s="18"/>
    </row>
    <row r="31" spans="1:20">
      <c r="A31" s="4">
        <v>27</v>
      </c>
      <c r="B31" s="17" t="s">
        <v>63</v>
      </c>
      <c r="C31" s="67" t="s">
        <v>520</v>
      </c>
      <c r="D31" s="48" t="s">
        <v>25</v>
      </c>
      <c r="E31" s="73" t="s">
        <v>906</v>
      </c>
      <c r="F31" s="48"/>
      <c r="G31" s="73">
        <v>30</v>
      </c>
      <c r="H31" s="73">
        <v>24</v>
      </c>
      <c r="I31" s="60">
        <f t="shared" si="0"/>
        <v>54</v>
      </c>
      <c r="J31" s="68" t="s">
        <v>582</v>
      </c>
      <c r="K31" s="75" t="s">
        <v>625</v>
      </c>
      <c r="L31" s="68" t="s">
        <v>626</v>
      </c>
      <c r="M31" s="68">
        <v>8011640588</v>
      </c>
      <c r="N31" s="68" t="s">
        <v>627</v>
      </c>
      <c r="O31" s="68">
        <v>9577363725</v>
      </c>
      <c r="P31" s="49">
        <v>43717</v>
      </c>
      <c r="Q31" s="48" t="s">
        <v>569</v>
      </c>
      <c r="R31" s="68">
        <v>23</v>
      </c>
      <c r="S31" s="18" t="s">
        <v>662</v>
      </c>
      <c r="T31" s="18"/>
    </row>
    <row r="32" spans="1:20">
      <c r="A32" s="4">
        <v>28</v>
      </c>
      <c r="B32" s="17" t="s">
        <v>63</v>
      </c>
      <c r="C32" s="63" t="s">
        <v>521</v>
      </c>
      <c r="D32" s="48" t="s">
        <v>23</v>
      </c>
      <c r="E32" s="73">
        <v>18240113401</v>
      </c>
      <c r="F32" s="48" t="s">
        <v>575</v>
      </c>
      <c r="G32" s="73">
        <v>49</v>
      </c>
      <c r="H32" s="73">
        <v>59</v>
      </c>
      <c r="I32" s="60">
        <f t="shared" si="0"/>
        <v>108</v>
      </c>
      <c r="J32" s="68">
        <v>7399774113</v>
      </c>
      <c r="K32" s="68" t="s">
        <v>625</v>
      </c>
      <c r="L32" s="68" t="s">
        <v>626</v>
      </c>
      <c r="M32" s="68">
        <v>8011640588</v>
      </c>
      <c r="N32" s="68" t="s">
        <v>627</v>
      </c>
      <c r="O32" s="68">
        <v>9577363725</v>
      </c>
      <c r="P32" s="49">
        <v>43717</v>
      </c>
      <c r="Q32" s="48" t="s">
        <v>569</v>
      </c>
      <c r="R32" s="68">
        <v>24</v>
      </c>
      <c r="S32" s="18" t="s">
        <v>662</v>
      </c>
      <c r="T32" s="18"/>
    </row>
    <row r="33" spans="1:20">
      <c r="A33" s="4">
        <v>29</v>
      </c>
      <c r="B33" s="17" t="s">
        <v>62</v>
      </c>
      <c r="C33" s="67" t="s">
        <v>522</v>
      </c>
      <c r="D33" s="48" t="s">
        <v>25</v>
      </c>
      <c r="E33" s="73" t="s">
        <v>907</v>
      </c>
      <c r="F33" s="56"/>
      <c r="G33" s="73">
        <v>31</v>
      </c>
      <c r="H33" s="73">
        <v>23</v>
      </c>
      <c r="I33" s="60">
        <f t="shared" si="0"/>
        <v>54</v>
      </c>
      <c r="J33" s="68" t="s">
        <v>915</v>
      </c>
      <c r="K33" s="68" t="s">
        <v>739</v>
      </c>
      <c r="L33" s="68" t="s">
        <v>740</v>
      </c>
      <c r="M33" s="68">
        <v>7399848213</v>
      </c>
      <c r="N33" s="68" t="s">
        <v>741</v>
      </c>
      <c r="O33" s="68">
        <v>9577315582</v>
      </c>
      <c r="P33" s="49">
        <v>43718</v>
      </c>
      <c r="Q33" s="48" t="s">
        <v>570</v>
      </c>
      <c r="R33" s="68">
        <v>21</v>
      </c>
      <c r="S33" s="18" t="s">
        <v>662</v>
      </c>
      <c r="T33" s="18"/>
    </row>
    <row r="34" spans="1:20">
      <c r="A34" s="4">
        <v>30</v>
      </c>
      <c r="B34" s="17" t="s">
        <v>62</v>
      </c>
      <c r="C34" s="63" t="s">
        <v>523</v>
      </c>
      <c r="D34" s="48" t="s">
        <v>23</v>
      </c>
      <c r="E34" s="73">
        <v>18240112601</v>
      </c>
      <c r="F34" s="48" t="s">
        <v>575</v>
      </c>
      <c r="G34" s="73">
        <v>99</v>
      </c>
      <c r="H34" s="73">
        <v>104</v>
      </c>
      <c r="I34" s="60">
        <f t="shared" si="0"/>
        <v>203</v>
      </c>
      <c r="J34" s="68">
        <v>9854655119</v>
      </c>
      <c r="K34" s="68" t="s">
        <v>625</v>
      </c>
      <c r="L34" s="68" t="s">
        <v>626</v>
      </c>
      <c r="M34" s="68">
        <v>8011640588</v>
      </c>
      <c r="N34" s="68" t="s">
        <v>627</v>
      </c>
      <c r="O34" s="68">
        <v>9577363725</v>
      </c>
      <c r="P34" s="49">
        <v>43718</v>
      </c>
      <c r="Q34" s="48" t="s">
        <v>570</v>
      </c>
      <c r="R34" s="68">
        <v>25</v>
      </c>
      <c r="S34" s="18" t="s">
        <v>662</v>
      </c>
      <c r="T34" s="18"/>
    </row>
    <row r="35" spans="1:20">
      <c r="A35" s="4">
        <v>31</v>
      </c>
      <c r="B35" s="17" t="s">
        <v>63</v>
      </c>
      <c r="C35" s="67" t="s">
        <v>524</v>
      </c>
      <c r="D35" s="48" t="s">
        <v>25</v>
      </c>
      <c r="E35" s="73" t="s">
        <v>582</v>
      </c>
      <c r="F35" s="48"/>
      <c r="G35" s="73">
        <v>29</v>
      </c>
      <c r="H35" s="73">
        <v>43</v>
      </c>
      <c r="I35" s="60">
        <f t="shared" si="0"/>
        <v>72</v>
      </c>
      <c r="J35" s="68" t="s">
        <v>582</v>
      </c>
      <c r="K35" s="75" t="s">
        <v>625</v>
      </c>
      <c r="L35" s="68" t="s">
        <v>626</v>
      </c>
      <c r="M35" s="68">
        <v>8011640588</v>
      </c>
      <c r="N35" s="68" t="s">
        <v>627</v>
      </c>
      <c r="O35" s="68">
        <v>9577363725</v>
      </c>
      <c r="P35" s="49">
        <v>43718</v>
      </c>
      <c r="Q35" s="48" t="s">
        <v>570</v>
      </c>
      <c r="R35" s="68">
        <v>23</v>
      </c>
      <c r="S35" s="18" t="s">
        <v>662</v>
      </c>
      <c r="T35" s="18"/>
    </row>
    <row r="36" spans="1:20">
      <c r="A36" s="4">
        <v>32</v>
      </c>
      <c r="B36" s="17" t="s">
        <v>63</v>
      </c>
      <c r="C36" s="63" t="s">
        <v>525</v>
      </c>
      <c r="D36" s="48" t="s">
        <v>23</v>
      </c>
      <c r="E36" s="73">
        <v>18240112501</v>
      </c>
      <c r="F36" s="48" t="s">
        <v>577</v>
      </c>
      <c r="G36" s="73">
        <v>117</v>
      </c>
      <c r="H36" s="73">
        <v>114</v>
      </c>
      <c r="I36" s="60">
        <f t="shared" si="0"/>
        <v>231</v>
      </c>
      <c r="J36" s="68">
        <v>8749845476</v>
      </c>
      <c r="K36" s="68" t="s">
        <v>655</v>
      </c>
      <c r="L36" s="68" t="s">
        <v>656</v>
      </c>
      <c r="M36" s="68">
        <v>8473096450</v>
      </c>
      <c r="N36" s="68" t="s">
        <v>657</v>
      </c>
      <c r="O36" s="68">
        <v>9706668040</v>
      </c>
      <c r="P36" s="49">
        <v>43718</v>
      </c>
      <c r="Q36" s="48" t="s">
        <v>570</v>
      </c>
      <c r="R36" s="68">
        <v>22</v>
      </c>
      <c r="S36" s="18" t="s">
        <v>662</v>
      </c>
      <c r="T36" s="18"/>
    </row>
    <row r="37" spans="1:20">
      <c r="A37" s="4">
        <v>33</v>
      </c>
      <c r="B37" s="17" t="s">
        <v>62</v>
      </c>
      <c r="C37" s="67" t="s">
        <v>526</v>
      </c>
      <c r="D37" s="48" t="s">
        <v>25</v>
      </c>
      <c r="E37" s="73" t="s">
        <v>908</v>
      </c>
      <c r="F37" s="48"/>
      <c r="G37" s="73">
        <v>27</v>
      </c>
      <c r="H37" s="73">
        <v>31</v>
      </c>
      <c r="I37" s="60">
        <f t="shared" si="0"/>
        <v>58</v>
      </c>
      <c r="J37" s="68" t="s">
        <v>582</v>
      </c>
      <c r="K37" s="75" t="s">
        <v>589</v>
      </c>
      <c r="L37" s="68" t="s">
        <v>580</v>
      </c>
      <c r="M37" s="68">
        <v>9954439700</v>
      </c>
      <c r="N37" s="68" t="s">
        <v>590</v>
      </c>
      <c r="O37" s="68">
        <v>8822345296</v>
      </c>
      <c r="P37" s="49">
        <v>43719</v>
      </c>
      <c r="Q37" s="48" t="s">
        <v>571</v>
      </c>
      <c r="R37" s="68">
        <v>27</v>
      </c>
      <c r="S37" s="18" t="s">
        <v>662</v>
      </c>
      <c r="T37" s="18"/>
    </row>
    <row r="38" spans="1:20">
      <c r="A38" s="4">
        <v>34</v>
      </c>
      <c r="B38" s="17" t="s">
        <v>62</v>
      </c>
      <c r="C38" s="63" t="s">
        <v>527</v>
      </c>
      <c r="D38" s="48" t="s">
        <v>23</v>
      </c>
      <c r="E38" s="73">
        <v>18240100201</v>
      </c>
      <c r="F38" s="48" t="s">
        <v>575</v>
      </c>
      <c r="G38" s="73">
        <v>19</v>
      </c>
      <c r="H38" s="73">
        <v>21</v>
      </c>
      <c r="I38" s="60">
        <f t="shared" si="0"/>
        <v>40</v>
      </c>
      <c r="J38" s="68">
        <v>9957246739</v>
      </c>
      <c r="K38" s="75" t="s">
        <v>589</v>
      </c>
      <c r="L38" s="68" t="s">
        <v>580</v>
      </c>
      <c r="M38" s="68">
        <v>9954439700</v>
      </c>
      <c r="N38" s="68" t="s">
        <v>590</v>
      </c>
      <c r="O38" s="68">
        <v>8822345296</v>
      </c>
      <c r="P38" s="49">
        <v>43719</v>
      </c>
      <c r="Q38" s="48" t="s">
        <v>571</v>
      </c>
      <c r="R38" s="68">
        <v>28</v>
      </c>
      <c r="S38" s="18" t="s">
        <v>662</v>
      </c>
      <c r="T38" s="18"/>
    </row>
    <row r="39" spans="1:20" ht="30">
      <c r="A39" s="4">
        <v>35</v>
      </c>
      <c r="B39" s="17" t="s">
        <v>63</v>
      </c>
      <c r="C39" s="67" t="s">
        <v>528</v>
      </c>
      <c r="D39" s="48" t="s">
        <v>25</v>
      </c>
      <c r="E39" s="73" t="s">
        <v>909</v>
      </c>
      <c r="F39" s="48"/>
      <c r="G39" s="73">
        <v>34</v>
      </c>
      <c r="H39" s="73">
        <v>22</v>
      </c>
      <c r="I39" s="60">
        <f t="shared" si="0"/>
        <v>56</v>
      </c>
      <c r="J39" s="68" t="s">
        <v>582</v>
      </c>
      <c r="K39" s="68" t="s">
        <v>822</v>
      </c>
      <c r="L39" s="68" t="s">
        <v>823</v>
      </c>
      <c r="M39" s="68">
        <v>9859448719</v>
      </c>
      <c r="N39" s="68" t="s">
        <v>824</v>
      </c>
      <c r="O39" s="68">
        <v>9678065933</v>
      </c>
      <c r="P39" s="49">
        <v>43719</v>
      </c>
      <c r="Q39" s="48" t="s">
        <v>571</v>
      </c>
      <c r="R39" s="68">
        <v>24</v>
      </c>
      <c r="S39" s="18" t="s">
        <v>662</v>
      </c>
      <c r="T39" s="18"/>
    </row>
    <row r="40" spans="1:20" ht="30">
      <c r="A40" s="4">
        <v>36</v>
      </c>
      <c r="B40" s="17" t="s">
        <v>63</v>
      </c>
      <c r="C40" s="63" t="s">
        <v>529</v>
      </c>
      <c r="D40" s="48" t="s">
        <v>23</v>
      </c>
      <c r="E40" s="73">
        <v>18240115305</v>
      </c>
      <c r="F40" s="48" t="s">
        <v>577</v>
      </c>
      <c r="G40" s="73">
        <v>40</v>
      </c>
      <c r="H40" s="73">
        <v>38</v>
      </c>
      <c r="I40" s="60">
        <f t="shared" si="0"/>
        <v>78</v>
      </c>
      <c r="J40" s="68">
        <v>9707781590</v>
      </c>
      <c r="K40" s="68" t="s">
        <v>822</v>
      </c>
      <c r="L40" s="68" t="s">
        <v>823</v>
      </c>
      <c r="M40" s="68">
        <v>9859448719</v>
      </c>
      <c r="N40" s="68" t="s">
        <v>824</v>
      </c>
      <c r="O40" s="68">
        <v>9678065933</v>
      </c>
      <c r="P40" s="49">
        <v>43719</v>
      </c>
      <c r="Q40" s="48" t="s">
        <v>571</v>
      </c>
      <c r="R40" s="68">
        <v>25</v>
      </c>
      <c r="S40" s="18" t="s">
        <v>662</v>
      </c>
      <c r="T40" s="18"/>
    </row>
    <row r="41" spans="1:20" ht="30">
      <c r="A41" s="4">
        <v>37</v>
      </c>
      <c r="B41" s="17" t="s">
        <v>62</v>
      </c>
      <c r="C41" s="67" t="s">
        <v>530</v>
      </c>
      <c r="D41" s="48" t="s">
        <v>25</v>
      </c>
      <c r="E41" s="73" t="s">
        <v>910</v>
      </c>
      <c r="F41" s="48"/>
      <c r="G41" s="73">
        <v>23</v>
      </c>
      <c r="H41" s="73">
        <v>21</v>
      </c>
      <c r="I41" s="60">
        <f t="shared" si="0"/>
        <v>44</v>
      </c>
      <c r="J41" s="68" t="s">
        <v>582</v>
      </c>
      <c r="K41" s="68" t="s">
        <v>822</v>
      </c>
      <c r="L41" s="68" t="s">
        <v>823</v>
      </c>
      <c r="M41" s="68">
        <v>9859448719</v>
      </c>
      <c r="N41" s="68" t="s">
        <v>824</v>
      </c>
      <c r="O41" s="68">
        <v>9678065933</v>
      </c>
      <c r="P41" s="49">
        <v>43720</v>
      </c>
      <c r="Q41" s="48" t="s">
        <v>572</v>
      </c>
      <c r="R41" s="68">
        <v>23</v>
      </c>
      <c r="S41" s="18" t="s">
        <v>662</v>
      </c>
      <c r="T41" s="18"/>
    </row>
    <row r="42" spans="1:20" ht="30">
      <c r="A42" s="4">
        <v>38</v>
      </c>
      <c r="B42" s="17" t="s">
        <v>62</v>
      </c>
      <c r="C42" s="63" t="s">
        <v>531</v>
      </c>
      <c r="D42" s="48" t="s">
        <v>23</v>
      </c>
      <c r="E42" s="73">
        <v>18240115310</v>
      </c>
      <c r="F42" s="56" t="s">
        <v>575</v>
      </c>
      <c r="G42" s="73">
        <v>26</v>
      </c>
      <c r="H42" s="73">
        <v>31</v>
      </c>
      <c r="I42" s="60">
        <f t="shared" si="0"/>
        <v>57</v>
      </c>
      <c r="J42" s="68">
        <v>9707626854</v>
      </c>
      <c r="K42" s="68" t="s">
        <v>822</v>
      </c>
      <c r="L42" s="68" t="s">
        <v>823</v>
      </c>
      <c r="M42" s="68">
        <v>9859448719</v>
      </c>
      <c r="N42" s="68" t="s">
        <v>824</v>
      </c>
      <c r="O42" s="68">
        <v>9678065933</v>
      </c>
      <c r="P42" s="49">
        <v>43720</v>
      </c>
      <c r="Q42" s="48" t="s">
        <v>572</v>
      </c>
      <c r="R42" s="68">
        <v>22</v>
      </c>
      <c r="S42" s="18" t="s">
        <v>662</v>
      </c>
      <c r="T42" s="18"/>
    </row>
    <row r="43" spans="1:20">
      <c r="A43" s="4">
        <v>39</v>
      </c>
      <c r="B43" s="17" t="s">
        <v>63</v>
      </c>
      <c r="C43" s="67" t="s">
        <v>532</v>
      </c>
      <c r="D43" s="48" t="s">
        <v>25</v>
      </c>
      <c r="E43" s="73" t="s">
        <v>911</v>
      </c>
      <c r="F43" s="48"/>
      <c r="G43" s="73">
        <v>29</v>
      </c>
      <c r="H43" s="73">
        <v>43</v>
      </c>
      <c r="I43" s="60">
        <f t="shared" si="0"/>
        <v>72</v>
      </c>
      <c r="J43" s="68" t="s">
        <v>582</v>
      </c>
      <c r="K43" s="68" t="s">
        <v>583</v>
      </c>
      <c r="L43" s="68" t="s">
        <v>584</v>
      </c>
      <c r="M43" s="68">
        <v>9859420346</v>
      </c>
      <c r="N43" s="68" t="s">
        <v>585</v>
      </c>
      <c r="O43" s="68">
        <v>9678278688</v>
      </c>
      <c r="P43" s="49">
        <v>43720</v>
      </c>
      <c r="Q43" s="48" t="s">
        <v>572</v>
      </c>
      <c r="R43" s="68">
        <v>21</v>
      </c>
      <c r="S43" s="18" t="s">
        <v>662</v>
      </c>
      <c r="T43" s="18"/>
    </row>
    <row r="44" spans="1:20">
      <c r="A44" s="4">
        <v>40</v>
      </c>
      <c r="B44" s="17" t="s">
        <v>63</v>
      </c>
      <c r="C44" s="63" t="s">
        <v>533</v>
      </c>
      <c r="D44" s="48" t="s">
        <v>23</v>
      </c>
      <c r="E44" s="73">
        <v>18240116403</v>
      </c>
      <c r="F44" s="48" t="s">
        <v>575</v>
      </c>
      <c r="G44" s="73">
        <v>21</v>
      </c>
      <c r="H44" s="73">
        <v>32</v>
      </c>
      <c r="I44" s="60">
        <f t="shared" si="0"/>
        <v>53</v>
      </c>
      <c r="J44" s="68">
        <v>9508178461</v>
      </c>
      <c r="K44" s="68" t="s">
        <v>588</v>
      </c>
      <c r="L44" s="68" t="s">
        <v>586</v>
      </c>
      <c r="M44" s="68">
        <v>9854381890</v>
      </c>
      <c r="N44" s="68" t="s">
        <v>587</v>
      </c>
      <c r="O44" s="68">
        <v>7896987071</v>
      </c>
      <c r="P44" s="49">
        <v>43720</v>
      </c>
      <c r="Q44" s="48" t="s">
        <v>572</v>
      </c>
      <c r="R44" s="68">
        <v>20</v>
      </c>
      <c r="S44" s="18" t="s">
        <v>662</v>
      </c>
      <c r="T44" s="18"/>
    </row>
    <row r="45" spans="1:20" ht="33">
      <c r="A45" s="4">
        <v>41</v>
      </c>
      <c r="B45" s="17" t="s">
        <v>62</v>
      </c>
      <c r="C45" s="70" t="s">
        <v>534</v>
      </c>
      <c r="D45" s="48" t="s">
        <v>23</v>
      </c>
      <c r="E45" s="79">
        <v>18240105302</v>
      </c>
      <c r="F45" s="48" t="s">
        <v>575</v>
      </c>
      <c r="G45" s="79">
        <v>47</v>
      </c>
      <c r="H45" s="79">
        <v>76</v>
      </c>
      <c r="I45" s="60">
        <f t="shared" si="0"/>
        <v>123</v>
      </c>
      <c r="J45" s="70">
        <v>9435311070</v>
      </c>
      <c r="K45" s="48" t="s">
        <v>728</v>
      </c>
      <c r="L45" s="18" t="s">
        <v>729</v>
      </c>
      <c r="M45" s="84">
        <v>9508898360</v>
      </c>
      <c r="N45" s="18" t="s">
        <v>916</v>
      </c>
      <c r="O45" s="18">
        <v>7399634148</v>
      </c>
      <c r="P45" s="49">
        <v>43721</v>
      </c>
      <c r="Q45" s="48" t="s">
        <v>573</v>
      </c>
      <c r="R45" s="48">
        <v>8</v>
      </c>
      <c r="S45" s="18"/>
      <c r="T45" s="18"/>
    </row>
    <row r="46" spans="1:20">
      <c r="A46" s="4">
        <v>42</v>
      </c>
      <c r="B46" s="17" t="s">
        <v>62</v>
      </c>
      <c r="C46" s="71" t="s">
        <v>535</v>
      </c>
      <c r="D46" s="48" t="s">
        <v>25</v>
      </c>
      <c r="E46" s="80" t="s">
        <v>582</v>
      </c>
      <c r="F46" s="48"/>
      <c r="G46" s="82">
        <v>30</v>
      </c>
      <c r="H46" s="82">
        <v>31</v>
      </c>
      <c r="I46" s="60">
        <f t="shared" si="0"/>
        <v>61</v>
      </c>
      <c r="J46" s="18"/>
      <c r="K46" s="48" t="s">
        <v>582</v>
      </c>
      <c r="L46" s="18" t="s">
        <v>582</v>
      </c>
      <c r="M46" s="84" t="s">
        <v>582</v>
      </c>
      <c r="N46" s="18"/>
      <c r="O46" s="18"/>
      <c r="P46" s="49">
        <v>43721</v>
      </c>
      <c r="Q46" s="48" t="s">
        <v>573</v>
      </c>
      <c r="R46" s="48">
        <v>16</v>
      </c>
      <c r="S46" s="18"/>
      <c r="T46" s="18"/>
    </row>
    <row r="47" spans="1:20">
      <c r="A47" s="4">
        <v>43</v>
      </c>
      <c r="B47" s="17" t="s">
        <v>63</v>
      </c>
      <c r="C47" s="71" t="s">
        <v>536</v>
      </c>
      <c r="D47" s="48" t="s">
        <v>25</v>
      </c>
      <c r="E47" s="80" t="s">
        <v>582</v>
      </c>
      <c r="F47" s="48"/>
      <c r="G47" s="82">
        <v>21</v>
      </c>
      <c r="H47" s="82">
        <v>20</v>
      </c>
      <c r="I47" s="60">
        <f t="shared" si="0"/>
        <v>41</v>
      </c>
      <c r="J47" s="18"/>
      <c r="K47" s="48" t="s">
        <v>582</v>
      </c>
      <c r="L47" s="18" t="s">
        <v>582</v>
      </c>
      <c r="M47" s="84" t="s">
        <v>582</v>
      </c>
      <c r="N47" s="18"/>
      <c r="O47" s="18"/>
      <c r="P47" s="49">
        <v>43721</v>
      </c>
      <c r="Q47" s="48" t="s">
        <v>573</v>
      </c>
      <c r="R47" s="48">
        <v>16</v>
      </c>
      <c r="S47" s="18"/>
      <c r="T47" s="18"/>
    </row>
    <row r="48" spans="1:20" ht="30">
      <c r="A48" s="4">
        <v>44</v>
      </c>
      <c r="B48" s="17" t="s">
        <v>63</v>
      </c>
      <c r="C48" s="71" t="s">
        <v>374</v>
      </c>
      <c r="D48" s="48" t="s">
        <v>25</v>
      </c>
      <c r="E48" s="80" t="s">
        <v>582</v>
      </c>
      <c r="F48" s="48"/>
      <c r="G48" s="82">
        <v>29</v>
      </c>
      <c r="H48" s="82">
        <v>43</v>
      </c>
      <c r="I48" s="60">
        <f t="shared" si="0"/>
        <v>72</v>
      </c>
      <c r="J48" s="18"/>
      <c r="K48" s="48" t="s">
        <v>582</v>
      </c>
      <c r="L48" s="18" t="s">
        <v>582</v>
      </c>
      <c r="M48" s="84" t="s">
        <v>582</v>
      </c>
      <c r="N48" s="18"/>
      <c r="O48" s="18"/>
      <c r="P48" s="49">
        <v>43721</v>
      </c>
      <c r="Q48" s="48" t="s">
        <v>573</v>
      </c>
      <c r="R48" s="48">
        <v>12</v>
      </c>
      <c r="S48" s="18"/>
      <c r="T48" s="18"/>
    </row>
    <row r="49" spans="1:20">
      <c r="A49" s="4">
        <v>45</v>
      </c>
      <c r="B49" s="17" t="s">
        <v>62</v>
      </c>
      <c r="C49" s="70" t="s">
        <v>537</v>
      </c>
      <c r="D49" s="48" t="s">
        <v>23</v>
      </c>
      <c r="E49" s="79">
        <v>18240105402</v>
      </c>
      <c r="F49" s="48" t="s">
        <v>575</v>
      </c>
      <c r="G49" s="79">
        <v>31</v>
      </c>
      <c r="H49" s="79">
        <v>31</v>
      </c>
      <c r="I49" s="60">
        <f t="shared" si="0"/>
        <v>62</v>
      </c>
      <c r="J49" s="70">
        <v>9854486465</v>
      </c>
      <c r="K49" s="48" t="s">
        <v>917</v>
      </c>
      <c r="L49" s="18" t="s">
        <v>586</v>
      </c>
      <c r="M49" s="84">
        <v>9854381890</v>
      </c>
      <c r="N49" s="18" t="s">
        <v>918</v>
      </c>
      <c r="O49" s="18">
        <v>9577363767</v>
      </c>
      <c r="P49" s="49">
        <v>43724</v>
      </c>
      <c r="Q49" s="48" t="s">
        <v>569</v>
      </c>
      <c r="R49" s="48">
        <v>18</v>
      </c>
      <c r="S49" s="18"/>
      <c r="T49" s="18"/>
    </row>
    <row r="50" spans="1:20">
      <c r="A50" s="4">
        <v>46</v>
      </c>
      <c r="B50" s="17" t="s">
        <v>62</v>
      </c>
      <c r="C50" s="70" t="s">
        <v>538</v>
      </c>
      <c r="D50" s="48" t="s">
        <v>23</v>
      </c>
      <c r="E50" s="79" t="s">
        <v>582</v>
      </c>
      <c r="F50" s="48" t="s">
        <v>575</v>
      </c>
      <c r="G50" s="79">
        <v>59</v>
      </c>
      <c r="H50" s="79">
        <v>48</v>
      </c>
      <c r="I50" s="60">
        <f t="shared" si="0"/>
        <v>107</v>
      </c>
      <c r="J50" s="70">
        <v>9678140544</v>
      </c>
      <c r="K50" s="48" t="s">
        <v>728</v>
      </c>
      <c r="L50" s="18" t="s">
        <v>729</v>
      </c>
      <c r="M50" s="84">
        <v>9508898360</v>
      </c>
      <c r="N50" s="18" t="s">
        <v>730</v>
      </c>
      <c r="O50" s="18">
        <v>9957378435</v>
      </c>
      <c r="P50" s="49">
        <v>43724</v>
      </c>
      <c r="Q50" s="48" t="s">
        <v>569</v>
      </c>
      <c r="R50" s="48">
        <v>13</v>
      </c>
      <c r="S50" s="18"/>
      <c r="T50" s="18"/>
    </row>
    <row r="51" spans="1:20">
      <c r="A51" s="4">
        <v>47</v>
      </c>
      <c r="B51" s="17" t="s">
        <v>63</v>
      </c>
      <c r="C51" s="71" t="s">
        <v>363</v>
      </c>
      <c r="D51" s="48" t="s">
        <v>25</v>
      </c>
      <c r="E51" s="80" t="s">
        <v>582</v>
      </c>
      <c r="F51" s="48"/>
      <c r="G51" s="82">
        <v>30</v>
      </c>
      <c r="H51" s="82">
        <v>24</v>
      </c>
      <c r="I51" s="60">
        <f t="shared" si="0"/>
        <v>54</v>
      </c>
      <c r="J51" s="18"/>
      <c r="K51" s="48" t="s">
        <v>582</v>
      </c>
      <c r="L51" s="18" t="s">
        <v>582</v>
      </c>
      <c r="M51" s="84" t="s">
        <v>582</v>
      </c>
      <c r="N51" s="18"/>
      <c r="O51" s="18"/>
      <c r="P51" s="49">
        <v>43724</v>
      </c>
      <c r="Q51" s="48" t="s">
        <v>569</v>
      </c>
      <c r="R51" s="48">
        <v>11</v>
      </c>
      <c r="S51" s="18"/>
      <c r="T51" s="18"/>
    </row>
    <row r="52" spans="1:20">
      <c r="A52" s="4">
        <v>48</v>
      </c>
      <c r="B52" s="17" t="s">
        <v>63</v>
      </c>
      <c r="C52" s="71" t="s">
        <v>354</v>
      </c>
      <c r="D52" s="48" t="s">
        <v>25</v>
      </c>
      <c r="E52" s="80" t="s">
        <v>582</v>
      </c>
      <c r="F52" s="48"/>
      <c r="G52" s="82">
        <v>21</v>
      </c>
      <c r="H52" s="82">
        <v>31</v>
      </c>
      <c r="I52" s="60">
        <f t="shared" si="0"/>
        <v>52</v>
      </c>
      <c r="J52" s="18"/>
      <c r="K52" s="48" t="s">
        <v>582</v>
      </c>
      <c r="L52" s="18" t="s">
        <v>582</v>
      </c>
      <c r="M52" s="84" t="s">
        <v>582</v>
      </c>
      <c r="N52" s="18"/>
      <c r="O52" s="18"/>
      <c r="P52" s="49">
        <v>43724</v>
      </c>
      <c r="Q52" s="48" t="s">
        <v>569</v>
      </c>
      <c r="R52" s="48">
        <v>11</v>
      </c>
      <c r="S52" s="18"/>
      <c r="T52" s="18"/>
    </row>
    <row r="53" spans="1:20" ht="33">
      <c r="A53" s="4">
        <v>49</v>
      </c>
      <c r="B53" s="17" t="s">
        <v>62</v>
      </c>
      <c r="C53" s="70" t="s">
        <v>423</v>
      </c>
      <c r="D53" s="48" t="s">
        <v>23</v>
      </c>
      <c r="E53" s="79">
        <v>18240118401</v>
      </c>
      <c r="F53" s="48" t="s">
        <v>575</v>
      </c>
      <c r="G53" s="79">
        <v>17</v>
      </c>
      <c r="H53" s="79">
        <v>17</v>
      </c>
      <c r="I53" s="60">
        <f t="shared" si="0"/>
        <v>34</v>
      </c>
      <c r="J53" s="70">
        <v>9859648981</v>
      </c>
      <c r="K53" s="48" t="s">
        <v>591</v>
      </c>
      <c r="L53" s="18" t="s">
        <v>592</v>
      </c>
      <c r="M53" s="84" t="s">
        <v>582</v>
      </c>
      <c r="N53" s="18" t="s">
        <v>593</v>
      </c>
      <c r="O53" s="18">
        <v>9859269751</v>
      </c>
      <c r="P53" s="49">
        <v>43725</v>
      </c>
      <c r="Q53" s="48" t="s">
        <v>570</v>
      </c>
      <c r="R53" s="48">
        <v>12</v>
      </c>
      <c r="S53" s="18"/>
      <c r="T53" s="18"/>
    </row>
    <row r="54" spans="1:20">
      <c r="A54" s="4">
        <v>50</v>
      </c>
      <c r="B54" s="17" t="s">
        <v>62</v>
      </c>
      <c r="C54" s="70" t="s">
        <v>539</v>
      </c>
      <c r="D54" s="48" t="s">
        <v>23</v>
      </c>
      <c r="E54" s="79">
        <v>18240105601</v>
      </c>
      <c r="F54" s="48" t="s">
        <v>575</v>
      </c>
      <c r="G54" s="79">
        <v>73</v>
      </c>
      <c r="H54" s="79">
        <v>68</v>
      </c>
      <c r="I54" s="60">
        <f t="shared" si="0"/>
        <v>141</v>
      </c>
      <c r="J54" s="70">
        <v>986447424</v>
      </c>
      <c r="K54" s="48" t="s">
        <v>735</v>
      </c>
      <c r="L54" s="18" t="s">
        <v>736</v>
      </c>
      <c r="M54" s="84">
        <v>9954271606</v>
      </c>
      <c r="N54" s="18" t="s">
        <v>919</v>
      </c>
      <c r="O54" s="18">
        <v>8811898351</v>
      </c>
      <c r="P54" s="49">
        <v>43725</v>
      </c>
      <c r="Q54" s="48" t="s">
        <v>570</v>
      </c>
      <c r="R54" s="48">
        <v>12</v>
      </c>
      <c r="S54" s="18"/>
      <c r="T54" s="18"/>
    </row>
    <row r="55" spans="1:20">
      <c r="A55" s="4">
        <v>51</v>
      </c>
      <c r="B55" s="17" t="s">
        <v>63</v>
      </c>
      <c r="C55" s="71" t="s">
        <v>155</v>
      </c>
      <c r="D55" s="48" t="s">
        <v>25</v>
      </c>
      <c r="E55" s="80" t="s">
        <v>582</v>
      </c>
      <c r="F55" s="48"/>
      <c r="G55" s="82">
        <v>21</v>
      </c>
      <c r="H55" s="82">
        <v>31</v>
      </c>
      <c r="I55" s="60">
        <f t="shared" si="0"/>
        <v>52</v>
      </c>
      <c r="J55" s="18"/>
      <c r="K55" s="48" t="s">
        <v>582</v>
      </c>
      <c r="L55" s="18" t="s">
        <v>582</v>
      </c>
      <c r="M55" s="84" t="s">
        <v>582</v>
      </c>
      <c r="N55" s="18"/>
      <c r="O55" s="18"/>
      <c r="P55" s="49">
        <v>43725</v>
      </c>
      <c r="Q55" s="48" t="s">
        <v>570</v>
      </c>
      <c r="R55" s="48">
        <v>13</v>
      </c>
      <c r="S55" s="18"/>
      <c r="T55" s="18"/>
    </row>
    <row r="56" spans="1:20">
      <c r="A56" s="4">
        <v>52</v>
      </c>
      <c r="B56" s="17" t="s">
        <v>63</v>
      </c>
      <c r="C56" s="71" t="s">
        <v>345</v>
      </c>
      <c r="D56" s="48" t="s">
        <v>25</v>
      </c>
      <c r="E56" s="80" t="s">
        <v>582</v>
      </c>
      <c r="F56" s="56"/>
      <c r="G56" s="82">
        <v>34</v>
      </c>
      <c r="H56" s="82">
        <v>22</v>
      </c>
      <c r="I56" s="60">
        <f t="shared" si="0"/>
        <v>56</v>
      </c>
      <c r="J56" s="18"/>
      <c r="K56" s="48" t="s">
        <v>582</v>
      </c>
      <c r="L56" s="18" t="s">
        <v>582</v>
      </c>
      <c r="M56" s="84" t="s">
        <v>582</v>
      </c>
      <c r="N56" s="18"/>
      <c r="O56" s="18"/>
      <c r="P56" s="49">
        <v>43725</v>
      </c>
      <c r="Q56" s="48" t="s">
        <v>570</v>
      </c>
      <c r="R56" s="48">
        <v>12</v>
      </c>
      <c r="S56" s="18"/>
      <c r="T56" s="18"/>
    </row>
    <row r="57" spans="1:20">
      <c r="A57" s="4">
        <v>53</v>
      </c>
      <c r="B57" s="17" t="s">
        <v>62</v>
      </c>
      <c r="C57" s="70" t="s">
        <v>540</v>
      </c>
      <c r="D57" s="48" t="s">
        <v>23</v>
      </c>
      <c r="E57" s="79">
        <v>18240105602</v>
      </c>
      <c r="F57" s="48" t="s">
        <v>577</v>
      </c>
      <c r="G57" s="79">
        <v>53</v>
      </c>
      <c r="H57" s="79">
        <v>69</v>
      </c>
      <c r="I57" s="60">
        <f t="shared" si="0"/>
        <v>122</v>
      </c>
      <c r="J57" s="70">
        <v>8471991464</v>
      </c>
      <c r="K57" s="48" t="s">
        <v>735</v>
      </c>
      <c r="L57" s="18" t="s">
        <v>736</v>
      </c>
      <c r="M57" s="84">
        <v>9954271606</v>
      </c>
      <c r="N57" s="18" t="s">
        <v>919</v>
      </c>
      <c r="O57" s="18">
        <v>8811898351</v>
      </c>
      <c r="P57" s="49">
        <v>43726</v>
      </c>
      <c r="Q57" s="48" t="s">
        <v>571</v>
      </c>
      <c r="R57" s="48">
        <v>12</v>
      </c>
      <c r="S57" s="18"/>
      <c r="T57" s="18"/>
    </row>
    <row r="58" spans="1:20">
      <c r="A58" s="4">
        <v>54</v>
      </c>
      <c r="B58" s="17" t="s">
        <v>62</v>
      </c>
      <c r="C58" s="72" t="s">
        <v>541</v>
      </c>
      <c r="D58" s="48" t="s">
        <v>23</v>
      </c>
      <c r="E58" s="81">
        <v>18240106602</v>
      </c>
      <c r="F58" s="48" t="s">
        <v>577</v>
      </c>
      <c r="G58" s="81">
        <v>46</v>
      </c>
      <c r="H58" s="81">
        <v>29</v>
      </c>
      <c r="I58" s="60">
        <f t="shared" si="0"/>
        <v>75</v>
      </c>
      <c r="J58" s="72">
        <v>9707060973</v>
      </c>
      <c r="K58" s="85" t="s">
        <v>652</v>
      </c>
      <c r="L58" s="18" t="s">
        <v>653</v>
      </c>
      <c r="M58" s="84">
        <v>9957637754</v>
      </c>
      <c r="N58" s="86" t="s">
        <v>654</v>
      </c>
      <c r="O58" s="86">
        <v>7399649921</v>
      </c>
      <c r="P58" s="49">
        <v>43726</v>
      </c>
      <c r="Q58" s="48" t="s">
        <v>571</v>
      </c>
      <c r="R58" s="48">
        <v>14</v>
      </c>
      <c r="S58" s="18"/>
      <c r="T58" s="18"/>
    </row>
    <row r="59" spans="1:20">
      <c r="A59" s="4">
        <v>55</v>
      </c>
      <c r="B59" s="17" t="s">
        <v>63</v>
      </c>
      <c r="C59" s="71" t="s">
        <v>331</v>
      </c>
      <c r="D59" s="48" t="s">
        <v>25</v>
      </c>
      <c r="E59" s="80" t="s">
        <v>582</v>
      </c>
      <c r="F59" s="48"/>
      <c r="G59" s="82">
        <v>27</v>
      </c>
      <c r="H59" s="82">
        <v>31</v>
      </c>
      <c r="I59" s="60">
        <f t="shared" si="0"/>
        <v>58</v>
      </c>
      <c r="J59" s="18"/>
      <c r="K59" s="48" t="s">
        <v>582</v>
      </c>
      <c r="L59" s="18" t="s">
        <v>582</v>
      </c>
      <c r="M59" s="84" t="s">
        <v>582</v>
      </c>
      <c r="N59" s="18"/>
      <c r="O59" s="18"/>
      <c r="P59" s="49">
        <v>43726</v>
      </c>
      <c r="Q59" s="48" t="s">
        <v>571</v>
      </c>
      <c r="R59" s="48">
        <v>18</v>
      </c>
      <c r="S59" s="18"/>
      <c r="T59" s="18"/>
    </row>
    <row r="60" spans="1:20" ht="30">
      <c r="A60" s="4">
        <v>56</v>
      </c>
      <c r="B60" s="17" t="s">
        <v>63</v>
      </c>
      <c r="C60" s="71" t="s">
        <v>542</v>
      </c>
      <c r="D60" s="48" t="s">
        <v>25</v>
      </c>
      <c r="E60" s="80" t="s">
        <v>582</v>
      </c>
      <c r="F60" s="48"/>
      <c r="G60" s="82">
        <v>14</v>
      </c>
      <c r="H60" s="82">
        <v>19</v>
      </c>
      <c r="I60" s="60">
        <f t="shared" si="0"/>
        <v>33</v>
      </c>
      <c r="J60" s="18"/>
      <c r="K60" s="48" t="s">
        <v>582</v>
      </c>
      <c r="L60" s="18" t="s">
        <v>582</v>
      </c>
      <c r="M60" s="84" t="s">
        <v>582</v>
      </c>
      <c r="N60" s="18"/>
      <c r="O60" s="18"/>
      <c r="P60" s="49">
        <v>43726</v>
      </c>
      <c r="Q60" s="48" t="s">
        <v>571</v>
      </c>
      <c r="R60" s="48">
        <v>14</v>
      </c>
      <c r="S60" s="18"/>
      <c r="T60" s="18"/>
    </row>
    <row r="61" spans="1:20">
      <c r="A61" s="4">
        <v>57</v>
      </c>
      <c r="B61" s="17" t="s">
        <v>62</v>
      </c>
      <c r="C61" s="70" t="s">
        <v>543</v>
      </c>
      <c r="D61" s="48" t="s">
        <v>23</v>
      </c>
      <c r="E61" s="79">
        <v>18240105603</v>
      </c>
      <c r="F61" s="48" t="s">
        <v>575</v>
      </c>
      <c r="G61" s="79">
        <v>37</v>
      </c>
      <c r="H61" s="79">
        <v>31</v>
      </c>
      <c r="I61" s="60">
        <f t="shared" si="0"/>
        <v>68</v>
      </c>
      <c r="J61" s="70">
        <v>9864620112</v>
      </c>
      <c r="K61" s="48" t="s">
        <v>735</v>
      </c>
      <c r="L61" s="18" t="s">
        <v>736</v>
      </c>
      <c r="M61" s="84">
        <v>9954271606</v>
      </c>
      <c r="N61" s="18" t="s">
        <v>919</v>
      </c>
      <c r="O61" s="18">
        <v>8811898351</v>
      </c>
      <c r="P61" s="49">
        <v>43727</v>
      </c>
      <c r="Q61" s="48" t="s">
        <v>572</v>
      </c>
      <c r="R61" s="48">
        <v>14</v>
      </c>
      <c r="S61" s="18"/>
      <c r="T61" s="18"/>
    </row>
    <row r="62" spans="1:20" ht="33">
      <c r="A62" s="4">
        <v>58</v>
      </c>
      <c r="B62" s="17" t="s">
        <v>62</v>
      </c>
      <c r="C62" s="70" t="s">
        <v>544</v>
      </c>
      <c r="D62" s="48" t="s">
        <v>23</v>
      </c>
      <c r="E62" s="79">
        <v>18240105701</v>
      </c>
      <c r="F62" s="48" t="s">
        <v>575</v>
      </c>
      <c r="G62" s="79">
        <v>58</v>
      </c>
      <c r="H62" s="79">
        <v>60</v>
      </c>
      <c r="I62" s="60">
        <f t="shared" si="0"/>
        <v>118</v>
      </c>
      <c r="J62" s="70">
        <v>9401153901</v>
      </c>
      <c r="K62" s="48" t="s">
        <v>591</v>
      </c>
      <c r="L62" s="18" t="s">
        <v>592</v>
      </c>
      <c r="M62" s="84">
        <v>9707726608</v>
      </c>
      <c r="N62" s="18" t="s">
        <v>593</v>
      </c>
      <c r="O62" s="18">
        <v>9859269751</v>
      </c>
      <c r="P62" s="49">
        <v>43727</v>
      </c>
      <c r="Q62" s="48" t="s">
        <v>572</v>
      </c>
      <c r="R62" s="48">
        <v>14</v>
      </c>
      <c r="S62" s="18"/>
      <c r="T62" s="18"/>
    </row>
    <row r="63" spans="1:20">
      <c r="A63" s="4">
        <v>59</v>
      </c>
      <c r="B63" s="17" t="s">
        <v>63</v>
      </c>
      <c r="C63" s="71" t="s">
        <v>545</v>
      </c>
      <c r="D63" s="48" t="s">
        <v>25</v>
      </c>
      <c r="E63" s="80" t="s">
        <v>582</v>
      </c>
      <c r="F63" s="56"/>
      <c r="G63" s="82">
        <v>19</v>
      </c>
      <c r="H63" s="82">
        <v>17</v>
      </c>
      <c r="I63" s="60">
        <f t="shared" si="0"/>
        <v>36</v>
      </c>
      <c r="J63" s="18"/>
      <c r="K63" s="48" t="s">
        <v>582</v>
      </c>
      <c r="L63" s="18" t="s">
        <v>582</v>
      </c>
      <c r="M63" s="84" t="s">
        <v>582</v>
      </c>
      <c r="N63" s="18"/>
      <c r="O63" s="18"/>
      <c r="P63" s="49">
        <v>43727</v>
      </c>
      <c r="Q63" s="48" t="s">
        <v>572</v>
      </c>
      <c r="R63" s="48">
        <v>13</v>
      </c>
      <c r="S63" s="18"/>
      <c r="T63" s="18"/>
    </row>
    <row r="64" spans="1:20">
      <c r="A64" s="4">
        <v>60</v>
      </c>
      <c r="B64" s="17" t="s">
        <v>63</v>
      </c>
      <c r="C64" s="71" t="s">
        <v>546</v>
      </c>
      <c r="D64" s="48" t="s">
        <v>25</v>
      </c>
      <c r="E64" s="80" t="s">
        <v>582</v>
      </c>
      <c r="F64" s="48"/>
      <c r="G64" s="82">
        <v>21</v>
      </c>
      <c r="H64" s="82">
        <v>20</v>
      </c>
      <c r="I64" s="60">
        <f t="shared" si="0"/>
        <v>41</v>
      </c>
      <c r="J64" s="18"/>
      <c r="K64" s="48" t="s">
        <v>582</v>
      </c>
      <c r="L64" s="18" t="s">
        <v>582</v>
      </c>
      <c r="M64" s="84" t="s">
        <v>582</v>
      </c>
      <c r="N64" s="18"/>
      <c r="O64" s="18"/>
      <c r="P64" s="49">
        <v>43727</v>
      </c>
      <c r="Q64" s="48" t="s">
        <v>572</v>
      </c>
      <c r="R64" s="48">
        <v>13</v>
      </c>
      <c r="S64" s="18"/>
      <c r="T64" s="18"/>
    </row>
    <row r="65" spans="1:20">
      <c r="A65" s="4">
        <v>61</v>
      </c>
      <c r="B65" s="17" t="s">
        <v>62</v>
      </c>
      <c r="C65" s="71" t="s">
        <v>547</v>
      </c>
      <c r="D65" s="48" t="s">
        <v>25</v>
      </c>
      <c r="E65" s="80" t="s">
        <v>582</v>
      </c>
      <c r="F65" s="48"/>
      <c r="G65" s="82">
        <v>18</v>
      </c>
      <c r="H65" s="82">
        <v>17</v>
      </c>
      <c r="I65" s="60">
        <f t="shared" si="0"/>
        <v>35</v>
      </c>
      <c r="J65" s="18"/>
      <c r="K65" s="48" t="s">
        <v>582</v>
      </c>
      <c r="L65" s="18" t="s">
        <v>582</v>
      </c>
      <c r="M65" s="84" t="s">
        <v>582</v>
      </c>
      <c r="N65" s="18"/>
      <c r="O65" s="18"/>
      <c r="P65" s="49">
        <v>43728</v>
      </c>
      <c r="Q65" s="48" t="s">
        <v>573</v>
      </c>
      <c r="R65" s="48">
        <v>15</v>
      </c>
      <c r="S65" s="18"/>
      <c r="T65" s="18"/>
    </row>
    <row r="66" spans="1:20" ht="33">
      <c r="A66" s="4">
        <v>62</v>
      </c>
      <c r="B66" s="17" t="s">
        <v>62</v>
      </c>
      <c r="C66" s="70" t="s">
        <v>152</v>
      </c>
      <c r="D66" s="48" t="s">
        <v>23</v>
      </c>
      <c r="E66" s="79">
        <v>18240105801</v>
      </c>
      <c r="F66" s="48" t="s">
        <v>577</v>
      </c>
      <c r="G66" s="79">
        <v>65</v>
      </c>
      <c r="H66" s="79">
        <v>66</v>
      </c>
      <c r="I66" s="60">
        <f t="shared" si="0"/>
        <v>131</v>
      </c>
      <c r="J66" s="70">
        <v>9864474138</v>
      </c>
      <c r="K66" s="48" t="s">
        <v>591</v>
      </c>
      <c r="L66" s="18" t="s">
        <v>592</v>
      </c>
      <c r="M66" s="84">
        <v>9707726608</v>
      </c>
      <c r="N66" s="18" t="s">
        <v>593</v>
      </c>
      <c r="O66" s="18">
        <v>9859269751</v>
      </c>
      <c r="P66" s="49">
        <v>43728</v>
      </c>
      <c r="Q66" s="48" t="s">
        <v>573</v>
      </c>
      <c r="R66" s="48">
        <v>9</v>
      </c>
      <c r="S66" s="18"/>
      <c r="T66" s="18"/>
    </row>
    <row r="67" spans="1:20">
      <c r="A67" s="4">
        <v>63</v>
      </c>
      <c r="B67" s="17" t="s">
        <v>63</v>
      </c>
      <c r="C67" s="71" t="s">
        <v>548</v>
      </c>
      <c r="D67" s="48" t="s">
        <v>25</v>
      </c>
      <c r="E67" s="80" t="s">
        <v>582</v>
      </c>
      <c r="F67" s="48"/>
      <c r="G67" s="82">
        <v>21</v>
      </c>
      <c r="H67" s="82">
        <v>19</v>
      </c>
      <c r="I67" s="60">
        <f t="shared" si="0"/>
        <v>40</v>
      </c>
      <c r="J67" s="18"/>
      <c r="K67" s="48" t="s">
        <v>582</v>
      </c>
      <c r="L67" s="18" t="s">
        <v>582</v>
      </c>
      <c r="M67" s="84" t="s">
        <v>582</v>
      </c>
      <c r="N67" s="18"/>
      <c r="O67" s="18"/>
      <c r="P67" s="49">
        <v>43728</v>
      </c>
      <c r="Q67" s="48" t="s">
        <v>573</v>
      </c>
      <c r="R67" s="48">
        <v>10</v>
      </c>
      <c r="S67" s="18"/>
      <c r="T67" s="18"/>
    </row>
    <row r="68" spans="1:20">
      <c r="A68" s="4">
        <v>64</v>
      </c>
      <c r="B68" s="17" t="s">
        <v>63</v>
      </c>
      <c r="C68" s="71" t="s">
        <v>549</v>
      </c>
      <c r="D68" s="48" t="s">
        <v>25</v>
      </c>
      <c r="E68" s="80" t="s">
        <v>582</v>
      </c>
      <c r="F68" s="48"/>
      <c r="G68" s="82">
        <v>21</v>
      </c>
      <c r="H68" s="82">
        <v>31</v>
      </c>
      <c r="I68" s="60">
        <f t="shared" si="0"/>
        <v>52</v>
      </c>
      <c r="J68" s="18"/>
      <c r="K68" s="48" t="s">
        <v>582</v>
      </c>
      <c r="L68" s="18" t="s">
        <v>582</v>
      </c>
      <c r="M68" s="84" t="s">
        <v>582</v>
      </c>
      <c r="N68" s="18"/>
      <c r="O68" s="18"/>
      <c r="P68" s="49">
        <v>43728</v>
      </c>
      <c r="Q68" s="48" t="s">
        <v>573</v>
      </c>
      <c r="R68" s="48">
        <v>9</v>
      </c>
      <c r="S68" s="18"/>
      <c r="T68" s="18"/>
    </row>
    <row r="69" spans="1:20">
      <c r="A69" s="4">
        <v>65</v>
      </c>
      <c r="B69" s="17" t="s">
        <v>62</v>
      </c>
      <c r="C69" s="71" t="s">
        <v>388</v>
      </c>
      <c r="D69" s="48" t="s">
        <v>25</v>
      </c>
      <c r="E69" s="80" t="s">
        <v>582</v>
      </c>
      <c r="F69" s="48"/>
      <c r="G69" s="82">
        <v>34</v>
      </c>
      <c r="H69" s="82">
        <v>22</v>
      </c>
      <c r="I69" s="60">
        <f t="shared" si="0"/>
        <v>56</v>
      </c>
      <c r="J69" s="18"/>
      <c r="K69" s="48" t="s">
        <v>582</v>
      </c>
      <c r="L69" s="18" t="s">
        <v>582</v>
      </c>
      <c r="M69" s="84" t="s">
        <v>582</v>
      </c>
      <c r="N69" s="18"/>
      <c r="O69" s="18"/>
      <c r="P69" s="49">
        <v>43729</v>
      </c>
      <c r="Q69" s="48" t="s">
        <v>574</v>
      </c>
      <c r="R69" s="48">
        <v>9</v>
      </c>
      <c r="S69" s="18"/>
      <c r="T69" s="18"/>
    </row>
    <row r="70" spans="1:20" ht="33">
      <c r="A70" s="4">
        <v>66</v>
      </c>
      <c r="B70" s="17" t="s">
        <v>62</v>
      </c>
      <c r="C70" s="70" t="s">
        <v>154</v>
      </c>
      <c r="D70" s="48" t="s">
        <v>23</v>
      </c>
      <c r="E70" s="79">
        <v>18240105802</v>
      </c>
      <c r="F70" s="48" t="s">
        <v>575</v>
      </c>
      <c r="G70" s="79">
        <v>23</v>
      </c>
      <c r="H70" s="79">
        <v>27</v>
      </c>
      <c r="I70" s="60">
        <f t="shared" ref="I70:I133" si="1">SUM(G70:H70)</f>
        <v>50</v>
      </c>
      <c r="J70" s="70">
        <v>9864378501</v>
      </c>
      <c r="K70" s="48" t="s">
        <v>591</v>
      </c>
      <c r="L70" s="18" t="s">
        <v>592</v>
      </c>
      <c r="M70" s="84">
        <v>9707726608</v>
      </c>
      <c r="N70" s="18" t="s">
        <v>593</v>
      </c>
      <c r="O70" s="18">
        <v>9859269751</v>
      </c>
      <c r="P70" s="49">
        <v>43729</v>
      </c>
      <c r="Q70" s="48" t="s">
        <v>574</v>
      </c>
      <c r="R70" s="48">
        <v>10</v>
      </c>
      <c r="S70" s="18"/>
      <c r="T70" s="18"/>
    </row>
    <row r="71" spans="1:20" ht="33">
      <c r="A71" s="4">
        <v>67</v>
      </c>
      <c r="B71" s="17" t="s">
        <v>63</v>
      </c>
      <c r="C71" s="70" t="s">
        <v>550</v>
      </c>
      <c r="D71" s="48" t="s">
        <v>23</v>
      </c>
      <c r="E71" s="79">
        <v>18240105805</v>
      </c>
      <c r="F71" s="48" t="s">
        <v>576</v>
      </c>
      <c r="G71" s="79">
        <v>69</v>
      </c>
      <c r="H71" s="79">
        <v>66</v>
      </c>
      <c r="I71" s="60">
        <f t="shared" si="1"/>
        <v>135</v>
      </c>
      <c r="J71" s="70">
        <v>9854622065</v>
      </c>
      <c r="K71" s="48" t="s">
        <v>591</v>
      </c>
      <c r="L71" s="18" t="s">
        <v>592</v>
      </c>
      <c r="M71" s="84">
        <v>9707726608</v>
      </c>
      <c r="N71" s="18" t="s">
        <v>593</v>
      </c>
      <c r="O71" s="18">
        <v>9859269751</v>
      </c>
      <c r="P71" s="49">
        <v>43729</v>
      </c>
      <c r="Q71" s="48" t="s">
        <v>574</v>
      </c>
      <c r="R71" s="48">
        <v>11</v>
      </c>
      <c r="S71" s="18"/>
      <c r="T71" s="18"/>
    </row>
    <row r="72" spans="1:20">
      <c r="A72" s="4">
        <v>68</v>
      </c>
      <c r="B72" s="17" t="s">
        <v>63</v>
      </c>
      <c r="C72" s="71" t="s">
        <v>551</v>
      </c>
      <c r="D72" s="48" t="s">
        <v>25</v>
      </c>
      <c r="E72" s="80" t="s">
        <v>582</v>
      </c>
      <c r="F72" s="48"/>
      <c r="G72" s="82">
        <v>17</v>
      </c>
      <c r="H72" s="82">
        <v>16</v>
      </c>
      <c r="I72" s="60">
        <f t="shared" si="1"/>
        <v>33</v>
      </c>
      <c r="J72" s="18"/>
      <c r="K72" s="48" t="s">
        <v>582</v>
      </c>
      <c r="L72" s="18" t="s">
        <v>582</v>
      </c>
      <c r="M72" s="84" t="s">
        <v>582</v>
      </c>
      <c r="N72" s="18"/>
      <c r="O72" s="18"/>
      <c r="P72" s="49">
        <v>43729</v>
      </c>
      <c r="Q72" s="48" t="s">
        <v>574</v>
      </c>
      <c r="R72" s="48">
        <v>7</v>
      </c>
      <c r="S72" s="18"/>
      <c r="T72" s="18"/>
    </row>
    <row r="73" spans="1:20">
      <c r="A73" s="4">
        <v>69</v>
      </c>
      <c r="B73" s="17" t="s">
        <v>62</v>
      </c>
      <c r="C73" s="71" t="s">
        <v>552</v>
      </c>
      <c r="D73" s="18" t="s">
        <v>25</v>
      </c>
      <c r="E73" s="80" t="s">
        <v>582</v>
      </c>
      <c r="F73" s="18"/>
      <c r="G73" s="82">
        <v>31</v>
      </c>
      <c r="H73" s="82">
        <v>26</v>
      </c>
      <c r="I73" s="60">
        <f t="shared" si="1"/>
        <v>57</v>
      </c>
      <c r="J73" s="18"/>
      <c r="K73" s="48" t="s">
        <v>582</v>
      </c>
      <c r="L73" s="18" t="s">
        <v>582</v>
      </c>
      <c r="M73" s="84" t="s">
        <v>582</v>
      </c>
      <c r="N73" s="18"/>
      <c r="O73" s="18"/>
      <c r="P73" s="24">
        <v>43731</v>
      </c>
      <c r="Q73" s="18" t="s">
        <v>569</v>
      </c>
      <c r="R73" s="48">
        <v>10</v>
      </c>
      <c r="S73" s="18"/>
      <c r="T73" s="18"/>
    </row>
    <row r="74" spans="1:20">
      <c r="A74" s="4">
        <v>70</v>
      </c>
      <c r="B74" s="17" t="s">
        <v>62</v>
      </c>
      <c r="C74" s="71" t="s">
        <v>553</v>
      </c>
      <c r="D74" s="18" t="s">
        <v>25</v>
      </c>
      <c r="E74" s="80" t="s">
        <v>582</v>
      </c>
      <c r="F74" s="18"/>
      <c r="G74" s="82">
        <v>31</v>
      </c>
      <c r="H74" s="82">
        <v>25</v>
      </c>
      <c r="I74" s="60">
        <f t="shared" si="1"/>
        <v>56</v>
      </c>
      <c r="J74" s="18"/>
      <c r="K74" s="48" t="s">
        <v>582</v>
      </c>
      <c r="L74" s="18" t="s">
        <v>582</v>
      </c>
      <c r="M74" s="84" t="s">
        <v>582</v>
      </c>
      <c r="N74" s="18"/>
      <c r="O74" s="18"/>
      <c r="P74" s="24">
        <v>43731</v>
      </c>
      <c r="Q74" s="18" t="s">
        <v>569</v>
      </c>
      <c r="R74" s="48">
        <v>12</v>
      </c>
      <c r="S74" s="18"/>
      <c r="T74" s="18"/>
    </row>
    <row r="75" spans="1:20">
      <c r="A75" s="4">
        <v>71</v>
      </c>
      <c r="B75" s="17" t="s">
        <v>63</v>
      </c>
      <c r="C75" s="70" t="s">
        <v>447</v>
      </c>
      <c r="D75" s="18" t="s">
        <v>23</v>
      </c>
      <c r="E75" s="79">
        <v>18240105901</v>
      </c>
      <c r="F75" s="18" t="s">
        <v>575</v>
      </c>
      <c r="G75" s="79">
        <v>43</v>
      </c>
      <c r="H75" s="79">
        <v>65</v>
      </c>
      <c r="I75" s="60">
        <f t="shared" si="1"/>
        <v>108</v>
      </c>
      <c r="J75" s="70">
        <v>9613415855</v>
      </c>
      <c r="K75" s="48" t="s">
        <v>588</v>
      </c>
      <c r="L75" s="18" t="s">
        <v>586</v>
      </c>
      <c r="M75" s="84">
        <v>9854381890</v>
      </c>
      <c r="N75" s="18" t="s">
        <v>920</v>
      </c>
      <c r="O75" s="18">
        <v>9859724389</v>
      </c>
      <c r="P75" s="24">
        <v>43731</v>
      </c>
      <c r="Q75" s="18" t="s">
        <v>569</v>
      </c>
      <c r="R75" s="48">
        <v>8</v>
      </c>
      <c r="S75" s="18"/>
      <c r="T75" s="18"/>
    </row>
    <row r="76" spans="1:20">
      <c r="A76" s="4">
        <v>72</v>
      </c>
      <c r="B76" s="17" t="s">
        <v>63</v>
      </c>
      <c r="C76" s="71" t="s">
        <v>554</v>
      </c>
      <c r="D76" s="18" t="s">
        <v>25</v>
      </c>
      <c r="E76" s="80" t="s">
        <v>582</v>
      </c>
      <c r="F76" s="18"/>
      <c r="G76" s="82">
        <v>29</v>
      </c>
      <c r="H76" s="82">
        <v>43</v>
      </c>
      <c r="I76" s="60">
        <f t="shared" si="1"/>
        <v>72</v>
      </c>
      <c r="J76" s="18"/>
      <c r="K76" s="48" t="s">
        <v>582</v>
      </c>
      <c r="L76" s="18" t="s">
        <v>582</v>
      </c>
      <c r="M76" s="84" t="s">
        <v>582</v>
      </c>
      <c r="N76" s="18"/>
      <c r="O76" s="18"/>
      <c r="P76" s="24">
        <v>43731</v>
      </c>
      <c r="Q76" s="18" t="s">
        <v>569</v>
      </c>
      <c r="R76" s="48">
        <v>6</v>
      </c>
      <c r="S76" s="18"/>
      <c r="T76" s="18"/>
    </row>
    <row r="77" spans="1:20">
      <c r="A77" s="4">
        <v>73</v>
      </c>
      <c r="B77" s="17" t="s">
        <v>62</v>
      </c>
      <c r="C77" s="71" t="s">
        <v>555</v>
      </c>
      <c r="D77" s="18" t="s">
        <v>25</v>
      </c>
      <c r="E77" s="80" t="s">
        <v>582</v>
      </c>
      <c r="F77" s="18"/>
      <c r="G77" s="82">
        <v>24</v>
      </c>
      <c r="H77" s="82">
        <v>23</v>
      </c>
      <c r="I77" s="60">
        <f t="shared" si="1"/>
        <v>47</v>
      </c>
      <c r="J77" s="18"/>
      <c r="K77" s="48" t="s">
        <v>582</v>
      </c>
      <c r="L77" s="18" t="s">
        <v>582</v>
      </c>
      <c r="M77" s="84" t="s">
        <v>582</v>
      </c>
      <c r="N77" s="18"/>
      <c r="O77" s="18"/>
      <c r="P77" s="24">
        <v>43732</v>
      </c>
      <c r="Q77" s="18" t="s">
        <v>570</v>
      </c>
      <c r="R77" s="48">
        <v>11</v>
      </c>
      <c r="S77" s="18"/>
      <c r="T77" s="18"/>
    </row>
    <row r="78" spans="1:20">
      <c r="A78" s="4">
        <v>74</v>
      </c>
      <c r="B78" s="17" t="s">
        <v>62</v>
      </c>
      <c r="C78" s="70" t="s">
        <v>215</v>
      </c>
      <c r="D78" s="18" t="s">
        <v>23</v>
      </c>
      <c r="E78" s="79">
        <v>18240105902</v>
      </c>
      <c r="F78" s="18" t="s">
        <v>575</v>
      </c>
      <c r="G78" s="79">
        <v>56</v>
      </c>
      <c r="H78" s="79">
        <v>45</v>
      </c>
      <c r="I78" s="60">
        <f t="shared" si="1"/>
        <v>101</v>
      </c>
      <c r="J78" s="70">
        <v>9854990697</v>
      </c>
      <c r="K78" s="48" t="s">
        <v>588</v>
      </c>
      <c r="L78" s="18" t="s">
        <v>586</v>
      </c>
      <c r="M78" s="84">
        <v>9854381890</v>
      </c>
      <c r="N78" s="18" t="s">
        <v>920</v>
      </c>
      <c r="O78" s="18">
        <v>9859724389</v>
      </c>
      <c r="P78" s="24">
        <v>43732</v>
      </c>
      <c r="Q78" s="18" t="s">
        <v>570</v>
      </c>
      <c r="R78" s="48">
        <v>12</v>
      </c>
      <c r="S78" s="18"/>
      <c r="T78" s="18"/>
    </row>
    <row r="79" spans="1:20">
      <c r="A79" s="4">
        <v>75</v>
      </c>
      <c r="B79" s="17" t="s">
        <v>63</v>
      </c>
      <c r="C79" s="70" t="s">
        <v>257</v>
      </c>
      <c r="D79" s="18" t="s">
        <v>23</v>
      </c>
      <c r="E79" s="79">
        <v>18240105903</v>
      </c>
      <c r="F79" s="18" t="s">
        <v>577</v>
      </c>
      <c r="G79" s="79">
        <v>65</v>
      </c>
      <c r="H79" s="79">
        <v>61</v>
      </c>
      <c r="I79" s="60">
        <f t="shared" si="1"/>
        <v>126</v>
      </c>
      <c r="J79" s="70">
        <v>9859263702</v>
      </c>
      <c r="K79" s="48" t="s">
        <v>588</v>
      </c>
      <c r="L79" s="18" t="s">
        <v>586</v>
      </c>
      <c r="M79" s="84">
        <v>9854381890</v>
      </c>
      <c r="N79" s="18" t="s">
        <v>920</v>
      </c>
      <c r="O79" s="18">
        <v>9859724389</v>
      </c>
      <c r="P79" s="24">
        <v>43732</v>
      </c>
      <c r="Q79" s="18" t="s">
        <v>570</v>
      </c>
      <c r="R79" s="48">
        <v>12</v>
      </c>
      <c r="S79" s="18"/>
      <c r="T79" s="18"/>
    </row>
    <row r="80" spans="1:20">
      <c r="A80" s="4">
        <v>76</v>
      </c>
      <c r="B80" s="17" t="s">
        <v>63</v>
      </c>
      <c r="C80" s="71" t="s">
        <v>556</v>
      </c>
      <c r="D80" s="18" t="s">
        <v>25</v>
      </c>
      <c r="E80" s="80" t="s">
        <v>582</v>
      </c>
      <c r="F80" s="18"/>
      <c r="G80" s="82">
        <v>17</v>
      </c>
      <c r="H80" s="82">
        <v>31</v>
      </c>
      <c r="I80" s="60">
        <f t="shared" si="1"/>
        <v>48</v>
      </c>
      <c r="J80" s="18"/>
      <c r="K80" s="48" t="s">
        <v>582</v>
      </c>
      <c r="L80" s="18" t="s">
        <v>582</v>
      </c>
      <c r="M80" s="84" t="s">
        <v>582</v>
      </c>
      <c r="N80" s="18"/>
      <c r="O80" s="18"/>
      <c r="P80" s="24">
        <v>43732</v>
      </c>
      <c r="Q80" s="18" t="s">
        <v>570</v>
      </c>
      <c r="R80" s="48">
        <v>14</v>
      </c>
      <c r="S80" s="18"/>
      <c r="T80" s="18"/>
    </row>
    <row r="81" spans="1:20">
      <c r="A81" s="4">
        <v>77</v>
      </c>
      <c r="B81" s="17" t="s">
        <v>62</v>
      </c>
      <c r="C81" s="71" t="s">
        <v>468</v>
      </c>
      <c r="D81" s="18" t="s">
        <v>25</v>
      </c>
      <c r="E81" s="80" t="s">
        <v>582</v>
      </c>
      <c r="F81" s="18"/>
      <c r="G81" s="82">
        <v>31</v>
      </c>
      <c r="H81" s="82">
        <v>18</v>
      </c>
      <c r="I81" s="60">
        <f t="shared" si="1"/>
        <v>49</v>
      </c>
      <c r="J81" s="18"/>
      <c r="K81" s="48" t="s">
        <v>582</v>
      </c>
      <c r="L81" s="18" t="s">
        <v>582</v>
      </c>
      <c r="M81" s="84" t="s">
        <v>582</v>
      </c>
      <c r="N81" s="18"/>
      <c r="O81" s="18"/>
      <c r="P81" s="24">
        <v>43733</v>
      </c>
      <c r="Q81" s="18" t="s">
        <v>571</v>
      </c>
      <c r="R81" s="48">
        <v>12</v>
      </c>
      <c r="S81" s="18"/>
      <c r="T81" s="18"/>
    </row>
    <row r="82" spans="1:20">
      <c r="A82" s="4">
        <v>78</v>
      </c>
      <c r="B82" s="17" t="s">
        <v>62</v>
      </c>
      <c r="C82" s="71" t="s">
        <v>460</v>
      </c>
      <c r="D82" s="18" t="s">
        <v>25</v>
      </c>
      <c r="E82" s="80" t="s">
        <v>582</v>
      </c>
      <c r="F82" s="18"/>
      <c r="G82" s="82">
        <v>35</v>
      </c>
      <c r="H82" s="82">
        <v>37</v>
      </c>
      <c r="I82" s="60">
        <f t="shared" si="1"/>
        <v>72</v>
      </c>
      <c r="J82" s="18"/>
      <c r="K82" s="48" t="s">
        <v>582</v>
      </c>
      <c r="L82" s="18" t="s">
        <v>582</v>
      </c>
      <c r="M82" s="84" t="s">
        <v>582</v>
      </c>
      <c r="N82" s="18"/>
      <c r="O82" s="18"/>
      <c r="P82" s="24">
        <v>43733</v>
      </c>
      <c r="Q82" s="18" t="s">
        <v>571</v>
      </c>
      <c r="R82" s="48">
        <v>12</v>
      </c>
      <c r="S82" s="18"/>
      <c r="T82" s="18"/>
    </row>
    <row r="83" spans="1:20">
      <c r="A83" s="4">
        <v>79</v>
      </c>
      <c r="B83" s="17" t="s">
        <v>63</v>
      </c>
      <c r="C83" s="70" t="s">
        <v>437</v>
      </c>
      <c r="D83" s="18" t="s">
        <v>23</v>
      </c>
      <c r="E83" s="79">
        <v>18240106001</v>
      </c>
      <c r="F83" s="18" t="s">
        <v>575</v>
      </c>
      <c r="G83" s="79">
        <v>32</v>
      </c>
      <c r="H83" s="79">
        <v>32</v>
      </c>
      <c r="I83" s="60">
        <f t="shared" si="1"/>
        <v>64</v>
      </c>
      <c r="J83" s="70">
        <v>8011713200</v>
      </c>
      <c r="K83" s="48" t="s">
        <v>607</v>
      </c>
      <c r="L83" s="18" t="s">
        <v>608</v>
      </c>
      <c r="M83" s="84">
        <v>8822934817</v>
      </c>
      <c r="N83" s="18" t="s">
        <v>609</v>
      </c>
      <c r="O83" s="18">
        <v>9854656056</v>
      </c>
      <c r="P83" s="24">
        <v>43733</v>
      </c>
      <c r="Q83" s="18" t="s">
        <v>571</v>
      </c>
      <c r="R83" s="48">
        <v>12</v>
      </c>
      <c r="S83" s="18"/>
      <c r="T83" s="18"/>
    </row>
    <row r="84" spans="1:20">
      <c r="A84" s="4">
        <v>80</v>
      </c>
      <c r="B84" s="17" t="s">
        <v>63</v>
      </c>
      <c r="C84" s="70" t="s">
        <v>557</v>
      </c>
      <c r="D84" s="18" t="s">
        <v>23</v>
      </c>
      <c r="E84" s="79" t="s">
        <v>582</v>
      </c>
      <c r="F84" s="18" t="s">
        <v>575</v>
      </c>
      <c r="G84" s="79">
        <v>23</v>
      </c>
      <c r="H84" s="79">
        <v>24</v>
      </c>
      <c r="I84" s="60">
        <f t="shared" si="1"/>
        <v>47</v>
      </c>
      <c r="J84" s="70">
        <v>9678547527</v>
      </c>
      <c r="K84" s="48" t="s">
        <v>607</v>
      </c>
      <c r="L84" s="18" t="s">
        <v>608</v>
      </c>
      <c r="M84" s="84">
        <v>8822934817</v>
      </c>
      <c r="N84" s="18" t="s">
        <v>609</v>
      </c>
      <c r="O84" s="18">
        <v>9854656056</v>
      </c>
      <c r="P84" s="24">
        <v>43733</v>
      </c>
      <c r="Q84" s="18" t="s">
        <v>571</v>
      </c>
      <c r="R84" s="48">
        <v>12</v>
      </c>
      <c r="S84" s="18"/>
      <c r="T84" s="18"/>
    </row>
    <row r="85" spans="1:20">
      <c r="A85" s="4">
        <v>81</v>
      </c>
      <c r="B85" s="17" t="s">
        <v>62</v>
      </c>
      <c r="C85" s="71" t="s">
        <v>398</v>
      </c>
      <c r="D85" s="18" t="s">
        <v>25</v>
      </c>
      <c r="E85" s="80" t="s">
        <v>582</v>
      </c>
      <c r="F85" s="18"/>
      <c r="G85" s="82">
        <v>25</v>
      </c>
      <c r="H85" s="82">
        <v>26</v>
      </c>
      <c r="I85" s="60">
        <f t="shared" si="1"/>
        <v>51</v>
      </c>
      <c r="J85" s="18"/>
      <c r="K85" s="48" t="s">
        <v>582</v>
      </c>
      <c r="L85" s="18" t="s">
        <v>582</v>
      </c>
      <c r="M85" s="84" t="s">
        <v>582</v>
      </c>
      <c r="N85" s="18"/>
      <c r="O85" s="18"/>
      <c r="P85" s="24">
        <v>43734</v>
      </c>
      <c r="Q85" s="18" t="s">
        <v>572</v>
      </c>
      <c r="R85" s="48">
        <v>16</v>
      </c>
      <c r="S85" s="18"/>
      <c r="T85" s="18"/>
    </row>
    <row r="86" spans="1:20">
      <c r="A86" s="4">
        <v>82</v>
      </c>
      <c r="B86" s="17" t="s">
        <v>62</v>
      </c>
      <c r="C86" s="71" t="s">
        <v>313</v>
      </c>
      <c r="D86" s="18" t="s">
        <v>25</v>
      </c>
      <c r="E86" s="80" t="s">
        <v>582</v>
      </c>
      <c r="F86" s="18"/>
      <c r="G86" s="82">
        <v>30</v>
      </c>
      <c r="H86" s="82">
        <v>24</v>
      </c>
      <c r="I86" s="60">
        <f t="shared" si="1"/>
        <v>54</v>
      </c>
      <c r="J86" s="18"/>
      <c r="K86" s="48" t="s">
        <v>582</v>
      </c>
      <c r="L86" s="18" t="s">
        <v>582</v>
      </c>
      <c r="M86" s="84" t="s">
        <v>582</v>
      </c>
      <c r="N86" s="18"/>
      <c r="O86" s="18"/>
      <c r="P86" s="24">
        <v>43734</v>
      </c>
      <c r="Q86" s="18" t="s">
        <v>572</v>
      </c>
      <c r="R86" s="48">
        <v>14</v>
      </c>
      <c r="S86" s="18"/>
      <c r="T86" s="18"/>
    </row>
    <row r="87" spans="1:20">
      <c r="A87" s="4">
        <v>83</v>
      </c>
      <c r="B87" s="17" t="s">
        <v>63</v>
      </c>
      <c r="C87" s="71" t="s">
        <v>558</v>
      </c>
      <c r="D87" s="18" t="s">
        <v>25</v>
      </c>
      <c r="E87" s="80" t="s">
        <v>582</v>
      </c>
      <c r="F87" s="18"/>
      <c r="G87" s="82">
        <v>21</v>
      </c>
      <c r="H87" s="82">
        <v>31</v>
      </c>
      <c r="I87" s="60">
        <f t="shared" si="1"/>
        <v>52</v>
      </c>
      <c r="J87" s="18"/>
      <c r="K87" s="48" t="s">
        <v>582</v>
      </c>
      <c r="L87" s="18" t="s">
        <v>582</v>
      </c>
      <c r="M87" s="84" t="s">
        <v>582</v>
      </c>
      <c r="N87" s="18"/>
      <c r="O87" s="18"/>
      <c r="P87" s="24">
        <v>43734</v>
      </c>
      <c r="Q87" s="18" t="s">
        <v>572</v>
      </c>
      <c r="R87" s="48">
        <v>13</v>
      </c>
      <c r="S87" s="18"/>
      <c r="T87" s="18"/>
    </row>
    <row r="88" spans="1:20">
      <c r="A88" s="4">
        <v>84</v>
      </c>
      <c r="B88" s="17" t="s">
        <v>63</v>
      </c>
      <c r="C88" s="70" t="s">
        <v>559</v>
      </c>
      <c r="D88" s="18" t="s">
        <v>23</v>
      </c>
      <c r="E88" s="79">
        <v>18240106002</v>
      </c>
      <c r="F88" s="18" t="s">
        <v>577</v>
      </c>
      <c r="G88" s="79">
        <v>46</v>
      </c>
      <c r="H88" s="79">
        <v>56</v>
      </c>
      <c r="I88" s="60">
        <f t="shared" si="1"/>
        <v>102</v>
      </c>
      <c r="J88" s="70">
        <v>9864474146</v>
      </c>
      <c r="K88" s="48" t="s">
        <v>923</v>
      </c>
      <c r="L88" s="18" t="s">
        <v>608</v>
      </c>
      <c r="M88" s="84">
        <v>8822934817</v>
      </c>
      <c r="N88" s="18" t="s">
        <v>609</v>
      </c>
      <c r="O88" s="18">
        <v>9854656056</v>
      </c>
      <c r="P88" s="24">
        <v>43734</v>
      </c>
      <c r="Q88" s="18" t="s">
        <v>572</v>
      </c>
      <c r="R88" s="48">
        <v>16</v>
      </c>
      <c r="S88" s="18"/>
      <c r="T88" s="18"/>
    </row>
    <row r="89" spans="1:20">
      <c r="A89" s="4">
        <v>85</v>
      </c>
      <c r="B89" s="17" t="s">
        <v>62</v>
      </c>
      <c r="C89" s="70" t="s">
        <v>119</v>
      </c>
      <c r="D89" s="18" t="s">
        <v>23</v>
      </c>
      <c r="E89" s="79">
        <v>18240106003</v>
      </c>
      <c r="F89" s="18" t="s">
        <v>576</v>
      </c>
      <c r="G89" s="79">
        <v>73</v>
      </c>
      <c r="H89" s="79">
        <v>38</v>
      </c>
      <c r="I89" s="60">
        <f t="shared" si="1"/>
        <v>111</v>
      </c>
      <c r="J89" s="70">
        <v>8752892405</v>
      </c>
      <c r="K89" s="48" t="s">
        <v>607</v>
      </c>
      <c r="L89" s="18" t="s">
        <v>608</v>
      </c>
      <c r="M89" s="84">
        <v>8822934817</v>
      </c>
      <c r="N89" s="18" t="s">
        <v>609</v>
      </c>
      <c r="O89" s="18">
        <v>9854656056</v>
      </c>
      <c r="P89" s="24">
        <v>43735</v>
      </c>
      <c r="Q89" s="18" t="s">
        <v>573</v>
      </c>
      <c r="R89" s="48">
        <v>14</v>
      </c>
      <c r="S89" s="18"/>
      <c r="T89" s="18"/>
    </row>
    <row r="90" spans="1:20">
      <c r="A90" s="4">
        <v>86</v>
      </c>
      <c r="B90" s="17" t="s">
        <v>62</v>
      </c>
      <c r="C90" s="71" t="s">
        <v>560</v>
      </c>
      <c r="D90" s="18" t="s">
        <v>25</v>
      </c>
      <c r="E90" s="80" t="s">
        <v>582</v>
      </c>
      <c r="F90" s="18"/>
      <c r="G90" s="82">
        <v>34</v>
      </c>
      <c r="H90" s="82">
        <v>22</v>
      </c>
      <c r="I90" s="60">
        <f t="shared" si="1"/>
        <v>56</v>
      </c>
      <c r="J90" s="18"/>
      <c r="K90" s="48" t="s">
        <v>582</v>
      </c>
      <c r="L90" s="18" t="s">
        <v>582</v>
      </c>
      <c r="M90" s="84" t="s">
        <v>582</v>
      </c>
      <c r="N90" s="18"/>
      <c r="O90" s="18"/>
      <c r="P90" s="24">
        <v>43735</v>
      </c>
      <c r="Q90" s="18" t="s">
        <v>573</v>
      </c>
      <c r="R90" s="48">
        <v>11</v>
      </c>
      <c r="S90" s="18"/>
      <c r="T90" s="18"/>
    </row>
    <row r="91" spans="1:20" ht="30">
      <c r="A91" s="4">
        <v>87</v>
      </c>
      <c r="B91" s="17" t="s">
        <v>63</v>
      </c>
      <c r="C91" s="71" t="s">
        <v>561</v>
      </c>
      <c r="D91" s="18" t="s">
        <v>25</v>
      </c>
      <c r="E91" s="80" t="s">
        <v>582</v>
      </c>
      <c r="F91" s="18"/>
      <c r="G91" s="82">
        <v>23</v>
      </c>
      <c r="H91" s="82">
        <v>21</v>
      </c>
      <c r="I91" s="60">
        <f t="shared" si="1"/>
        <v>44</v>
      </c>
      <c r="J91" s="18"/>
      <c r="K91" s="48" t="s">
        <v>582</v>
      </c>
      <c r="L91" s="18" t="s">
        <v>582</v>
      </c>
      <c r="M91" s="84" t="s">
        <v>582</v>
      </c>
      <c r="N91" s="18"/>
      <c r="O91" s="18"/>
      <c r="P91" s="24">
        <v>43735</v>
      </c>
      <c r="Q91" s="18" t="s">
        <v>573</v>
      </c>
      <c r="R91" s="48">
        <v>10</v>
      </c>
      <c r="S91" s="18"/>
      <c r="T91" s="18"/>
    </row>
    <row r="92" spans="1:20">
      <c r="A92" s="4">
        <v>88</v>
      </c>
      <c r="B92" s="17" t="s">
        <v>63</v>
      </c>
      <c r="C92" s="71" t="s">
        <v>562</v>
      </c>
      <c r="D92" s="18" t="s">
        <v>25</v>
      </c>
      <c r="E92" s="80" t="s">
        <v>582</v>
      </c>
      <c r="F92" s="18"/>
      <c r="G92" s="82">
        <v>30</v>
      </c>
      <c r="H92" s="82">
        <v>31</v>
      </c>
      <c r="I92" s="60">
        <f t="shared" si="1"/>
        <v>61</v>
      </c>
      <c r="J92" s="18"/>
      <c r="K92" s="48" t="s">
        <v>582</v>
      </c>
      <c r="L92" s="18" t="s">
        <v>582</v>
      </c>
      <c r="M92" s="84" t="s">
        <v>582</v>
      </c>
      <c r="N92" s="18"/>
      <c r="O92" s="18"/>
      <c r="P92" s="24">
        <v>43735</v>
      </c>
      <c r="Q92" s="18" t="s">
        <v>573</v>
      </c>
      <c r="R92" s="48">
        <v>9</v>
      </c>
      <c r="S92" s="18"/>
      <c r="T92" s="18"/>
    </row>
    <row r="93" spans="1:20">
      <c r="A93" s="4">
        <v>89</v>
      </c>
      <c r="B93" s="17" t="s">
        <v>62</v>
      </c>
      <c r="C93" s="70" t="s">
        <v>563</v>
      </c>
      <c r="D93" s="18" t="s">
        <v>23</v>
      </c>
      <c r="E93" s="79">
        <v>18240106101</v>
      </c>
      <c r="F93" s="18" t="s">
        <v>575</v>
      </c>
      <c r="G93" s="79">
        <v>11</v>
      </c>
      <c r="H93" s="79">
        <v>14</v>
      </c>
      <c r="I93" s="60">
        <f t="shared" si="1"/>
        <v>25</v>
      </c>
      <c r="J93" s="70">
        <v>9678141178</v>
      </c>
      <c r="K93" s="48" t="s">
        <v>625</v>
      </c>
      <c r="L93" s="18" t="s">
        <v>626</v>
      </c>
      <c r="M93" s="84">
        <v>8011640588</v>
      </c>
      <c r="N93" s="18" t="s">
        <v>627</v>
      </c>
      <c r="O93" s="18">
        <v>9577363725</v>
      </c>
      <c r="P93" s="24">
        <v>43738</v>
      </c>
      <c r="Q93" s="18" t="s">
        <v>569</v>
      </c>
      <c r="R93" s="48">
        <v>14</v>
      </c>
      <c r="S93" s="18"/>
      <c r="T93" s="18"/>
    </row>
    <row r="94" spans="1:20">
      <c r="A94" s="4">
        <v>90</v>
      </c>
      <c r="B94" s="17" t="s">
        <v>62</v>
      </c>
      <c r="C94" s="70" t="s">
        <v>189</v>
      </c>
      <c r="D94" s="18" t="s">
        <v>23</v>
      </c>
      <c r="E94" s="79">
        <v>18240118013</v>
      </c>
      <c r="F94" s="18" t="s">
        <v>577</v>
      </c>
      <c r="G94" s="79">
        <v>0</v>
      </c>
      <c r="H94" s="79">
        <v>54</v>
      </c>
      <c r="I94" s="60">
        <f t="shared" si="1"/>
        <v>54</v>
      </c>
      <c r="J94" s="70">
        <v>9859143992</v>
      </c>
      <c r="K94" s="48" t="s">
        <v>613</v>
      </c>
      <c r="L94" s="18" t="s">
        <v>614</v>
      </c>
      <c r="M94" s="84">
        <v>9613950341</v>
      </c>
      <c r="N94" s="18" t="s">
        <v>921</v>
      </c>
      <c r="O94" s="18">
        <v>9613448742</v>
      </c>
      <c r="P94" s="24">
        <v>43738</v>
      </c>
      <c r="Q94" s="18" t="s">
        <v>569</v>
      </c>
      <c r="R94" s="48">
        <v>19</v>
      </c>
      <c r="S94" s="18"/>
      <c r="T94" s="18"/>
    </row>
    <row r="95" spans="1:20">
      <c r="A95" s="4">
        <v>91</v>
      </c>
      <c r="B95" s="17" t="s">
        <v>63</v>
      </c>
      <c r="C95" s="70" t="s">
        <v>564</v>
      </c>
      <c r="D95" s="18" t="s">
        <v>23</v>
      </c>
      <c r="E95" s="79">
        <v>18240120308</v>
      </c>
      <c r="F95" s="18" t="s">
        <v>577</v>
      </c>
      <c r="G95" s="83">
        <v>0</v>
      </c>
      <c r="H95" s="83">
        <v>82</v>
      </c>
      <c r="I95" s="60">
        <f t="shared" si="1"/>
        <v>82</v>
      </c>
      <c r="J95" s="70">
        <v>9854990712</v>
      </c>
      <c r="K95" s="48" t="s">
        <v>749</v>
      </c>
      <c r="L95" s="18" t="s">
        <v>750</v>
      </c>
      <c r="M95" s="84">
        <v>7896114616</v>
      </c>
      <c r="N95" s="18" t="s">
        <v>922</v>
      </c>
      <c r="O95" s="18">
        <v>9707446990</v>
      </c>
      <c r="P95" s="24">
        <v>43738</v>
      </c>
      <c r="Q95" s="18" t="s">
        <v>569</v>
      </c>
      <c r="R95" s="48">
        <v>8</v>
      </c>
      <c r="S95" s="18"/>
      <c r="T95" s="18"/>
    </row>
    <row r="96" spans="1:20" ht="30">
      <c r="A96" s="4">
        <v>92</v>
      </c>
      <c r="B96" s="17" t="s">
        <v>63</v>
      </c>
      <c r="C96" s="71" t="s">
        <v>565</v>
      </c>
      <c r="D96" s="18" t="s">
        <v>25</v>
      </c>
      <c r="E96" s="19" t="s">
        <v>582</v>
      </c>
      <c r="F96" s="18"/>
      <c r="G96" s="82">
        <v>21</v>
      </c>
      <c r="H96" s="82">
        <v>20</v>
      </c>
      <c r="I96" s="60">
        <f t="shared" si="1"/>
        <v>41</v>
      </c>
      <c r="J96" s="18"/>
      <c r="K96" s="48" t="s">
        <v>582</v>
      </c>
      <c r="L96" s="18" t="s">
        <v>582</v>
      </c>
      <c r="M96" s="84" t="s">
        <v>582</v>
      </c>
      <c r="N96" s="18" t="s">
        <v>34</v>
      </c>
      <c r="O96" s="18"/>
      <c r="P96" s="24">
        <v>43738</v>
      </c>
      <c r="Q96" s="18" t="s">
        <v>569</v>
      </c>
      <c r="R96" s="48">
        <v>10</v>
      </c>
      <c r="S96" s="18"/>
      <c r="T96" s="18"/>
    </row>
    <row r="97" spans="1:20">
      <c r="A97" s="4">
        <v>93</v>
      </c>
      <c r="B97" s="17"/>
      <c r="C97" s="71"/>
      <c r="D97" s="18"/>
      <c r="E97" s="19"/>
      <c r="F97" s="18"/>
      <c r="G97" s="79">
        <v>73</v>
      </c>
      <c r="H97" s="79">
        <v>68</v>
      </c>
      <c r="I97" s="60">
        <f t="shared" si="1"/>
        <v>141</v>
      </c>
      <c r="J97" s="18"/>
      <c r="K97" s="18"/>
      <c r="L97" s="80"/>
      <c r="M97" s="18"/>
      <c r="N97" s="18"/>
      <c r="O97" s="18"/>
      <c r="P97" s="24"/>
      <c r="Q97" s="18"/>
      <c r="R97" s="18"/>
      <c r="S97" s="18"/>
      <c r="T97" s="18"/>
    </row>
    <row r="98" spans="1:20">
      <c r="A98" s="4">
        <v>94</v>
      </c>
      <c r="B98" s="17"/>
      <c r="C98" s="70"/>
      <c r="D98" s="48"/>
      <c r="E98" s="19"/>
      <c r="F98" s="48"/>
      <c r="G98" s="82">
        <v>21</v>
      </c>
      <c r="H98" s="82">
        <v>31</v>
      </c>
      <c r="I98" s="60">
        <f t="shared" si="1"/>
        <v>52</v>
      </c>
      <c r="J98" s="48"/>
      <c r="K98" s="48"/>
      <c r="L98" s="79"/>
      <c r="M98" s="48"/>
      <c r="N98" s="48"/>
      <c r="O98" s="48"/>
      <c r="P98" s="24"/>
      <c r="Q98" s="18"/>
      <c r="R98" s="18"/>
      <c r="S98" s="18"/>
      <c r="T98" s="18"/>
    </row>
    <row r="99" spans="1:20">
      <c r="A99" s="4">
        <v>95</v>
      </c>
      <c r="B99" s="17"/>
      <c r="C99" s="71"/>
      <c r="D99" s="18"/>
      <c r="E99" s="19"/>
      <c r="F99" s="18"/>
      <c r="G99" s="82">
        <v>34</v>
      </c>
      <c r="H99" s="82">
        <v>22</v>
      </c>
      <c r="I99" s="60">
        <f t="shared" si="1"/>
        <v>56</v>
      </c>
      <c r="J99" s="18"/>
      <c r="K99" s="18"/>
      <c r="L99" s="80"/>
      <c r="M99" s="18"/>
      <c r="N99" s="18"/>
      <c r="O99" s="18"/>
      <c r="P99" s="24"/>
      <c r="Q99" s="18"/>
      <c r="R99" s="18"/>
      <c r="S99" s="18"/>
      <c r="T99" s="18"/>
    </row>
    <row r="100" spans="1:20">
      <c r="A100" s="4">
        <v>96</v>
      </c>
      <c r="B100" s="17"/>
      <c r="C100" s="70"/>
      <c r="D100" s="18"/>
      <c r="E100" s="19"/>
      <c r="F100" s="18"/>
      <c r="G100" s="79">
        <v>53</v>
      </c>
      <c r="H100" s="79">
        <v>69</v>
      </c>
      <c r="I100" s="60">
        <f t="shared" si="1"/>
        <v>122</v>
      </c>
      <c r="J100" s="18"/>
      <c r="K100" s="18"/>
      <c r="L100" s="79"/>
      <c r="M100" s="18"/>
      <c r="N100" s="18"/>
      <c r="O100" s="18"/>
      <c r="P100" s="24"/>
      <c r="Q100" s="18"/>
      <c r="R100" s="18"/>
      <c r="S100" s="18"/>
      <c r="T100" s="18"/>
    </row>
    <row r="101" spans="1:20">
      <c r="A101" s="4">
        <v>97</v>
      </c>
      <c r="B101" s="17"/>
      <c r="C101" s="18"/>
      <c r="D101" s="18"/>
      <c r="E101" s="19"/>
      <c r="F101" s="18"/>
      <c r="G101" s="81">
        <v>46</v>
      </c>
      <c r="H101" s="81">
        <v>29</v>
      </c>
      <c r="I101" s="60">
        <f t="shared" si="1"/>
        <v>75</v>
      </c>
      <c r="J101" s="18"/>
      <c r="K101" s="18"/>
      <c r="L101" s="80"/>
      <c r="M101" s="18"/>
      <c r="N101" s="18"/>
      <c r="O101" s="18"/>
      <c r="P101" s="24"/>
      <c r="Q101" s="18"/>
      <c r="R101" s="18"/>
      <c r="S101" s="18"/>
      <c r="T101" s="18"/>
    </row>
    <row r="102" spans="1:20">
      <c r="A102" s="4">
        <v>98</v>
      </c>
      <c r="B102" s="17"/>
      <c r="C102" s="18"/>
      <c r="D102" s="18"/>
      <c r="E102" s="19"/>
      <c r="F102" s="18"/>
      <c r="G102" s="82">
        <v>27</v>
      </c>
      <c r="H102" s="82">
        <v>31</v>
      </c>
      <c r="I102" s="60">
        <f t="shared" si="1"/>
        <v>58</v>
      </c>
      <c r="J102" s="18"/>
      <c r="K102" s="18"/>
      <c r="L102" s="81"/>
      <c r="M102" s="18"/>
      <c r="N102" s="18"/>
      <c r="O102" s="18"/>
      <c r="P102" s="24"/>
      <c r="Q102" s="18"/>
      <c r="R102" s="18"/>
      <c r="S102" s="18"/>
      <c r="T102" s="18"/>
    </row>
    <row r="103" spans="1:20">
      <c r="A103" s="4">
        <v>99</v>
      </c>
      <c r="B103" s="17"/>
      <c r="C103" s="18"/>
      <c r="D103" s="18"/>
      <c r="E103" s="19"/>
      <c r="F103" s="18"/>
      <c r="G103" s="82">
        <v>14</v>
      </c>
      <c r="H103" s="82">
        <v>19</v>
      </c>
      <c r="I103" s="60">
        <f t="shared" si="1"/>
        <v>33</v>
      </c>
      <c r="J103" s="18"/>
      <c r="K103" s="18"/>
      <c r="L103" s="80"/>
      <c r="M103" s="18"/>
      <c r="N103" s="18"/>
      <c r="O103" s="18"/>
      <c r="P103" s="24"/>
      <c r="Q103" s="18"/>
      <c r="R103" s="18"/>
      <c r="S103" s="18"/>
      <c r="T103" s="18"/>
    </row>
    <row r="104" spans="1:20">
      <c r="A104" s="4">
        <v>100</v>
      </c>
      <c r="B104" s="17"/>
      <c r="C104" s="18"/>
      <c r="D104" s="18"/>
      <c r="E104" s="19"/>
      <c r="F104" s="18"/>
      <c r="G104" s="79">
        <v>37</v>
      </c>
      <c r="H104" s="79">
        <v>31</v>
      </c>
      <c r="I104" s="60">
        <f t="shared" si="1"/>
        <v>68</v>
      </c>
      <c r="J104" s="18"/>
      <c r="K104" s="18"/>
      <c r="L104" s="80"/>
      <c r="M104" s="18"/>
      <c r="N104" s="18"/>
      <c r="O104" s="18"/>
      <c r="P104" s="24"/>
      <c r="Q104" s="18"/>
      <c r="R104" s="18"/>
      <c r="S104" s="18"/>
      <c r="T104" s="18"/>
    </row>
    <row r="105" spans="1:20">
      <c r="A105" s="4">
        <v>101</v>
      </c>
      <c r="B105" s="17"/>
      <c r="C105" s="18"/>
      <c r="D105" s="18"/>
      <c r="E105" s="19"/>
      <c r="F105" s="18"/>
      <c r="G105" s="79">
        <v>58</v>
      </c>
      <c r="H105" s="79">
        <v>60</v>
      </c>
      <c r="I105" s="60">
        <f t="shared" si="1"/>
        <v>118</v>
      </c>
      <c r="J105" s="18"/>
      <c r="K105" s="18"/>
      <c r="L105" s="81"/>
      <c r="M105" s="18"/>
      <c r="N105" s="18"/>
      <c r="O105" s="18"/>
      <c r="P105" s="24"/>
      <c r="Q105" s="18"/>
      <c r="R105" s="18"/>
      <c r="S105" s="18"/>
      <c r="T105" s="18"/>
    </row>
    <row r="106" spans="1:20">
      <c r="A106" s="4">
        <v>102</v>
      </c>
      <c r="B106" s="17"/>
      <c r="C106" s="18"/>
      <c r="D106" s="18"/>
      <c r="E106" s="19"/>
      <c r="F106" s="18"/>
      <c r="G106" s="82">
        <v>19</v>
      </c>
      <c r="H106" s="82">
        <v>17</v>
      </c>
      <c r="I106" s="60">
        <f t="shared" si="1"/>
        <v>36</v>
      </c>
      <c r="J106" s="18"/>
      <c r="K106" s="18"/>
      <c r="L106" s="80"/>
      <c r="M106" s="18"/>
      <c r="N106" s="18"/>
      <c r="O106" s="18"/>
      <c r="P106" s="24"/>
      <c r="Q106" s="18"/>
      <c r="R106" s="18"/>
      <c r="S106" s="18"/>
      <c r="T106" s="18"/>
    </row>
    <row r="107" spans="1:20">
      <c r="A107" s="4">
        <v>103</v>
      </c>
      <c r="B107" s="17"/>
      <c r="C107" s="18"/>
      <c r="D107" s="18"/>
      <c r="E107" s="19"/>
      <c r="F107" s="18"/>
      <c r="G107" s="82">
        <v>21</v>
      </c>
      <c r="H107" s="82">
        <v>20</v>
      </c>
      <c r="I107" s="60">
        <f t="shared" si="1"/>
        <v>41</v>
      </c>
      <c r="J107" s="18"/>
      <c r="K107" s="18"/>
      <c r="L107" s="80"/>
      <c r="M107" s="18"/>
      <c r="N107" s="18"/>
      <c r="O107" s="18"/>
      <c r="P107" s="24"/>
      <c r="Q107" s="18"/>
      <c r="R107" s="18"/>
      <c r="S107" s="18"/>
      <c r="T107" s="18"/>
    </row>
    <row r="108" spans="1:20">
      <c r="A108" s="4">
        <v>104</v>
      </c>
      <c r="B108" s="17"/>
      <c r="C108" s="18"/>
      <c r="D108" s="18"/>
      <c r="E108" s="19"/>
      <c r="F108" s="18"/>
      <c r="G108" s="82">
        <v>18</v>
      </c>
      <c r="H108" s="82">
        <v>17</v>
      </c>
      <c r="I108" s="60">
        <f t="shared" si="1"/>
        <v>35</v>
      </c>
      <c r="J108" s="18"/>
      <c r="K108" s="18"/>
      <c r="L108" s="80"/>
      <c r="M108" s="18"/>
      <c r="N108" s="18"/>
      <c r="O108" s="18"/>
      <c r="P108" s="24"/>
      <c r="Q108" s="18"/>
      <c r="R108" s="18"/>
      <c r="S108" s="18"/>
      <c r="T108" s="18"/>
    </row>
    <row r="109" spans="1:20">
      <c r="A109" s="4">
        <v>105</v>
      </c>
      <c r="B109" s="17"/>
      <c r="C109" s="18"/>
      <c r="D109" s="18"/>
      <c r="E109" s="19"/>
      <c r="F109" s="18"/>
      <c r="G109" s="79">
        <v>65</v>
      </c>
      <c r="H109" s="79">
        <v>66</v>
      </c>
      <c r="I109" s="60">
        <f t="shared" si="1"/>
        <v>131</v>
      </c>
      <c r="J109" s="18"/>
      <c r="K109" s="18"/>
      <c r="L109" s="80"/>
      <c r="M109" s="18"/>
      <c r="N109" s="18"/>
      <c r="O109" s="18"/>
      <c r="P109" s="24"/>
      <c r="Q109" s="18"/>
      <c r="R109" s="18"/>
      <c r="S109" s="18"/>
      <c r="T109" s="18"/>
    </row>
    <row r="110" spans="1:20">
      <c r="A110" s="4">
        <v>106</v>
      </c>
      <c r="B110" s="17"/>
      <c r="C110" s="18"/>
      <c r="D110" s="18"/>
      <c r="E110" s="19"/>
      <c r="F110" s="18"/>
      <c r="G110" s="82">
        <v>21</v>
      </c>
      <c r="H110" s="82">
        <v>19</v>
      </c>
      <c r="I110" s="60">
        <f t="shared" si="1"/>
        <v>40</v>
      </c>
      <c r="J110" s="18"/>
      <c r="K110" s="18"/>
      <c r="L110" s="80"/>
      <c r="M110" s="18"/>
      <c r="N110" s="18"/>
      <c r="O110" s="18"/>
      <c r="P110" s="24"/>
      <c r="Q110" s="18"/>
      <c r="R110" s="18"/>
      <c r="S110" s="18"/>
      <c r="T110" s="18"/>
    </row>
    <row r="111" spans="1:20">
      <c r="A111" s="4">
        <v>107</v>
      </c>
      <c r="B111" s="17"/>
      <c r="C111" s="18"/>
      <c r="D111" s="18"/>
      <c r="E111" s="19"/>
      <c r="F111" s="18"/>
      <c r="G111" s="82">
        <v>21</v>
      </c>
      <c r="H111" s="82">
        <v>31</v>
      </c>
      <c r="I111" s="60">
        <f t="shared" si="1"/>
        <v>52</v>
      </c>
      <c r="J111" s="18"/>
      <c r="K111" s="18"/>
      <c r="L111" s="80"/>
      <c r="M111" s="18"/>
      <c r="N111" s="18"/>
      <c r="O111" s="18"/>
      <c r="P111" s="24"/>
      <c r="Q111" s="18"/>
      <c r="R111" s="18"/>
      <c r="S111" s="18"/>
      <c r="T111" s="18"/>
    </row>
    <row r="112" spans="1:20">
      <c r="A112" s="4">
        <v>108</v>
      </c>
      <c r="B112" s="17"/>
      <c r="C112" s="18"/>
      <c r="D112" s="18"/>
      <c r="E112" s="19"/>
      <c r="F112" s="18"/>
      <c r="G112" s="82">
        <v>34</v>
      </c>
      <c r="H112" s="82">
        <v>22</v>
      </c>
      <c r="I112" s="60">
        <f t="shared" si="1"/>
        <v>56</v>
      </c>
      <c r="J112" s="18"/>
      <c r="K112" s="18"/>
      <c r="L112" s="80"/>
      <c r="M112" s="18"/>
      <c r="N112" s="18"/>
      <c r="O112" s="18"/>
      <c r="P112" s="24"/>
      <c r="Q112" s="18"/>
      <c r="R112" s="18"/>
      <c r="S112" s="18"/>
      <c r="T112" s="18"/>
    </row>
    <row r="113" spans="1:20">
      <c r="A113" s="4">
        <v>109</v>
      </c>
      <c r="B113" s="17"/>
      <c r="C113" s="18"/>
      <c r="D113" s="18"/>
      <c r="E113" s="19"/>
      <c r="F113" s="18"/>
      <c r="G113" s="79">
        <v>23</v>
      </c>
      <c r="H113" s="79">
        <v>27</v>
      </c>
      <c r="I113" s="60">
        <f t="shared" si="1"/>
        <v>50</v>
      </c>
      <c r="J113" s="18"/>
      <c r="K113" s="18"/>
      <c r="L113" s="80"/>
      <c r="M113" s="18"/>
      <c r="N113" s="18"/>
      <c r="O113" s="18"/>
      <c r="P113" s="24"/>
      <c r="Q113" s="18"/>
      <c r="R113" s="18"/>
      <c r="S113" s="18"/>
      <c r="T113" s="18"/>
    </row>
    <row r="114" spans="1:20">
      <c r="A114" s="4">
        <v>110</v>
      </c>
      <c r="B114" s="17"/>
      <c r="C114" s="18"/>
      <c r="D114" s="18"/>
      <c r="E114" s="19"/>
      <c r="F114" s="18"/>
      <c r="G114" s="79">
        <v>69</v>
      </c>
      <c r="H114" s="79">
        <v>66</v>
      </c>
      <c r="I114" s="60">
        <f t="shared" si="1"/>
        <v>135</v>
      </c>
      <c r="J114" s="18"/>
      <c r="K114" s="18"/>
      <c r="L114" s="80"/>
      <c r="M114" s="18"/>
      <c r="N114" s="18"/>
      <c r="O114" s="18"/>
      <c r="P114" s="24"/>
      <c r="Q114" s="18"/>
      <c r="R114" s="18"/>
      <c r="S114" s="18"/>
      <c r="T114" s="18"/>
    </row>
    <row r="115" spans="1:20">
      <c r="A115" s="4">
        <v>111</v>
      </c>
      <c r="B115" s="17"/>
      <c r="C115" s="18"/>
      <c r="D115" s="18"/>
      <c r="E115" s="19"/>
      <c r="F115" s="18"/>
      <c r="G115" s="82">
        <v>17</v>
      </c>
      <c r="H115" s="82">
        <v>16</v>
      </c>
      <c r="I115" s="60">
        <f t="shared" si="1"/>
        <v>33</v>
      </c>
      <c r="J115" s="18"/>
      <c r="K115" s="18"/>
      <c r="L115" s="18"/>
      <c r="M115" s="18"/>
      <c r="N115" s="18"/>
      <c r="O115" s="18"/>
      <c r="P115" s="24"/>
      <c r="Q115" s="18"/>
      <c r="R115" s="18"/>
      <c r="S115" s="18"/>
      <c r="T115" s="18"/>
    </row>
    <row r="116" spans="1:20">
      <c r="A116" s="4">
        <v>112</v>
      </c>
      <c r="B116" s="17"/>
      <c r="C116" s="18"/>
      <c r="D116" s="18"/>
      <c r="E116" s="19"/>
      <c r="F116" s="18"/>
      <c r="G116" s="82">
        <v>31</v>
      </c>
      <c r="H116" s="82">
        <v>26</v>
      </c>
      <c r="I116" s="60">
        <f t="shared" si="1"/>
        <v>57</v>
      </c>
      <c r="J116" s="18"/>
      <c r="K116" s="18"/>
      <c r="L116" s="18"/>
      <c r="M116" s="18"/>
      <c r="N116" s="18"/>
      <c r="O116" s="18"/>
      <c r="P116" s="24"/>
      <c r="Q116" s="18"/>
      <c r="R116" s="18"/>
      <c r="S116" s="18"/>
      <c r="T116" s="18"/>
    </row>
    <row r="117" spans="1:20">
      <c r="A117" s="4">
        <v>113</v>
      </c>
      <c r="B117" s="17"/>
      <c r="C117" s="18"/>
      <c r="D117" s="18"/>
      <c r="E117" s="19"/>
      <c r="F117" s="18"/>
      <c r="G117" s="82">
        <v>31</v>
      </c>
      <c r="H117" s="82">
        <v>25</v>
      </c>
      <c r="I117" s="60">
        <f t="shared" si="1"/>
        <v>56</v>
      </c>
      <c r="J117" s="18"/>
      <c r="K117" s="18"/>
      <c r="L117" s="18"/>
      <c r="M117" s="18"/>
      <c r="N117" s="18"/>
      <c r="O117" s="18"/>
      <c r="P117" s="24"/>
      <c r="Q117" s="18"/>
      <c r="R117" s="18"/>
      <c r="S117" s="18"/>
      <c r="T117" s="18"/>
    </row>
    <row r="118" spans="1:20">
      <c r="A118" s="4">
        <v>114</v>
      </c>
      <c r="B118" s="17"/>
      <c r="C118" s="18"/>
      <c r="D118" s="18"/>
      <c r="E118" s="19"/>
      <c r="F118" s="18"/>
      <c r="G118" s="79">
        <v>43</v>
      </c>
      <c r="H118" s="79">
        <v>65</v>
      </c>
      <c r="I118" s="60">
        <f t="shared" si="1"/>
        <v>108</v>
      </c>
      <c r="J118" s="18"/>
      <c r="K118" s="18"/>
      <c r="L118" s="18"/>
      <c r="M118" s="18"/>
      <c r="N118" s="18"/>
      <c r="O118" s="18"/>
      <c r="P118" s="24"/>
      <c r="Q118" s="18"/>
      <c r="R118" s="18"/>
      <c r="S118" s="18"/>
      <c r="T118" s="18"/>
    </row>
    <row r="119" spans="1:20">
      <c r="A119" s="4">
        <v>115</v>
      </c>
      <c r="B119" s="17"/>
      <c r="C119" s="18"/>
      <c r="D119" s="18"/>
      <c r="E119" s="19"/>
      <c r="F119" s="18"/>
      <c r="G119" s="82">
        <v>29</v>
      </c>
      <c r="H119" s="82">
        <v>43</v>
      </c>
      <c r="I119" s="60">
        <f t="shared" si="1"/>
        <v>72</v>
      </c>
      <c r="J119" s="18"/>
      <c r="K119" s="18"/>
      <c r="L119" s="18"/>
      <c r="M119" s="18"/>
      <c r="N119" s="18"/>
      <c r="O119" s="18"/>
      <c r="P119" s="24"/>
      <c r="Q119" s="18"/>
      <c r="R119" s="18"/>
      <c r="S119" s="18"/>
      <c r="T119" s="18"/>
    </row>
    <row r="120" spans="1:20">
      <c r="A120" s="4">
        <v>116</v>
      </c>
      <c r="B120" s="17"/>
      <c r="C120" s="18"/>
      <c r="D120" s="18"/>
      <c r="E120" s="19"/>
      <c r="F120" s="18"/>
      <c r="G120" s="82">
        <v>24</v>
      </c>
      <c r="H120" s="82">
        <v>23</v>
      </c>
      <c r="I120" s="60">
        <f t="shared" si="1"/>
        <v>47</v>
      </c>
      <c r="J120" s="18"/>
      <c r="K120" s="18"/>
      <c r="L120" s="18"/>
      <c r="M120" s="18"/>
      <c r="N120" s="18"/>
      <c r="O120" s="18"/>
      <c r="P120" s="24"/>
      <c r="Q120" s="18"/>
      <c r="R120" s="18"/>
      <c r="S120" s="18"/>
      <c r="T120" s="18"/>
    </row>
    <row r="121" spans="1:20">
      <c r="A121" s="4">
        <v>117</v>
      </c>
      <c r="B121" s="17"/>
      <c r="C121" s="18"/>
      <c r="D121" s="18"/>
      <c r="E121" s="19"/>
      <c r="F121" s="18"/>
      <c r="G121" s="79">
        <v>56</v>
      </c>
      <c r="H121" s="79">
        <v>45</v>
      </c>
      <c r="I121" s="60">
        <f t="shared" si="1"/>
        <v>101</v>
      </c>
      <c r="J121" s="18"/>
      <c r="K121" s="18"/>
      <c r="L121" s="18"/>
      <c r="M121" s="18"/>
      <c r="N121" s="18"/>
      <c r="O121" s="18"/>
      <c r="P121" s="24"/>
      <c r="Q121" s="18"/>
      <c r="R121" s="18"/>
      <c r="S121" s="18"/>
      <c r="T121" s="18"/>
    </row>
    <row r="122" spans="1:20">
      <c r="A122" s="4">
        <v>118</v>
      </c>
      <c r="B122" s="17"/>
      <c r="C122" s="18"/>
      <c r="D122" s="18"/>
      <c r="E122" s="19"/>
      <c r="F122" s="18"/>
      <c r="G122" s="79">
        <v>65</v>
      </c>
      <c r="H122" s="79">
        <v>61</v>
      </c>
      <c r="I122" s="60">
        <f t="shared" si="1"/>
        <v>126</v>
      </c>
      <c r="J122" s="18"/>
      <c r="K122" s="18"/>
      <c r="L122" s="18"/>
      <c r="M122" s="18"/>
      <c r="N122" s="18"/>
      <c r="O122" s="18"/>
      <c r="P122" s="24"/>
      <c r="Q122" s="18"/>
      <c r="R122" s="18"/>
      <c r="S122" s="18"/>
      <c r="T122" s="18"/>
    </row>
    <row r="123" spans="1:20">
      <c r="A123" s="4">
        <v>119</v>
      </c>
      <c r="B123" s="17"/>
      <c r="C123" s="18"/>
      <c r="D123" s="18"/>
      <c r="E123" s="19"/>
      <c r="F123" s="18"/>
      <c r="G123" s="82">
        <v>17</v>
      </c>
      <c r="H123" s="82">
        <v>31</v>
      </c>
      <c r="I123" s="60">
        <f t="shared" si="1"/>
        <v>48</v>
      </c>
      <c r="J123" s="18"/>
      <c r="K123" s="18"/>
      <c r="L123" s="18"/>
      <c r="M123" s="18"/>
      <c r="N123" s="18"/>
      <c r="O123" s="18"/>
      <c r="P123" s="24"/>
      <c r="Q123" s="18"/>
      <c r="R123" s="18"/>
      <c r="S123" s="18"/>
      <c r="T123" s="18"/>
    </row>
    <row r="124" spans="1:20">
      <c r="A124" s="4">
        <v>120</v>
      </c>
      <c r="B124" s="17"/>
      <c r="C124" s="18"/>
      <c r="D124" s="18"/>
      <c r="E124" s="19"/>
      <c r="F124" s="18"/>
      <c r="G124" s="82">
        <v>31</v>
      </c>
      <c r="H124" s="82">
        <v>18</v>
      </c>
      <c r="I124" s="60">
        <f t="shared" si="1"/>
        <v>49</v>
      </c>
      <c r="J124" s="18"/>
      <c r="K124" s="18"/>
      <c r="L124" s="18"/>
      <c r="M124" s="18"/>
      <c r="N124" s="18"/>
      <c r="O124" s="18"/>
      <c r="P124" s="24"/>
      <c r="Q124" s="18"/>
      <c r="R124" s="18"/>
      <c r="S124" s="18"/>
      <c r="T124" s="18"/>
    </row>
    <row r="125" spans="1:20">
      <c r="A125" s="4">
        <v>121</v>
      </c>
      <c r="B125" s="17"/>
      <c r="C125" s="18"/>
      <c r="D125" s="18"/>
      <c r="E125" s="19"/>
      <c r="F125" s="18"/>
      <c r="G125" s="82">
        <v>35</v>
      </c>
      <c r="H125" s="82">
        <v>37</v>
      </c>
      <c r="I125" s="60">
        <f t="shared" si="1"/>
        <v>72</v>
      </c>
      <c r="J125" s="18"/>
      <c r="K125" s="18"/>
      <c r="L125" s="18"/>
      <c r="M125" s="18"/>
      <c r="N125" s="18"/>
      <c r="O125" s="18"/>
      <c r="P125" s="24"/>
      <c r="Q125" s="18"/>
      <c r="R125" s="18"/>
      <c r="S125" s="18"/>
      <c r="T125" s="18"/>
    </row>
    <row r="126" spans="1:20">
      <c r="A126" s="4">
        <v>122</v>
      </c>
      <c r="B126" s="17"/>
      <c r="C126" s="18"/>
      <c r="D126" s="18"/>
      <c r="E126" s="19"/>
      <c r="F126" s="18"/>
      <c r="G126" s="79">
        <v>32</v>
      </c>
      <c r="H126" s="79">
        <v>32</v>
      </c>
      <c r="I126" s="60">
        <f t="shared" si="1"/>
        <v>64</v>
      </c>
      <c r="J126" s="18"/>
      <c r="K126" s="18"/>
      <c r="L126" s="18"/>
      <c r="M126" s="18"/>
      <c r="N126" s="18"/>
      <c r="O126" s="18"/>
      <c r="P126" s="24"/>
      <c r="Q126" s="18"/>
      <c r="R126" s="18"/>
      <c r="S126" s="18"/>
      <c r="T126" s="18"/>
    </row>
    <row r="127" spans="1:20">
      <c r="A127" s="4">
        <v>123</v>
      </c>
      <c r="B127" s="17"/>
      <c r="C127" s="18"/>
      <c r="D127" s="18"/>
      <c r="E127" s="19"/>
      <c r="F127" s="18"/>
      <c r="G127" s="79">
        <v>23</v>
      </c>
      <c r="H127" s="79">
        <v>24</v>
      </c>
      <c r="I127" s="60">
        <f t="shared" si="1"/>
        <v>47</v>
      </c>
      <c r="J127" s="18"/>
      <c r="K127" s="18"/>
      <c r="L127" s="18"/>
      <c r="M127" s="18"/>
      <c r="N127" s="18"/>
      <c r="O127" s="18"/>
      <c r="P127" s="24"/>
      <c r="Q127" s="18"/>
      <c r="R127" s="18"/>
      <c r="S127" s="18"/>
      <c r="T127" s="18"/>
    </row>
    <row r="128" spans="1:20">
      <c r="A128" s="4">
        <v>124</v>
      </c>
      <c r="B128" s="17"/>
      <c r="C128" s="18"/>
      <c r="D128" s="18"/>
      <c r="E128" s="19"/>
      <c r="F128" s="18"/>
      <c r="G128" s="82">
        <v>25</v>
      </c>
      <c r="H128" s="82">
        <v>26</v>
      </c>
      <c r="I128" s="60">
        <f t="shared" si="1"/>
        <v>51</v>
      </c>
      <c r="J128" s="18"/>
      <c r="K128" s="18"/>
      <c r="L128" s="18"/>
      <c r="M128" s="18"/>
      <c r="N128" s="18"/>
      <c r="O128" s="18"/>
      <c r="P128" s="24"/>
      <c r="Q128" s="18"/>
      <c r="R128" s="18"/>
      <c r="S128" s="18"/>
      <c r="T128" s="18"/>
    </row>
    <row r="129" spans="1:20">
      <c r="A129" s="4">
        <v>125</v>
      </c>
      <c r="B129" s="17"/>
      <c r="C129" s="18"/>
      <c r="D129" s="18"/>
      <c r="E129" s="19"/>
      <c r="F129" s="18"/>
      <c r="G129" s="82">
        <v>30</v>
      </c>
      <c r="H129" s="82">
        <v>24</v>
      </c>
      <c r="I129" s="60">
        <f t="shared" si="1"/>
        <v>54</v>
      </c>
      <c r="J129" s="18"/>
      <c r="K129" s="18"/>
      <c r="L129" s="18"/>
      <c r="M129" s="18"/>
      <c r="N129" s="18"/>
      <c r="O129" s="18"/>
      <c r="P129" s="24"/>
      <c r="Q129" s="18"/>
      <c r="R129" s="18"/>
      <c r="S129" s="18"/>
      <c r="T129" s="18"/>
    </row>
    <row r="130" spans="1:20">
      <c r="A130" s="4">
        <v>126</v>
      </c>
      <c r="B130" s="17"/>
      <c r="C130" s="18"/>
      <c r="D130" s="18"/>
      <c r="E130" s="19"/>
      <c r="F130" s="18"/>
      <c r="G130" s="82">
        <v>21</v>
      </c>
      <c r="H130" s="82">
        <v>31</v>
      </c>
      <c r="I130" s="60">
        <f t="shared" si="1"/>
        <v>52</v>
      </c>
      <c r="J130" s="18"/>
      <c r="K130" s="18"/>
      <c r="L130" s="18"/>
      <c r="M130" s="18"/>
      <c r="N130" s="18"/>
      <c r="O130" s="18"/>
      <c r="P130" s="24"/>
      <c r="Q130" s="18"/>
      <c r="R130" s="18"/>
      <c r="S130" s="18"/>
      <c r="T130" s="18"/>
    </row>
    <row r="131" spans="1:20">
      <c r="A131" s="4">
        <v>127</v>
      </c>
      <c r="B131" s="17"/>
      <c r="C131" s="18"/>
      <c r="D131" s="18"/>
      <c r="E131" s="19"/>
      <c r="F131" s="18"/>
      <c r="G131" s="79">
        <v>46</v>
      </c>
      <c r="H131" s="79">
        <v>56</v>
      </c>
      <c r="I131" s="60">
        <f t="shared" si="1"/>
        <v>102</v>
      </c>
      <c r="J131" s="18"/>
      <c r="K131" s="18"/>
      <c r="L131" s="18"/>
      <c r="M131" s="18"/>
      <c r="N131" s="18"/>
      <c r="O131" s="18"/>
      <c r="P131" s="24"/>
      <c r="Q131" s="18"/>
      <c r="R131" s="18"/>
      <c r="S131" s="18"/>
      <c r="T131" s="18"/>
    </row>
    <row r="132" spans="1:20">
      <c r="A132" s="4">
        <v>128</v>
      </c>
      <c r="B132" s="17"/>
      <c r="C132" s="18"/>
      <c r="D132" s="18"/>
      <c r="E132" s="19"/>
      <c r="F132" s="18"/>
      <c r="G132" s="79">
        <v>73</v>
      </c>
      <c r="H132" s="79">
        <v>38</v>
      </c>
      <c r="I132" s="60">
        <f t="shared" si="1"/>
        <v>111</v>
      </c>
      <c r="J132" s="18"/>
      <c r="K132" s="18"/>
      <c r="L132" s="18"/>
      <c r="M132" s="18"/>
      <c r="N132" s="18"/>
      <c r="O132" s="18"/>
      <c r="P132" s="24"/>
      <c r="Q132" s="18"/>
      <c r="R132" s="18"/>
      <c r="S132" s="18"/>
      <c r="T132" s="18"/>
    </row>
    <row r="133" spans="1:20">
      <c r="A133" s="4">
        <v>129</v>
      </c>
      <c r="B133" s="17"/>
      <c r="C133" s="18"/>
      <c r="D133" s="18"/>
      <c r="E133" s="19"/>
      <c r="F133" s="18"/>
      <c r="G133" s="82">
        <v>34</v>
      </c>
      <c r="H133" s="82">
        <v>22</v>
      </c>
      <c r="I133" s="60">
        <f t="shared" si="1"/>
        <v>56</v>
      </c>
      <c r="J133" s="18"/>
      <c r="K133" s="18"/>
      <c r="L133" s="18"/>
      <c r="M133" s="18"/>
      <c r="N133" s="18"/>
      <c r="O133" s="18"/>
      <c r="P133" s="24"/>
      <c r="Q133" s="18"/>
      <c r="R133" s="18"/>
      <c r="S133" s="18"/>
      <c r="T133" s="18"/>
    </row>
    <row r="134" spans="1:20">
      <c r="A134" s="4">
        <v>130</v>
      </c>
      <c r="B134" s="17"/>
      <c r="C134" s="18"/>
      <c r="D134" s="18"/>
      <c r="E134" s="19"/>
      <c r="F134" s="18"/>
      <c r="G134" s="82">
        <v>23</v>
      </c>
      <c r="H134" s="82">
        <v>21</v>
      </c>
      <c r="I134" s="60">
        <f t="shared" ref="I134:I164" si="2">SUM(G134:H134)</f>
        <v>44</v>
      </c>
      <c r="J134" s="18"/>
      <c r="K134" s="18"/>
      <c r="L134" s="18"/>
      <c r="M134" s="18"/>
      <c r="N134" s="18"/>
      <c r="O134" s="18"/>
      <c r="P134" s="24"/>
      <c r="Q134" s="18"/>
      <c r="R134" s="18"/>
      <c r="S134" s="18"/>
      <c r="T134" s="18"/>
    </row>
    <row r="135" spans="1:20">
      <c r="A135" s="4">
        <v>131</v>
      </c>
      <c r="B135" s="17"/>
      <c r="C135" s="18"/>
      <c r="D135" s="18"/>
      <c r="E135" s="19"/>
      <c r="F135" s="18"/>
      <c r="G135" s="82">
        <v>30</v>
      </c>
      <c r="H135" s="82">
        <v>31</v>
      </c>
      <c r="I135" s="60">
        <f t="shared" si="2"/>
        <v>61</v>
      </c>
      <c r="J135" s="18"/>
      <c r="K135" s="18"/>
      <c r="L135" s="18"/>
      <c r="M135" s="18"/>
      <c r="N135" s="18"/>
      <c r="O135" s="18"/>
      <c r="P135" s="24"/>
      <c r="Q135" s="18"/>
      <c r="R135" s="18"/>
      <c r="S135" s="18"/>
      <c r="T135" s="18"/>
    </row>
    <row r="136" spans="1:20">
      <c r="A136" s="4">
        <v>132</v>
      </c>
      <c r="B136" s="17"/>
      <c r="C136" s="18"/>
      <c r="D136" s="18"/>
      <c r="E136" s="19"/>
      <c r="F136" s="18"/>
      <c r="G136" s="79">
        <v>11</v>
      </c>
      <c r="H136" s="79">
        <v>14</v>
      </c>
      <c r="I136" s="60">
        <f t="shared" si="2"/>
        <v>25</v>
      </c>
      <c r="J136" s="18"/>
      <c r="K136" s="18"/>
      <c r="L136" s="18"/>
      <c r="M136" s="18"/>
      <c r="N136" s="18"/>
      <c r="O136" s="18"/>
      <c r="P136" s="24"/>
      <c r="Q136" s="18"/>
      <c r="R136" s="18"/>
      <c r="S136" s="18"/>
      <c r="T136" s="18"/>
    </row>
    <row r="137" spans="1:20">
      <c r="A137" s="4">
        <v>133</v>
      </c>
      <c r="B137" s="17"/>
      <c r="C137" s="18"/>
      <c r="D137" s="18"/>
      <c r="E137" s="19"/>
      <c r="F137" s="18"/>
      <c r="G137" s="79">
        <v>0</v>
      </c>
      <c r="H137" s="79">
        <v>54</v>
      </c>
      <c r="I137" s="60">
        <f t="shared" si="2"/>
        <v>54</v>
      </c>
      <c r="J137" s="18"/>
      <c r="K137" s="18"/>
      <c r="L137" s="18"/>
      <c r="M137" s="18"/>
      <c r="N137" s="18"/>
      <c r="O137" s="18"/>
      <c r="P137" s="24"/>
      <c r="Q137" s="18"/>
      <c r="R137" s="18"/>
      <c r="S137" s="18"/>
      <c r="T137" s="18"/>
    </row>
    <row r="138" spans="1:20">
      <c r="A138" s="4">
        <v>134</v>
      </c>
      <c r="B138" s="17"/>
      <c r="C138" s="18"/>
      <c r="D138" s="18"/>
      <c r="E138" s="19"/>
      <c r="F138" s="18"/>
      <c r="G138" s="83">
        <v>0</v>
      </c>
      <c r="H138" s="83">
        <v>82</v>
      </c>
      <c r="I138" s="60">
        <f t="shared" si="2"/>
        <v>82</v>
      </c>
      <c r="J138" s="18"/>
      <c r="K138" s="18"/>
      <c r="L138" s="18"/>
      <c r="M138" s="18"/>
      <c r="N138" s="18"/>
      <c r="O138" s="18"/>
      <c r="P138" s="24"/>
      <c r="Q138" s="18"/>
      <c r="R138" s="18"/>
      <c r="S138" s="18"/>
      <c r="T138" s="18"/>
    </row>
    <row r="139" spans="1:20">
      <c r="A139" s="4">
        <v>135</v>
      </c>
      <c r="B139" s="17"/>
      <c r="C139" s="18"/>
      <c r="D139" s="18"/>
      <c r="E139" s="19"/>
      <c r="F139" s="18"/>
      <c r="G139" s="82">
        <v>21</v>
      </c>
      <c r="H139" s="82">
        <v>20</v>
      </c>
      <c r="I139" s="60">
        <f t="shared" si="2"/>
        <v>41</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COUNTIFS(C6:C164,"*")</f>
        <v>91</v>
      </c>
      <c r="D165" s="21"/>
      <c r="E165" s="13"/>
      <c r="F165" s="21"/>
      <c r="G165" s="59">
        <f>SUM(G6:G164)</f>
        <v>4698</v>
      </c>
      <c r="H165" s="59">
        <f>SUM(H6:H164)</f>
        <v>5023</v>
      </c>
      <c r="I165" s="59">
        <f>SUM(I6:I164)</f>
        <v>9721</v>
      </c>
      <c r="J165" s="21"/>
      <c r="K165" s="21"/>
      <c r="L165" s="21"/>
      <c r="M165" s="21"/>
      <c r="N165" s="21"/>
      <c r="O165" s="21"/>
      <c r="P165" s="14"/>
      <c r="Q165" s="21"/>
      <c r="R165" s="21"/>
      <c r="S165" s="21"/>
      <c r="T165" s="12"/>
    </row>
    <row r="166" spans="1:20">
      <c r="A166" s="44" t="s">
        <v>62</v>
      </c>
      <c r="B166" s="10">
        <f>COUNTIF(B$5:B$164,"Team 1")</f>
        <v>46</v>
      </c>
      <c r="C166" s="44" t="s">
        <v>25</v>
      </c>
      <c r="D166" s="10">
        <f>COUNTIF(D6:D164,"Anganwadi")</f>
        <v>49</v>
      </c>
    </row>
    <row r="167" spans="1:20">
      <c r="A167" s="44" t="s">
        <v>63</v>
      </c>
      <c r="B167" s="10">
        <f>COUNTIF(B$6:B$164,"Team 2")</f>
        <v>46</v>
      </c>
      <c r="C167" s="44" t="s">
        <v>23</v>
      </c>
      <c r="D167" s="10">
        <f>COUNTIF(D6:D164,"School")</f>
        <v>42</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5" activePane="bottomRight" state="frozen"/>
      <selection pane="topRight" activeCell="C1" sqref="C1"/>
      <selection pane="bottomLeft" activeCell="A5" sqref="A5"/>
      <selection pane="bottomRight" activeCell="C5" sqref="C5:D92"/>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41" t="s">
        <v>70</v>
      </c>
      <c r="B1" s="141"/>
      <c r="C1" s="141"/>
      <c r="D1" s="54"/>
      <c r="E1" s="54"/>
      <c r="F1" s="54"/>
      <c r="G1" s="54"/>
      <c r="H1" s="54"/>
      <c r="I1" s="54"/>
      <c r="J1" s="54"/>
      <c r="K1" s="54"/>
      <c r="L1" s="54"/>
      <c r="M1" s="54"/>
      <c r="N1" s="54"/>
      <c r="O1" s="54"/>
      <c r="P1" s="54"/>
      <c r="Q1" s="54"/>
      <c r="R1" s="54"/>
      <c r="S1" s="54"/>
    </row>
    <row r="2" spans="1:20">
      <c r="A2" s="143" t="s">
        <v>59</v>
      </c>
      <c r="B2" s="144"/>
      <c r="C2" s="144"/>
      <c r="D2" s="25">
        <v>43678</v>
      </c>
      <c r="E2" s="22"/>
      <c r="F2" s="22"/>
      <c r="G2" s="22"/>
      <c r="H2" s="22"/>
      <c r="I2" s="22"/>
      <c r="J2" s="22"/>
      <c r="K2" s="22"/>
      <c r="L2" s="22"/>
      <c r="M2" s="22"/>
      <c r="N2" s="22"/>
      <c r="O2" s="22"/>
      <c r="P2" s="22"/>
      <c r="Q2" s="22"/>
      <c r="R2" s="22"/>
      <c r="S2" s="22"/>
    </row>
    <row r="3" spans="1:20" ht="24" customHeight="1">
      <c r="A3" s="145" t="s">
        <v>14</v>
      </c>
      <c r="B3" s="138" t="s">
        <v>61</v>
      </c>
      <c r="C3" s="140" t="s">
        <v>7</v>
      </c>
      <c r="D3" s="140" t="s">
        <v>55</v>
      </c>
      <c r="E3" s="140" t="s">
        <v>16</v>
      </c>
      <c r="F3" s="147" t="s">
        <v>17</v>
      </c>
      <c r="G3" s="140" t="s">
        <v>8</v>
      </c>
      <c r="H3" s="140"/>
      <c r="I3" s="140"/>
      <c r="J3" s="140" t="s">
        <v>31</v>
      </c>
      <c r="K3" s="138" t="s">
        <v>33</v>
      </c>
      <c r="L3" s="138" t="s">
        <v>50</v>
      </c>
      <c r="M3" s="138" t="s">
        <v>51</v>
      </c>
      <c r="N3" s="138" t="s">
        <v>34</v>
      </c>
      <c r="O3" s="138" t="s">
        <v>35</v>
      </c>
      <c r="P3" s="145" t="s">
        <v>54</v>
      </c>
      <c r="Q3" s="140" t="s">
        <v>52</v>
      </c>
      <c r="R3" s="140" t="s">
        <v>32</v>
      </c>
      <c r="S3" s="140" t="s">
        <v>53</v>
      </c>
      <c r="T3" s="140" t="s">
        <v>13</v>
      </c>
    </row>
    <row r="4" spans="1:20" ht="25.5" customHeight="1">
      <c r="A4" s="145"/>
      <c r="B4" s="146"/>
      <c r="C4" s="140"/>
      <c r="D4" s="140"/>
      <c r="E4" s="140"/>
      <c r="F4" s="147"/>
      <c r="G4" s="23" t="s">
        <v>9</v>
      </c>
      <c r="H4" s="23" t="s">
        <v>10</v>
      </c>
      <c r="I4" s="23" t="s">
        <v>11</v>
      </c>
      <c r="J4" s="140"/>
      <c r="K4" s="139"/>
      <c r="L4" s="139"/>
      <c r="M4" s="139"/>
      <c r="N4" s="139"/>
      <c r="O4" s="139"/>
      <c r="P4" s="145"/>
      <c r="Q4" s="145"/>
      <c r="R4" s="140"/>
      <c r="S4" s="140"/>
      <c r="T4" s="140"/>
    </row>
    <row r="5" spans="1:20">
      <c r="A5" s="4">
        <v>1</v>
      </c>
      <c r="B5" s="17" t="s">
        <v>62</v>
      </c>
      <c r="C5" s="67" t="s">
        <v>407</v>
      </c>
      <c r="D5" s="48" t="s">
        <v>25</v>
      </c>
      <c r="E5" s="73" t="s">
        <v>853</v>
      </c>
      <c r="F5" s="56"/>
      <c r="G5" s="73">
        <v>21</v>
      </c>
      <c r="H5" s="73">
        <v>31</v>
      </c>
      <c r="I5" s="58">
        <f>SUM(G5:H5)</f>
        <v>52</v>
      </c>
      <c r="J5" s="68" t="s">
        <v>582</v>
      </c>
      <c r="K5" s="68" t="s">
        <v>625</v>
      </c>
      <c r="L5" s="68" t="s">
        <v>626</v>
      </c>
      <c r="M5" s="68">
        <v>8011640588</v>
      </c>
      <c r="N5" s="68" t="s">
        <v>627</v>
      </c>
      <c r="O5" s="68">
        <v>9577363725</v>
      </c>
      <c r="P5" s="49">
        <v>43678</v>
      </c>
      <c r="Q5" s="48" t="s">
        <v>572</v>
      </c>
      <c r="R5" s="68">
        <v>12</v>
      </c>
      <c r="S5" s="18" t="s">
        <v>662</v>
      </c>
      <c r="T5" s="18"/>
    </row>
    <row r="6" spans="1:20">
      <c r="A6" s="4">
        <v>2</v>
      </c>
      <c r="B6" s="17" t="s">
        <v>62</v>
      </c>
      <c r="C6" s="63" t="s">
        <v>411</v>
      </c>
      <c r="D6" s="18" t="s">
        <v>23</v>
      </c>
      <c r="E6" s="73">
        <v>18240100603</v>
      </c>
      <c r="F6" s="48" t="s">
        <v>575</v>
      </c>
      <c r="G6" s="73">
        <v>29</v>
      </c>
      <c r="H6" s="73">
        <v>17</v>
      </c>
      <c r="I6" s="58">
        <f t="shared" ref="I6:I69" si="0">SUM(G6:H6)</f>
        <v>46</v>
      </c>
      <c r="J6" s="68">
        <v>9954845434</v>
      </c>
      <c r="K6" s="68" t="s">
        <v>749</v>
      </c>
      <c r="L6" s="68" t="s">
        <v>750</v>
      </c>
      <c r="M6" s="68">
        <v>7896114616</v>
      </c>
      <c r="N6" s="68" t="s">
        <v>751</v>
      </c>
      <c r="O6" s="68">
        <v>9678614077</v>
      </c>
      <c r="P6" s="49">
        <v>43678</v>
      </c>
      <c r="Q6" s="48" t="s">
        <v>572</v>
      </c>
      <c r="R6" s="68">
        <v>13</v>
      </c>
      <c r="S6" s="18" t="s">
        <v>662</v>
      </c>
      <c r="T6" s="18"/>
    </row>
    <row r="7" spans="1:20">
      <c r="A7" s="4">
        <v>3</v>
      </c>
      <c r="B7" s="17" t="s">
        <v>63</v>
      </c>
      <c r="C7" s="67" t="s">
        <v>408</v>
      </c>
      <c r="D7" s="48" t="s">
        <v>25</v>
      </c>
      <c r="E7" s="73" t="s">
        <v>854</v>
      </c>
      <c r="F7" s="48"/>
      <c r="G7" s="73">
        <v>31</v>
      </c>
      <c r="H7" s="73">
        <v>25</v>
      </c>
      <c r="I7" s="58">
        <f t="shared" si="0"/>
        <v>56</v>
      </c>
      <c r="J7" s="68" t="s">
        <v>582</v>
      </c>
      <c r="K7" s="68" t="s">
        <v>749</v>
      </c>
      <c r="L7" s="68" t="s">
        <v>750</v>
      </c>
      <c r="M7" s="68">
        <v>7896114616</v>
      </c>
      <c r="N7" s="68" t="s">
        <v>751</v>
      </c>
      <c r="O7" s="68">
        <v>9678614077</v>
      </c>
      <c r="P7" s="49">
        <v>43678</v>
      </c>
      <c r="Q7" s="48" t="s">
        <v>572</v>
      </c>
      <c r="R7" s="68">
        <v>14</v>
      </c>
      <c r="S7" s="18" t="s">
        <v>662</v>
      </c>
      <c r="T7" s="18"/>
    </row>
    <row r="8" spans="1:20">
      <c r="A8" s="4">
        <v>4</v>
      </c>
      <c r="B8" s="17" t="s">
        <v>63</v>
      </c>
      <c r="C8" s="63" t="s">
        <v>138</v>
      </c>
      <c r="D8" s="18" t="s">
        <v>23</v>
      </c>
      <c r="E8" s="73">
        <v>18240109804</v>
      </c>
      <c r="F8" s="48" t="s">
        <v>575</v>
      </c>
      <c r="G8" s="73">
        <v>21</v>
      </c>
      <c r="H8" s="73">
        <v>12</v>
      </c>
      <c r="I8" s="58">
        <f t="shared" si="0"/>
        <v>33</v>
      </c>
      <c r="J8" s="68">
        <v>9854474393</v>
      </c>
      <c r="K8" s="68" t="s">
        <v>639</v>
      </c>
      <c r="L8" s="68" t="s">
        <v>640</v>
      </c>
      <c r="M8" s="68">
        <v>9435726279</v>
      </c>
      <c r="N8" s="68" t="s">
        <v>641</v>
      </c>
      <c r="O8" s="68">
        <v>7399982408</v>
      </c>
      <c r="P8" s="49">
        <v>43678</v>
      </c>
      <c r="Q8" s="48" t="s">
        <v>572</v>
      </c>
      <c r="R8" s="68">
        <v>15</v>
      </c>
      <c r="S8" s="18" t="s">
        <v>662</v>
      </c>
      <c r="T8" s="18"/>
    </row>
    <row r="9" spans="1:20">
      <c r="A9" s="4">
        <v>5</v>
      </c>
      <c r="B9" s="17" t="s">
        <v>62</v>
      </c>
      <c r="C9" s="63" t="s">
        <v>412</v>
      </c>
      <c r="D9" s="18" t="s">
        <v>23</v>
      </c>
      <c r="E9" s="73">
        <v>18240107703</v>
      </c>
      <c r="F9" s="48" t="s">
        <v>575</v>
      </c>
      <c r="G9" s="73">
        <v>46</v>
      </c>
      <c r="H9" s="73">
        <v>35</v>
      </c>
      <c r="I9" s="58">
        <f t="shared" si="0"/>
        <v>81</v>
      </c>
      <c r="J9" s="68">
        <v>9854745651</v>
      </c>
      <c r="K9" s="68" t="s">
        <v>598</v>
      </c>
      <c r="L9" s="68" t="s">
        <v>599</v>
      </c>
      <c r="M9" s="68">
        <v>9854628271</v>
      </c>
      <c r="N9" s="68" t="s">
        <v>600</v>
      </c>
      <c r="O9" s="68">
        <v>7399649358</v>
      </c>
      <c r="P9" s="49">
        <v>43679</v>
      </c>
      <c r="Q9" s="48" t="s">
        <v>573</v>
      </c>
      <c r="R9" s="68">
        <v>17</v>
      </c>
      <c r="S9" s="18" t="s">
        <v>662</v>
      </c>
      <c r="T9" s="18"/>
    </row>
    <row r="10" spans="1:20">
      <c r="A10" s="4">
        <v>6</v>
      </c>
      <c r="B10" s="17" t="s">
        <v>62</v>
      </c>
      <c r="C10" s="63" t="s">
        <v>413</v>
      </c>
      <c r="D10" s="18" t="s">
        <v>23</v>
      </c>
      <c r="E10" s="73">
        <v>18240131201</v>
      </c>
      <c r="F10" s="48" t="s">
        <v>575</v>
      </c>
      <c r="G10" s="73">
        <v>48</v>
      </c>
      <c r="H10" s="73">
        <v>51</v>
      </c>
      <c r="I10" s="58">
        <f t="shared" si="0"/>
        <v>99</v>
      </c>
      <c r="J10" s="68">
        <v>9707549092</v>
      </c>
      <c r="K10" s="68" t="s">
        <v>749</v>
      </c>
      <c r="L10" s="68" t="s">
        <v>750</v>
      </c>
      <c r="M10" s="68">
        <v>7896114616</v>
      </c>
      <c r="N10" s="68" t="s">
        <v>751</v>
      </c>
      <c r="O10" s="68">
        <v>9678614077</v>
      </c>
      <c r="P10" s="49">
        <v>43679</v>
      </c>
      <c r="Q10" s="48" t="s">
        <v>573</v>
      </c>
      <c r="R10" s="68">
        <v>10</v>
      </c>
      <c r="S10" s="18" t="s">
        <v>662</v>
      </c>
      <c r="T10" s="18"/>
    </row>
    <row r="11" spans="1:20">
      <c r="A11" s="4">
        <v>7</v>
      </c>
      <c r="B11" s="17" t="s">
        <v>63</v>
      </c>
      <c r="C11" s="67" t="s">
        <v>409</v>
      </c>
      <c r="D11" s="48" t="s">
        <v>25</v>
      </c>
      <c r="E11" s="73" t="s">
        <v>855</v>
      </c>
      <c r="F11" s="48"/>
      <c r="G11" s="73">
        <v>23</v>
      </c>
      <c r="H11" s="73">
        <v>21</v>
      </c>
      <c r="I11" s="58">
        <f t="shared" si="0"/>
        <v>44</v>
      </c>
      <c r="J11" s="68" t="s">
        <v>582</v>
      </c>
      <c r="K11" s="68" t="s">
        <v>625</v>
      </c>
      <c r="L11" s="68" t="s">
        <v>626</v>
      </c>
      <c r="M11" s="68">
        <v>8011640588</v>
      </c>
      <c r="N11" s="68" t="s">
        <v>627</v>
      </c>
      <c r="O11" s="68">
        <v>9577363725</v>
      </c>
      <c r="P11" s="49">
        <v>43679</v>
      </c>
      <c r="Q11" s="48" t="s">
        <v>573</v>
      </c>
      <c r="R11" s="68">
        <v>9</v>
      </c>
      <c r="S11" s="18" t="s">
        <v>662</v>
      </c>
      <c r="T11" s="18"/>
    </row>
    <row r="12" spans="1:20">
      <c r="A12" s="4">
        <v>8</v>
      </c>
      <c r="B12" s="17" t="s">
        <v>63</v>
      </c>
      <c r="C12" s="63" t="s">
        <v>414</v>
      </c>
      <c r="D12" s="18" t="s">
        <v>23</v>
      </c>
      <c r="E12" s="73">
        <v>18240114701</v>
      </c>
      <c r="F12" s="48" t="s">
        <v>575</v>
      </c>
      <c r="G12" s="73">
        <v>45</v>
      </c>
      <c r="H12" s="73">
        <v>52</v>
      </c>
      <c r="I12" s="58">
        <f t="shared" si="0"/>
        <v>97</v>
      </c>
      <c r="J12" s="68">
        <v>9954754613</v>
      </c>
      <c r="K12" s="68" t="s">
        <v>735</v>
      </c>
      <c r="L12" s="68" t="s">
        <v>736</v>
      </c>
      <c r="M12" s="68">
        <v>9954271606</v>
      </c>
      <c r="N12" s="68" t="s">
        <v>737</v>
      </c>
      <c r="O12" s="68">
        <v>9613831695</v>
      </c>
      <c r="P12" s="49">
        <v>43679</v>
      </c>
      <c r="Q12" s="48" t="s">
        <v>573</v>
      </c>
      <c r="R12" s="68">
        <v>8</v>
      </c>
      <c r="S12" s="18" t="s">
        <v>662</v>
      </c>
      <c r="T12" s="18"/>
    </row>
    <row r="13" spans="1:20">
      <c r="A13" s="4">
        <v>9</v>
      </c>
      <c r="B13" s="17" t="s">
        <v>62</v>
      </c>
      <c r="C13" s="67" t="s">
        <v>410</v>
      </c>
      <c r="D13" s="48" t="s">
        <v>25</v>
      </c>
      <c r="E13" s="73" t="s">
        <v>856</v>
      </c>
      <c r="F13" s="48"/>
      <c r="G13" s="73">
        <v>48</v>
      </c>
      <c r="H13" s="73">
        <v>33</v>
      </c>
      <c r="I13" s="58">
        <f t="shared" si="0"/>
        <v>81</v>
      </c>
      <c r="J13" s="68" t="s">
        <v>582</v>
      </c>
      <c r="K13" s="68" t="s">
        <v>735</v>
      </c>
      <c r="L13" s="68" t="s">
        <v>736</v>
      </c>
      <c r="M13" s="68">
        <v>9954271606</v>
      </c>
      <c r="N13" s="68" t="s">
        <v>737</v>
      </c>
      <c r="O13" s="68">
        <v>9613831695</v>
      </c>
      <c r="P13" s="49">
        <v>43680</v>
      </c>
      <c r="Q13" s="48" t="s">
        <v>574</v>
      </c>
      <c r="R13" s="68">
        <v>12</v>
      </c>
      <c r="S13" s="18" t="s">
        <v>662</v>
      </c>
      <c r="T13" s="18"/>
    </row>
    <row r="14" spans="1:20">
      <c r="A14" s="4">
        <v>10</v>
      </c>
      <c r="B14" s="17" t="s">
        <v>62</v>
      </c>
      <c r="C14" s="63" t="s">
        <v>415</v>
      </c>
      <c r="D14" s="18" t="s">
        <v>23</v>
      </c>
      <c r="E14" s="73">
        <v>18240114702</v>
      </c>
      <c r="F14" s="48" t="s">
        <v>575</v>
      </c>
      <c r="G14" s="73">
        <v>23</v>
      </c>
      <c r="H14" s="73">
        <v>21</v>
      </c>
      <c r="I14" s="58">
        <f t="shared" si="0"/>
        <v>44</v>
      </c>
      <c r="J14" s="68">
        <v>9707626777</v>
      </c>
      <c r="K14" s="68" t="s">
        <v>735</v>
      </c>
      <c r="L14" s="68" t="s">
        <v>736</v>
      </c>
      <c r="M14" s="68">
        <v>9954271606</v>
      </c>
      <c r="N14" s="68" t="s">
        <v>737</v>
      </c>
      <c r="O14" s="68">
        <v>9613831695</v>
      </c>
      <c r="P14" s="49">
        <v>43680</v>
      </c>
      <c r="Q14" s="48" t="s">
        <v>574</v>
      </c>
      <c r="R14" s="68">
        <v>11</v>
      </c>
      <c r="S14" s="18" t="s">
        <v>662</v>
      </c>
      <c r="T14" s="18"/>
    </row>
    <row r="15" spans="1:20" ht="30">
      <c r="A15" s="4">
        <v>11</v>
      </c>
      <c r="B15" s="17" t="s">
        <v>63</v>
      </c>
      <c r="C15" s="67" t="s">
        <v>416</v>
      </c>
      <c r="D15" s="18" t="s">
        <v>25</v>
      </c>
      <c r="E15" s="73" t="s">
        <v>859</v>
      </c>
      <c r="F15" s="56"/>
      <c r="G15" s="73">
        <v>18</v>
      </c>
      <c r="H15" s="73">
        <v>17</v>
      </c>
      <c r="I15" s="58">
        <f t="shared" si="0"/>
        <v>35</v>
      </c>
      <c r="J15" s="68" t="s">
        <v>877</v>
      </c>
      <c r="K15" s="68" t="s">
        <v>822</v>
      </c>
      <c r="L15" s="68" t="s">
        <v>823</v>
      </c>
      <c r="M15" s="68">
        <v>9859448719</v>
      </c>
      <c r="N15" s="68" t="s">
        <v>824</v>
      </c>
      <c r="O15" s="68">
        <v>9678065933</v>
      </c>
      <c r="P15" s="49">
        <v>43680</v>
      </c>
      <c r="Q15" s="48" t="s">
        <v>574</v>
      </c>
      <c r="R15" s="68">
        <v>8</v>
      </c>
      <c r="S15" s="18" t="s">
        <v>662</v>
      </c>
      <c r="T15" s="18"/>
    </row>
    <row r="16" spans="1:20" ht="30">
      <c r="A16" s="4">
        <v>12</v>
      </c>
      <c r="B16" s="17" t="s">
        <v>63</v>
      </c>
      <c r="C16" s="63" t="s">
        <v>417</v>
      </c>
      <c r="D16" s="18" t="s">
        <v>23</v>
      </c>
      <c r="E16" s="73">
        <v>18240115302</v>
      </c>
      <c r="F16" s="48" t="s">
        <v>575</v>
      </c>
      <c r="G16" s="73">
        <v>40</v>
      </c>
      <c r="H16" s="73">
        <v>65</v>
      </c>
      <c r="I16" s="58">
        <f t="shared" si="0"/>
        <v>105</v>
      </c>
      <c r="J16" s="68">
        <v>9957688385</v>
      </c>
      <c r="K16" s="68" t="s">
        <v>822</v>
      </c>
      <c r="L16" s="68" t="s">
        <v>823</v>
      </c>
      <c r="M16" s="68">
        <v>9859448719</v>
      </c>
      <c r="N16" s="68" t="s">
        <v>824</v>
      </c>
      <c r="O16" s="68">
        <v>9678065933</v>
      </c>
      <c r="P16" s="49">
        <v>43680</v>
      </c>
      <c r="Q16" s="48" t="s">
        <v>574</v>
      </c>
      <c r="R16" s="68">
        <v>19</v>
      </c>
      <c r="S16" s="18" t="s">
        <v>662</v>
      </c>
      <c r="T16" s="18"/>
    </row>
    <row r="17" spans="1:20" ht="30">
      <c r="A17" s="4">
        <v>13</v>
      </c>
      <c r="B17" s="17" t="s">
        <v>62</v>
      </c>
      <c r="C17" s="67" t="s">
        <v>418</v>
      </c>
      <c r="D17" s="48" t="s">
        <v>25</v>
      </c>
      <c r="E17" s="73" t="s">
        <v>860</v>
      </c>
      <c r="F17" s="48"/>
      <c r="G17" s="73">
        <v>21</v>
      </c>
      <c r="H17" s="73">
        <v>19</v>
      </c>
      <c r="I17" s="58">
        <f t="shared" si="0"/>
        <v>40</v>
      </c>
      <c r="J17" s="68" t="s">
        <v>582</v>
      </c>
      <c r="K17" s="68" t="s">
        <v>822</v>
      </c>
      <c r="L17" s="68" t="s">
        <v>823</v>
      </c>
      <c r="M17" s="68">
        <v>9859448719</v>
      </c>
      <c r="N17" s="68" t="s">
        <v>824</v>
      </c>
      <c r="O17" s="68">
        <v>9678065933</v>
      </c>
      <c r="P17" s="49">
        <v>43682</v>
      </c>
      <c r="Q17" s="48" t="s">
        <v>569</v>
      </c>
      <c r="R17" s="68">
        <v>16</v>
      </c>
      <c r="S17" s="18" t="s">
        <v>662</v>
      </c>
      <c r="T17" s="18"/>
    </row>
    <row r="18" spans="1:20" ht="30">
      <c r="A18" s="4">
        <v>14</v>
      </c>
      <c r="B18" s="17" t="s">
        <v>62</v>
      </c>
      <c r="C18" s="63" t="s">
        <v>419</v>
      </c>
      <c r="D18" s="18" t="s">
        <v>23</v>
      </c>
      <c r="E18" s="73">
        <v>18240115304</v>
      </c>
      <c r="F18" s="48" t="s">
        <v>575</v>
      </c>
      <c r="G18" s="73">
        <v>73</v>
      </c>
      <c r="H18" s="73">
        <v>81</v>
      </c>
      <c r="I18" s="58">
        <f t="shared" si="0"/>
        <v>154</v>
      </c>
      <c r="J18" s="68">
        <v>9957688447</v>
      </c>
      <c r="K18" s="68" t="s">
        <v>822</v>
      </c>
      <c r="L18" s="68" t="s">
        <v>823</v>
      </c>
      <c r="M18" s="68">
        <v>9859448719</v>
      </c>
      <c r="N18" s="68" t="s">
        <v>824</v>
      </c>
      <c r="O18" s="68">
        <v>9678065933</v>
      </c>
      <c r="P18" s="49">
        <v>43682</v>
      </c>
      <c r="Q18" s="48" t="s">
        <v>569</v>
      </c>
      <c r="R18" s="68">
        <v>17</v>
      </c>
      <c r="S18" s="18" t="s">
        <v>662</v>
      </c>
      <c r="T18" s="18"/>
    </row>
    <row r="19" spans="1:20">
      <c r="A19" s="4">
        <v>15</v>
      </c>
      <c r="B19" s="17" t="s">
        <v>63</v>
      </c>
      <c r="C19" s="67" t="s">
        <v>420</v>
      </c>
      <c r="D19" s="48" t="s">
        <v>25</v>
      </c>
      <c r="E19" s="73" t="s">
        <v>861</v>
      </c>
      <c r="F19" s="48"/>
      <c r="G19" s="73">
        <v>36</v>
      </c>
      <c r="H19" s="73">
        <v>37</v>
      </c>
      <c r="I19" s="58">
        <f t="shared" si="0"/>
        <v>73</v>
      </c>
      <c r="J19" s="68" t="s">
        <v>878</v>
      </c>
      <c r="K19" s="75" t="s">
        <v>588</v>
      </c>
      <c r="L19" s="68" t="s">
        <v>586</v>
      </c>
      <c r="M19" s="68">
        <v>9854381890</v>
      </c>
      <c r="N19" s="68" t="s">
        <v>587</v>
      </c>
      <c r="O19" s="68">
        <v>7896987071</v>
      </c>
      <c r="P19" s="49">
        <v>43682</v>
      </c>
      <c r="Q19" s="48" t="s">
        <v>569</v>
      </c>
      <c r="R19" s="68">
        <v>23</v>
      </c>
      <c r="S19" s="18" t="s">
        <v>662</v>
      </c>
      <c r="T19" s="18"/>
    </row>
    <row r="20" spans="1:20">
      <c r="A20" s="4">
        <v>16</v>
      </c>
      <c r="B20" s="17" t="s">
        <v>63</v>
      </c>
      <c r="C20" s="63" t="s">
        <v>421</v>
      </c>
      <c r="D20" s="18" t="s">
        <v>23</v>
      </c>
      <c r="E20" s="73">
        <v>18240112101</v>
      </c>
      <c r="F20" s="48" t="s">
        <v>575</v>
      </c>
      <c r="G20" s="73">
        <v>47</v>
      </c>
      <c r="H20" s="73">
        <v>60</v>
      </c>
      <c r="I20" s="58">
        <f t="shared" si="0"/>
        <v>107</v>
      </c>
      <c r="J20" s="68">
        <v>9859740884</v>
      </c>
      <c r="K20" s="68" t="s">
        <v>643</v>
      </c>
      <c r="L20" s="68" t="s">
        <v>644</v>
      </c>
      <c r="M20" s="68">
        <v>9401746193</v>
      </c>
      <c r="N20" s="68" t="s">
        <v>645</v>
      </c>
      <c r="O20" s="68">
        <v>9678934623</v>
      </c>
      <c r="P20" s="49">
        <v>43682</v>
      </c>
      <c r="Q20" s="48" t="s">
        <v>569</v>
      </c>
      <c r="R20" s="68">
        <v>24</v>
      </c>
      <c r="S20" s="18" t="s">
        <v>662</v>
      </c>
      <c r="T20" s="18"/>
    </row>
    <row r="21" spans="1:20">
      <c r="A21" s="4">
        <v>17</v>
      </c>
      <c r="B21" s="17" t="s">
        <v>62</v>
      </c>
      <c r="C21" s="67" t="s">
        <v>422</v>
      </c>
      <c r="D21" s="48" t="s">
        <v>25</v>
      </c>
      <c r="E21" s="73" t="s">
        <v>862</v>
      </c>
      <c r="F21" s="48"/>
      <c r="G21" s="73">
        <v>30</v>
      </c>
      <c r="H21" s="73">
        <v>31</v>
      </c>
      <c r="I21" s="58">
        <f t="shared" si="0"/>
        <v>61</v>
      </c>
      <c r="J21" s="68" t="s">
        <v>582</v>
      </c>
      <c r="K21" s="68" t="s">
        <v>588</v>
      </c>
      <c r="L21" s="68" t="s">
        <v>586</v>
      </c>
      <c r="M21" s="68">
        <v>9854381890</v>
      </c>
      <c r="N21" s="68" t="s">
        <v>587</v>
      </c>
      <c r="O21" s="68">
        <v>7896987071</v>
      </c>
      <c r="P21" s="49">
        <v>43683</v>
      </c>
      <c r="Q21" s="48" t="s">
        <v>570</v>
      </c>
      <c r="R21" s="68">
        <v>27</v>
      </c>
      <c r="S21" s="18" t="s">
        <v>662</v>
      </c>
      <c r="T21" s="18"/>
    </row>
    <row r="22" spans="1:20" ht="30">
      <c r="A22" s="4">
        <v>18</v>
      </c>
      <c r="B22" s="17" t="s">
        <v>62</v>
      </c>
      <c r="C22" s="63" t="s">
        <v>423</v>
      </c>
      <c r="D22" s="18" t="s">
        <v>23</v>
      </c>
      <c r="E22" s="73">
        <v>18240118401</v>
      </c>
      <c r="F22" s="48" t="s">
        <v>575</v>
      </c>
      <c r="G22" s="73">
        <v>17</v>
      </c>
      <c r="H22" s="73">
        <v>17</v>
      </c>
      <c r="I22" s="58">
        <f t="shared" si="0"/>
        <v>34</v>
      </c>
      <c r="J22" s="68">
        <v>9859648981</v>
      </c>
      <c r="K22" s="68" t="s">
        <v>591</v>
      </c>
      <c r="L22" s="68" t="s">
        <v>592</v>
      </c>
      <c r="M22" s="68">
        <v>9707726608</v>
      </c>
      <c r="N22" s="68" t="s">
        <v>593</v>
      </c>
      <c r="O22" s="68">
        <v>9859269751</v>
      </c>
      <c r="P22" s="49">
        <v>43683</v>
      </c>
      <c r="Q22" s="48" t="s">
        <v>570</v>
      </c>
      <c r="R22" s="68">
        <v>25</v>
      </c>
      <c r="S22" s="18" t="s">
        <v>662</v>
      </c>
      <c r="T22" s="18"/>
    </row>
    <row r="23" spans="1:20">
      <c r="A23" s="4">
        <v>19</v>
      </c>
      <c r="B23" s="17" t="s">
        <v>63</v>
      </c>
      <c r="C23" s="67" t="s">
        <v>424</v>
      </c>
      <c r="D23" s="48" t="s">
        <v>25</v>
      </c>
      <c r="E23" s="73" t="s">
        <v>863</v>
      </c>
      <c r="F23" s="48"/>
      <c r="G23" s="73">
        <v>34</v>
      </c>
      <c r="H23" s="73">
        <v>22</v>
      </c>
      <c r="I23" s="58">
        <f t="shared" si="0"/>
        <v>56</v>
      </c>
      <c r="J23" s="68" t="s">
        <v>582</v>
      </c>
      <c r="K23" s="68" t="s">
        <v>583</v>
      </c>
      <c r="L23" s="68" t="s">
        <v>584</v>
      </c>
      <c r="M23" s="68">
        <v>9859420346</v>
      </c>
      <c r="N23" s="68" t="s">
        <v>585</v>
      </c>
      <c r="O23" s="68">
        <v>9678278688</v>
      </c>
      <c r="P23" s="49">
        <v>43683</v>
      </c>
      <c r="Q23" s="48" t="s">
        <v>570</v>
      </c>
      <c r="R23" s="68">
        <v>24</v>
      </c>
      <c r="S23" s="18" t="s">
        <v>662</v>
      </c>
      <c r="T23" s="18"/>
    </row>
    <row r="24" spans="1:20" ht="30">
      <c r="A24" s="4">
        <v>20</v>
      </c>
      <c r="B24" s="17" t="s">
        <v>63</v>
      </c>
      <c r="C24" s="63" t="s">
        <v>425</v>
      </c>
      <c r="D24" s="18" t="s">
        <v>23</v>
      </c>
      <c r="E24" s="73">
        <v>18240107301</v>
      </c>
      <c r="F24" s="48" t="s">
        <v>575</v>
      </c>
      <c r="G24" s="73">
        <v>22</v>
      </c>
      <c r="H24" s="73">
        <v>20</v>
      </c>
      <c r="I24" s="58">
        <f t="shared" si="0"/>
        <v>42</v>
      </c>
      <c r="J24" s="68">
        <v>9954580034</v>
      </c>
      <c r="K24" s="68" t="s">
        <v>579</v>
      </c>
      <c r="L24" s="68" t="s">
        <v>580</v>
      </c>
      <c r="M24" s="68">
        <v>9954439700</v>
      </c>
      <c r="N24" s="68" t="s">
        <v>581</v>
      </c>
      <c r="O24" s="68">
        <v>9957797012</v>
      </c>
      <c r="P24" s="49">
        <v>43683</v>
      </c>
      <c r="Q24" s="18" t="s">
        <v>570</v>
      </c>
      <c r="R24" s="68">
        <v>22</v>
      </c>
      <c r="S24" s="18" t="s">
        <v>662</v>
      </c>
      <c r="T24" s="18"/>
    </row>
    <row r="25" spans="1:20">
      <c r="A25" s="4">
        <v>21</v>
      </c>
      <c r="B25" s="17" t="s">
        <v>62</v>
      </c>
      <c r="C25" s="67" t="s">
        <v>426</v>
      </c>
      <c r="D25" s="18" t="s">
        <v>25</v>
      </c>
      <c r="E25" s="73">
        <v>103102</v>
      </c>
      <c r="F25" s="18"/>
      <c r="G25" s="73">
        <v>26</v>
      </c>
      <c r="H25" s="73">
        <v>31</v>
      </c>
      <c r="I25" s="58">
        <f t="shared" si="0"/>
        <v>57</v>
      </c>
      <c r="J25" s="68" t="s">
        <v>879</v>
      </c>
      <c r="K25" s="68" t="s">
        <v>648</v>
      </c>
      <c r="L25" s="68" t="s">
        <v>649</v>
      </c>
      <c r="M25" s="68">
        <v>9954872984</v>
      </c>
      <c r="N25" s="68" t="s">
        <v>650</v>
      </c>
      <c r="O25" s="68">
        <v>9957094278</v>
      </c>
      <c r="P25" s="24">
        <v>43684</v>
      </c>
      <c r="Q25" s="18" t="s">
        <v>571</v>
      </c>
      <c r="R25" s="68">
        <v>21</v>
      </c>
      <c r="S25" s="18" t="s">
        <v>662</v>
      </c>
      <c r="T25" s="18"/>
    </row>
    <row r="26" spans="1:20">
      <c r="A26" s="4">
        <v>22</v>
      </c>
      <c r="B26" s="17" t="s">
        <v>62</v>
      </c>
      <c r="C26" s="63" t="s">
        <v>427</v>
      </c>
      <c r="D26" s="18" t="s">
        <v>23</v>
      </c>
      <c r="E26" s="73">
        <v>18240103401</v>
      </c>
      <c r="F26" s="48" t="s">
        <v>575</v>
      </c>
      <c r="G26" s="73">
        <v>28</v>
      </c>
      <c r="H26" s="73">
        <v>18</v>
      </c>
      <c r="I26" s="58">
        <f t="shared" si="0"/>
        <v>46</v>
      </c>
      <c r="J26" s="68">
        <v>9435323144</v>
      </c>
      <c r="K26" s="75" t="s">
        <v>648</v>
      </c>
      <c r="L26" s="68" t="s">
        <v>649</v>
      </c>
      <c r="M26" s="68">
        <v>9954872984</v>
      </c>
      <c r="N26" s="68" t="s">
        <v>650</v>
      </c>
      <c r="O26" s="68">
        <v>9957094278</v>
      </c>
      <c r="P26" s="24">
        <v>43684</v>
      </c>
      <c r="Q26" s="18" t="s">
        <v>571</v>
      </c>
      <c r="R26" s="68">
        <v>20</v>
      </c>
      <c r="S26" s="18" t="s">
        <v>662</v>
      </c>
      <c r="T26" s="18"/>
    </row>
    <row r="27" spans="1:20">
      <c r="A27" s="4">
        <v>23</v>
      </c>
      <c r="B27" s="17" t="s">
        <v>63</v>
      </c>
      <c r="C27" s="63" t="s">
        <v>428</v>
      </c>
      <c r="D27" s="18" t="s">
        <v>23</v>
      </c>
      <c r="E27" s="73">
        <v>18240114902</v>
      </c>
      <c r="F27" s="18" t="s">
        <v>577</v>
      </c>
      <c r="G27" s="73">
        <v>79</v>
      </c>
      <c r="H27" s="73">
        <v>51</v>
      </c>
      <c r="I27" s="58">
        <f t="shared" si="0"/>
        <v>130</v>
      </c>
      <c r="J27" s="68">
        <v>98545644861</v>
      </c>
      <c r="K27" s="68" t="s">
        <v>652</v>
      </c>
      <c r="L27" s="68" t="s">
        <v>653</v>
      </c>
      <c r="M27" s="68">
        <v>9957637754</v>
      </c>
      <c r="N27" s="68" t="s">
        <v>654</v>
      </c>
      <c r="O27" s="68">
        <v>7399649921</v>
      </c>
      <c r="P27" s="24">
        <v>43684</v>
      </c>
      <c r="Q27" s="18" t="s">
        <v>571</v>
      </c>
      <c r="R27" s="68">
        <v>23</v>
      </c>
      <c r="S27" s="18" t="s">
        <v>662</v>
      </c>
      <c r="T27" s="18"/>
    </row>
    <row r="28" spans="1:20">
      <c r="A28" s="4">
        <v>24</v>
      </c>
      <c r="B28" s="17" t="s">
        <v>63</v>
      </c>
      <c r="C28" s="63" t="s">
        <v>429</v>
      </c>
      <c r="D28" s="18" t="s">
        <v>23</v>
      </c>
      <c r="E28" s="73">
        <v>18240106201</v>
      </c>
      <c r="F28" s="18" t="s">
        <v>577</v>
      </c>
      <c r="G28" s="73">
        <v>64</v>
      </c>
      <c r="H28" s="73">
        <v>76</v>
      </c>
      <c r="I28" s="58">
        <f t="shared" si="0"/>
        <v>140</v>
      </c>
      <c r="J28" s="68">
        <v>9577651935</v>
      </c>
      <c r="K28" s="68" t="s">
        <v>735</v>
      </c>
      <c r="L28" s="68" t="s">
        <v>736</v>
      </c>
      <c r="M28" s="68">
        <v>9954271606</v>
      </c>
      <c r="N28" s="68" t="s">
        <v>737</v>
      </c>
      <c r="O28" s="68">
        <v>9613831695</v>
      </c>
      <c r="P28" s="24">
        <v>43684</v>
      </c>
      <c r="Q28" s="18" t="s">
        <v>571</v>
      </c>
      <c r="R28" s="68">
        <v>18</v>
      </c>
      <c r="S28" s="18" t="s">
        <v>662</v>
      </c>
      <c r="T28" s="18"/>
    </row>
    <row r="29" spans="1:20">
      <c r="A29" s="4">
        <v>25</v>
      </c>
      <c r="B29" s="17" t="s">
        <v>62</v>
      </c>
      <c r="C29" s="67" t="s">
        <v>430</v>
      </c>
      <c r="D29" s="18" t="s">
        <v>25</v>
      </c>
      <c r="E29" s="73" t="s">
        <v>864</v>
      </c>
      <c r="F29" s="56"/>
      <c r="G29" s="73">
        <v>30</v>
      </c>
      <c r="H29" s="73">
        <v>24</v>
      </c>
      <c r="I29" s="58">
        <f t="shared" si="0"/>
        <v>54</v>
      </c>
      <c r="J29" s="68" t="s">
        <v>880</v>
      </c>
      <c r="K29" s="68" t="s">
        <v>607</v>
      </c>
      <c r="L29" s="68" t="s">
        <v>608</v>
      </c>
      <c r="M29" s="68">
        <v>8822934817</v>
      </c>
      <c r="N29" s="68" t="s">
        <v>609</v>
      </c>
      <c r="O29" s="68">
        <v>9854656056</v>
      </c>
      <c r="P29" s="24">
        <v>43685</v>
      </c>
      <c r="Q29" s="18" t="s">
        <v>572</v>
      </c>
      <c r="R29" s="68">
        <v>26</v>
      </c>
      <c r="S29" s="18" t="s">
        <v>662</v>
      </c>
      <c r="T29" s="18"/>
    </row>
    <row r="30" spans="1:20">
      <c r="A30" s="4">
        <v>26</v>
      </c>
      <c r="B30" s="17" t="s">
        <v>62</v>
      </c>
      <c r="C30" s="63" t="s">
        <v>431</v>
      </c>
      <c r="D30" s="18" t="s">
        <v>23</v>
      </c>
      <c r="E30" s="73">
        <v>18240108201</v>
      </c>
      <c r="F30" s="48" t="s">
        <v>575</v>
      </c>
      <c r="G30" s="73">
        <v>41</v>
      </c>
      <c r="H30" s="73">
        <v>38</v>
      </c>
      <c r="I30" s="58">
        <f t="shared" si="0"/>
        <v>79</v>
      </c>
      <c r="J30" s="68">
        <v>9954979801</v>
      </c>
      <c r="K30" s="68" t="s">
        <v>643</v>
      </c>
      <c r="L30" s="68" t="s">
        <v>644</v>
      </c>
      <c r="M30" s="68">
        <v>9401746193</v>
      </c>
      <c r="N30" s="68" t="s">
        <v>645</v>
      </c>
      <c r="O30" s="68">
        <v>9678934623</v>
      </c>
      <c r="P30" s="24">
        <v>43685</v>
      </c>
      <c r="Q30" s="18" t="s">
        <v>572</v>
      </c>
      <c r="R30" s="68">
        <v>26</v>
      </c>
      <c r="S30" s="18" t="s">
        <v>662</v>
      </c>
      <c r="T30" s="18"/>
    </row>
    <row r="31" spans="1:20">
      <c r="A31" s="4">
        <v>27</v>
      </c>
      <c r="B31" s="17" t="s">
        <v>63</v>
      </c>
      <c r="C31" s="67" t="s">
        <v>432</v>
      </c>
      <c r="D31" s="18" t="s">
        <v>25</v>
      </c>
      <c r="E31" s="73" t="s">
        <v>865</v>
      </c>
      <c r="F31" s="18"/>
      <c r="G31" s="73">
        <v>19</v>
      </c>
      <c r="H31" s="73">
        <v>14</v>
      </c>
      <c r="I31" s="58">
        <f t="shared" si="0"/>
        <v>33</v>
      </c>
      <c r="J31" s="68" t="s">
        <v>582</v>
      </c>
      <c r="K31" s="75" t="s">
        <v>881</v>
      </c>
      <c r="L31" s="68" t="s">
        <v>602</v>
      </c>
      <c r="M31" s="68">
        <v>9859238535</v>
      </c>
      <c r="N31" s="68" t="s">
        <v>882</v>
      </c>
      <c r="O31" s="68">
        <v>8751963286</v>
      </c>
      <c r="P31" s="24">
        <v>43685</v>
      </c>
      <c r="Q31" s="18" t="s">
        <v>572</v>
      </c>
      <c r="R31" s="68">
        <v>25</v>
      </c>
      <c r="S31" s="18" t="s">
        <v>662</v>
      </c>
      <c r="T31" s="18"/>
    </row>
    <row r="32" spans="1:20" ht="30">
      <c r="A32" s="4">
        <v>28</v>
      </c>
      <c r="B32" s="17" t="s">
        <v>63</v>
      </c>
      <c r="C32" s="63" t="s">
        <v>433</v>
      </c>
      <c r="D32" s="18" t="s">
        <v>23</v>
      </c>
      <c r="E32" s="73">
        <v>18240106701</v>
      </c>
      <c r="F32" s="48" t="s">
        <v>575</v>
      </c>
      <c r="G32" s="73">
        <v>14</v>
      </c>
      <c r="H32" s="73">
        <v>37</v>
      </c>
      <c r="I32" s="58">
        <f t="shared" si="0"/>
        <v>51</v>
      </c>
      <c r="J32" s="68">
        <v>9854304794</v>
      </c>
      <c r="K32" s="68" t="s">
        <v>881</v>
      </c>
      <c r="L32" s="68" t="s">
        <v>602</v>
      </c>
      <c r="M32" s="68">
        <v>9859238535</v>
      </c>
      <c r="N32" s="68" t="s">
        <v>882</v>
      </c>
      <c r="O32" s="68">
        <v>8751963286</v>
      </c>
      <c r="P32" s="24">
        <v>43685</v>
      </c>
      <c r="Q32" s="18" t="s">
        <v>572</v>
      </c>
      <c r="R32" s="68">
        <v>23</v>
      </c>
      <c r="S32" s="18" t="s">
        <v>662</v>
      </c>
      <c r="T32" s="18"/>
    </row>
    <row r="33" spans="1:20">
      <c r="A33" s="4">
        <v>29</v>
      </c>
      <c r="B33" s="17" t="s">
        <v>62</v>
      </c>
      <c r="C33" s="67" t="s">
        <v>434</v>
      </c>
      <c r="D33" s="18" t="s">
        <v>25</v>
      </c>
      <c r="E33" s="73" t="s">
        <v>866</v>
      </c>
      <c r="F33" s="18"/>
      <c r="G33" s="73">
        <v>27</v>
      </c>
      <c r="H33" s="73">
        <v>31</v>
      </c>
      <c r="I33" s="58">
        <f t="shared" si="0"/>
        <v>58</v>
      </c>
      <c r="J33" s="68" t="s">
        <v>582</v>
      </c>
      <c r="K33" s="68" t="s">
        <v>607</v>
      </c>
      <c r="L33" s="68" t="s">
        <v>608</v>
      </c>
      <c r="M33" s="68">
        <v>8822934817</v>
      </c>
      <c r="N33" s="68" t="s">
        <v>609</v>
      </c>
      <c r="O33" s="68">
        <v>9854656056</v>
      </c>
      <c r="P33" s="24">
        <v>43686</v>
      </c>
      <c r="Q33" s="18" t="s">
        <v>573</v>
      </c>
      <c r="R33" s="68">
        <v>18</v>
      </c>
      <c r="S33" s="18" t="s">
        <v>662</v>
      </c>
      <c r="T33" s="18"/>
    </row>
    <row r="34" spans="1:20">
      <c r="A34" s="4">
        <v>30</v>
      </c>
      <c r="B34" s="17" t="s">
        <v>62</v>
      </c>
      <c r="C34" s="63" t="s">
        <v>435</v>
      </c>
      <c r="D34" s="18" t="s">
        <v>23</v>
      </c>
      <c r="E34" s="73">
        <v>18240103602</v>
      </c>
      <c r="F34" s="48" t="s">
        <v>575</v>
      </c>
      <c r="G34" s="73">
        <v>29</v>
      </c>
      <c r="H34" s="73">
        <v>55</v>
      </c>
      <c r="I34" s="58">
        <f t="shared" si="0"/>
        <v>84</v>
      </c>
      <c r="J34" s="68">
        <v>9613182126</v>
      </c>
      <c r="K34" s="68" t="s">
        <v>607</v>
      </c>
      <c r="L34" s="68" t="s">
        <v>608</v>
      </c>
      <c r="M34" s="68">
        <v>8822934817</v>
      </c>
      <c r="N34" s="68" t="s">
        <v>609</v>
      </c>
      <c r="O34" s="68">
        <v>9854656056</v>
      </c>
      <c r="P34" s="24">
        <v>43686</v>
      </c>
      <c r="Q34" s="18" t="s">
        <v>573</v>
      </c>
      <c r="R34" s="68">
        <v>19</v>
      </c>
      <c r="S34" s="18" t="s">
        <v>662</v>
      </c>
      <c r="T34" s="18"/>
    </row>
    <row r="35" spans="1:20">
      <c r="A35" s="4">
        <v>31</v>
      </c>
      <c r="B35" s="17" t="s">
        <v>63</v>
      </c>
      <c r="C35" s="67" t="s">
        <v>436</v>
      </c>
      <c r="D35" s="18" t="s">
        <v>25</v>
      </c>
      <c r="E35" s="73" t="s">
        <v>867</v>
      </c>
      <c r="F35" s="18"/>
      <c r="G35" s="73">
        <v>14</v>
      </c>
      <c r="H35" s="73">
        <v>19</v>
      </c>
      <c r="I35" s="58">
        <f t="shared" si="0"/>
        <v>33</v>
      </c>
      <c r="J35" s="68" t="s">
        <v>582</v>
      </c>
      <c r="K35" s="68" t="s">
        <v>607</v>
      </c>
      <c r="L35" s="68" t="s">
        <v>608</v>
      </c>
      <c r="M35" s="68">
        <v>8822934817</v>
      </c>
      <c r="N35" s="68" t="s">
        <v>609</v>
      </c>
      <c r="O35" s="68">
        <v>9854656056</v>
      </c>
      <c r="P35" s="24">
        <v>43686</v>
      </c>
      <c r="Q35" s="18" t="s">
        <v>573</v>
      </c>
      <c r="R35" s="68">
        <v>20</v>
      </c>
      <c r="S35" s="18" t="s">
        <v>662</v>
      </c>
      <c r="T35" s="18"/>
    </row>
    <row r="36" spans="1:20">
      <c r="A36" s="4">
        <v>32</v>
      </c>
      <c r="B36" s="17" t="s">
        <v>63</v>
      </c>
      <c r="C36" s="63" t="s">
        <v>437</v>
      </c>
      <c r="D36" s="18" t="s">
        <v>23</v>
      </c>
      <c r="E36" s="73">
        <v>18240106001</v>
      </c>
      <c r="F36" s="48" t="s">
        <v>575</v>
      </c>
      <c r="G36" s="73">
        <v>32</v>
      </c>
      <c r="H36" s="73">
        <v>32</v>
      </c>
      <c r="I36" s="58">
        <f t="shared" si="0"/>
        <v>64</v>
      </c>
      <c r="J36" s="68">
        <v>8011713200</v>
      </c>
      <c r="K36" s="68" t="s">
        <v>607</v>
      </c>
      <c r="L36" s="68" t="s">
        <v>608</v>
      </c>
      <c r="M36" s="68">
        <v>8822934817</v>
      </c>
      <c r="N36" s="68" t="s">
        <v>609</v>
      </c>
      <c r="O36" s="68">
        <v>9854656056</v>
      </c>
      <c r="P36" s="24">
        <v>43686</v>
      </c>
      <c r="Q36" s="18" t="s">
        <v>573</v>
      </c>
      <c r="R36" s="68">
        <v>26</v>
      </c>
      <c r="S36" s="18" t="s">
        <v>662</v>
      </c>
      <c r="T36" s="18"/>
    </row>
    <row r="37" spans="1:20">
      <c r="A37" s="4">
        <v>33</v>
      </c>
      <c r="B37" s="17" t="s">
        <v>62</v>
      </c>
      <c r="C37" s="67" t="s">
        <v>438</v>
      </c>
      <c r="D37" s="18" t="s">
        <v>25</v>
      </c>
      <c r="E37" s="73" t="s">
        <v>868</v>
      </c>
      <c r="F37" s="18"/>
      <c r="G37" s="73">
        <v>19</v>
      </c>
      <c r="H37" s="73">
        <v>17</v>
      </c>
      <c r="I37" s="58">
        <f t="shared" si="0"/>
        <v>36</v>
      </c>
      <c r="J37" s="68" t="s">
        <v>582</v>
      </c>
      <c r="K37" s="68" t="s">
        <v>628</v>
      </c>
      <c r="L37" s="68" t="s">
        <v>629</v>
      </c>
      <c r="M37" s="68">
        <v>9859125173</v>
      </c>
      <c r="N37" s="68" t="s">
        <v>630</v>
      </c>
      <c r="O37" s="68">
        <v>8724991648</v>
      </c>
      <c r="P37" s="24">
        <v>43690</v>
      </c>
      <c r="Q37" s="18" t="s">
        <v>570</v>
      </c>
      <c r="R37" s="68">
        <v>16</v>
      </c>
      <c r="S37" s="18" t="s">
        <v>662</v>
      </c>
      <c r="T37" s="18"/>
    </row>
    <row r="38" spans="1:20">
      <c r="A38" s="4">
        <v>34</v>
      </c>
      <c r="B38" s="17" t="s">
        <v>62</v>
      </c>
      <c r="C38" s="63" t="s">
        <v>439</v>
      </c>
      <c r="D38" s="18" t="s">
        <v>23</v>
      </c>
      <c r="E38" s="73">
        <v>18240116202</v>
      </c>
      <c r="F38" s="48" t="s">
        <v>575</v>
      </c>
      <c r="G38" s="73">
        <v>44</v>
      </c>
      <c r="H38" s="73">
        <v>38</v>
      </c>
      <c r="I38" s="58">
        <f t="shared" si="0"/>
        <v>82</v>
      </c>
      <c r="J38" s="68">
        <v>9864474699</v>
      </c>
      <c r="K38" s="68" t="s">
        <v>757</v>
      </c>
      <c r="L38" s="68" t="s">
        <v>753</v>
      </c>
      <c r="M38" s="68">
        <v>9678957579</v>
      </c>
      <c r="N38" s="68" t="s">
        <v>754</v>
      </c>
      <c r="O38" s="68">
        <v>8752986165</v>
      </c>
      <c r="P38" s="24">
        <v>43690</v>
      </c>
      <c r="Q38" s="18" t="s">
        <v>570</v>
      </c>
      <c r="R38" s="68">
        <v>18</v>
      </c>
      <c r="S38" s="18" t="s">
        <v>662</v>
      </c>
      <c r="T38" s="18"/>
    </row>
    <row r="39" spans="1:20">
      <c r="A39" s="4">
        <v>35</v>
      </c>
      <c r="B39" s="17" t="s">
        <v>63</v>
      </c>
      <c r="C39" s="67" t="s">
        <v>440</v>
      </c>
      <c r="D39" s="18" t="s">
        <v>25</v>
      </c>
      <c r="E39" s="73" t="s">
        <v>869</v>
      </c>
      <c r="F39" s="18"/>
      <c r="G39" s="73">
        <v>21</v>
      </c>
      <c r="H39" s="73">
        <v>31</v>
      </c>
      <c r="I39" s="58">
        <f t="shared" si="0"/>
        <v>52</v>
      </c>
      <c r="J39" s="68" t="s">
        <v>883</v>
      </c>
      <c r="K39" s="68" t="s">
        <v>842</v>
      </c>
      <c r="L39" s="68" t="s">
        <v>843</v>
      </c>
      <c r="M39" s="68">
        <v>8011427669</v>
      </c>
      <c r="N39" s="68" t="s">
        <v>844</v>
      </c>
      <c r="O39" s="68">
        <v>7399974128</v>
      </c>
      <c r="P39" s="24">
        <v>43690</v>
      </c>
      <c r="Q39" s="18" t="s">
        <v>570</v>
      </c>
      <c r="R39" s="68">
        <v>15</v>
      </c>
      <c r="S39" s="18" t="s">
        <v>662</v>
      </c>
      <c r="T39" s="18"/>
    </row>
    <row r="40" spans="1:20">
      <c r="A40" s="4">
        <v>36</v>
      </c>
      <c r="B40" s="17" t="s">
        <v>63</v>
      </c>
      <c r="C40" s="63" t="s">
        <v>441</v>
      </c>
      <c r="D40" s="18" t="s">
        <v>23</v>
      </c>
      <c r="E40" s="73">
        <v>18240120701</v>
      </c>
      <c r="F40" s="48" t="s">
        <v>575</v>
      </c>
      <c r="G40" s="73">
        <v>33</v>
      </c>
      <c r="H40" s="73">
        <v>36</v>
      </c>
      <c r="I40" s="58">
        <f t="shared" si="0"/>
        <v>69</v>
      </c>
      <c r="J40" s="68">
        <v>9577174119</v>
      </c>
      <c r="K40" s="68" t="s">
        <v>607</v>
      </c>
      <c r="L40" s="68" t="s">
        <v>608</v>
      </c>
      <c r="M40" s="68">
        <v>8822934817</v>
      </c>
      <c r="N40" s="68" t="s">
        <v>609</v>
      </c>
      <c r="O40" s="68">
        <v>9854656056</v>
      </c>
      <c r="P40" s="24">
        <v>43690</v>
      </c>
      <c r="Q40" s="18" t="s">
        <v>570</v>
      </c>
      <c r="R40" s="68">
        <v>14</v>
      </c>
      <c r="S40" s="18" t="s">
        <v>662</v>
      </c>
      <c r="T40" s="18"/>
    </row>
    <row r="41" spans="1:20">
      <c r="A41" s="4">
        <v>37</v>
      </c>
      <c r="B41" s="17" t="s">
        <v>62</v>
      </c>
      <c r="C41" s="67" t="s">
        <v>442</v>
      </c>
      <c r="D41" s="18" t="s">
        <v>25</v>
      </c>
      <c r="E41" s="73" t="s">
        <v>870</v>
      </c>
      <c r="F41" s="18"/>
      <c r="G41" s="73">
        <v>34</v>
      </c>
      <c r="H41" s="73">
        <v>22</v>
      </c>
      <c r="I41" s="58">
        <f t="shared" si="0"/>
        <v>56</v>
      </c>
      <c r="J41" s="68" t="s">
        <v>582</v>
      </c>
      <c r="K41" s="68" t="s">
        <v>842</v>
      </c>
      <c r="L41" s="68" t="s">
        <v>843</v>
      </c>
      <c r="M41" s="68">
        <v>8011427669</v>
      </c>
      <c r="N41" s="68" t="s">
        <v>844</v>
      </c>
      <c r="O41" s="68">
        <v>7399974128</v>
      </c>
      <c r="P41" s="24">
        <v>43691</v>
      </c>
      <c r="Q41" s="18" t="s">
        <v>571</v>
      </c>
      <c r="R41" s="68">
        <v>15</v>
      </c>
      <c r="S41" s="18" t="s">
        <v>662</v>
      </c>
      <c r="T41" s="18"/>
    </row>
    <row r="42" spans="1:20">
      <c r="A42" s="4">
        <v>38</v>
      </c>
      <c r="B42" s="17" t="s">
        <v>62</v>
      </c>
      <c r="C42" s="63" t="s">
        <v>443</v>
      </c>
      <c r="D42" s="18" t="s">
        <v>23</v>
      </c>
      <c r="E42" s="73">
        <v>18240114803</v>
      </c>
      <c r="F42" s="18" t="s">
        <v>577</v>
      </c>
      <c r="G42" s="73">
        <v>27</v>
      </c>
      <c r="H42" s="73">
        <v>28</v>
      </c>
      <c r="I42" s="58">
        <f t="shared" si="0"/>
        <v>55</v>
      </c>
      <c r="J42" s="68">
        <v>9957797019</v>
      </c>
      <c r="K42" s="68" t="s">
        <v>842</v>
      </c>
      <c r="L42" s="68" t="s">
        <v>843</v>
      </c>
      <c r="M42" s="68">
        <v>8011427669</v>
      </c>
      <c r="N42" s="68" t="s">
        <v>844</v>
      </c>
      <c r="O42" s="68">
        <v>7399974128</v>
      </c>
      <c r="P42" s="24">
        <v>43691</v>
      </c>
      <c r="Q42" s="18" t="s">
        <v>571</v>
      </c>
      <c r="R42" s="68">
        <v>16</v>
      </c>
      <c r="S42" s="18" t="s">
        <v>662</v>
      </c>
      <c r="T42" s="18"/>
    </row>
    <row r="43" spans="1:20">
      <c r="A43" s="4">
        <v>39</v>
      </c>
      <c r="B43" s="17" t="s">
        <v>63</v>
      </c>
      <c r="C43" s="67" t="s">
        <v>444</v>
      </c>
      <c r="D43" s="18" t="s">
        <v>25</v>
      </c>
      <c r="E43" s="73" t="s">
        <v>871</v>
      </c>
      <c r="F43" s="18"/>
      <c r="G43" s="73">
        <v>27</v>
      </c>
      <c r="H43" s="73">
        <v>31</v>
      </c>
      <c r="I43" s="58">
        <f t="shared" si="0"/>
        <v>58</v>
      </c>
      <c r="J43" s="68" t="s">
        <v>884</v>
      </c>
      <c r="K43" s="75" t="s">
        <v>757</v>
      </c>
      <c r="L43" s="68" t="s">
        <v>753</v>
      </c>
      <c r="M43" s="68">
        <v>9678957579</v>
      </c>
      <c r="N43" s="68" t="s">
        <v>754</v>
      </c>
      <c r="O43" s="68">
        <v>8752986165</v>
      </c>
      <c r="P43" s="24">
        <v>43691</v>
      </c>
      <c r="Q43" s="18" t="s">
        <v>571</v>
      </c>
      <c r="R43" s="68">
        <v>14</v>
      </c>
      <c r="S43" s="18" t="s">
        <v>662</v>
      </c>
      <c r="T43" s="18"/>
    </row>
    <row r="44" spans="1:20">
      <c r="A44" s="4">
        <v>40</v>
      </c>
      <c r="B44" s="17" t="s">
        <v>63</v>
      </c>
      <c r="C44" s="63" t="s">
        <v>445</v>
      </c>
      <c r="D44" s="18" t="s">
        <v>23</v>
      </c>
      <c r="E44" s="73">
        <v>18240116201</v>
      </c>
      <c r="F44" s="48" t="s">
        <v>575</v>
      </c>
      <c r="G44" s="73">
        <v>15</v>
      </c>
      <c r="H44" s="73">
        <v>14</v>
      </c>
      <c r="I44" s="58">
        <f t="shared" si="0"/>
        <v>29</v>
      </c>
      <c r="J44" s="68">
        <v>9859482406</v>
      </c>
      <c r="K44" s="68" t="s">
        <v>757</v>
      </c>
      <c r="L44" s="68" t="s">
        <v>753</v>
      </c>
      <c r="M44" s="68">
        <v>9678957579</v>
      </c>
      <c r="N44" s="68" t="s">
        <v>754</v>
      </c>
      <c r="O44" s="68">
        <v>8752986165</v>
      </c>
      <c r="P44" s="24">
        <v>43691</v>
      </c>
      <c r="Q44" s="18" t="s">
        <v>571</v>
      </c>
      <c r="R44" s="68">
        <v>13</v>
      </c>
      <c r="S44" s="18" t="s">
        <v>662</v>
      </c>
      <c r="T44" s="18"/>
    </row>
    <row r="45" spans="1:20">
      <c r="A45" s="4">
        <v>41</v>
      </c>
      <c r="B45" s="17" t="s">
        <v>62</v>
      </c>
      <c r="C45" s="63" t="s">
        <v>446</v>
      </c>
      <c r="D45" s="18" t="s">
        <v>23</v>
      </c>
      <c r="E45" s="73">
        <v>18240130502</v>
      </c>
      <c r="F45" s="18" t="s">
        <v>577</v>
      </c>
      <c r="G45" s="73">
        <v>56</v>
      </c>
      <c r="H45" s="73">
        <v>74</v>
      </c>
      <c r="I45" s="58">
        <f t="shared" si="0"/>
        <v>130</v>
      </c>
      <c r="J45" s="68">
        <v>9859627103</v>
      </c>
      <c r="K45" s="68" t="s">
        <v>588</v>
      </c>
      <c r="L45" s="68" t="s">
        <v>586</v>
      </c>
      <c r="M45" s="68">
        <v>9854381890</v>
      </c>
      <c r="N45" s="68" t="s">
        <v>587</v>
      </c>
      <c r="O45" s="68">
        <v>7896987071</v>
      </c>
      <c r="P45" s="24">
        <v>43693</v>
      </c>
      <c r="Q45" s="18" t="s">
        <v>573</v>
      </c>
      <c r="R45" s="68">
        <v>19</v>
      </c>
      <c r="S45" s="18" t="s">
        <v>662</v>
      </c>
      <c r="T45" s="18"/>
    </row>
    <row r="46" spans="1:20">
      <c r="A46" s="4">
        <v>42</v>
      </c>
      <c r="B46" s="17" t="s">
        <v>62</v>
      </c>
      <c r="C46" s="63" t="s">
        <v>447</v>
      </c>
      <c r="D46" s="18" t="s">
        <v>23</v>
      </c>
      <c r="E46" s="73">
        <v>18240105901</v>
      </c>
      <c r="F46" s="48" t="s">
        <v>575</v>
      </c>
      <c r="G46" s="73">
        <v>43</v>
      </c>
      <c r="H46" s="73">
        <v>65</v>
      </c>
      <c r="I46" s="58">
        <f t="shared" si="0"/>
        <v>108</v>
      </c>
      <c r="J46" s="68">
        <v>9613415855</v>
      </c>
      <c r="K46" s="68" t="s">
        <v>588</v>
      </c>
      <c r="L46" s="68" t="s">
        <v>586</v>
      </c>
      <c r="M46" s="68">
        <v>9854381890</v>
      </c>
      <c r="N46" s="68" t="s">
        <v>587</v>
      </c>
      <c r="O46" s="68">
        <v>7896987071</v>
      </c>
      <c r="P46" s="24">
        <v>43693</v>
      </c>
      <c r="Q46" s="18" t="s">
        <v>573</v>
      </c>
      <c r="R46" s="68">
        <v>20</v>
      </c>
      <c r="S46" s="18" t="s">
        <v>662</v>
      </c>
      <c r="T46" s="18"/>
    </row>
    <row r="47" spans="1:20">
      <c r="A47" s="4">
        <v>43</v>
      </c>
      <c r="B47" s="17" t="s">
        <v>63</v>
      </c>
      <c r="C47" s="67" t="s">
        <v>448</v>
      </c>
      <c r="D47" s="18" t="s">
        <v>25</v>
      </c>
      <c r="E47" s="73">
        <v>113131</v>
      </c>
      <c r="F47" s="18"/>
      <c r="G47" s="73">
        <v>17</v>
      </c>
      <c r="H47" s="73">
        <v>31</v>
      </c>
      <c r="I47" s="58">
        <f t="shared" si="0"/>
        <v>48</v>
      </c>
      <c r="J47" s="68" t="s">
        <v>582</v>
      </c>
      <c r="K47" s="68" t="s">
        <v>583</v>
      </c>
      <c r="L47" s="68" t="s">
        <v>584</v>
      </c>
      <c r="M47" s="68">
        <v>9859420346</v>
      </c>
      <c r="N47" s="68" t="s">
        <v>585</v>
      </c>
      <c r="O47" s="68">
        <v>9678278688</v>
      </c>
      <c r="P47" s="24">
        <v>43693</v>
      </c>
      <c r="Q47" s="18" t="s">
        <v>573</v>
      </c>
      <c r="R47" s="68">
        <v>24</v>
      </c>
      <c r="S47" s="18" t="s">
        <v>662</v>
      </c>
      <c r="T47" s="18"/>
    </row>
    <row r="48" spans="1:20">
      <c r="A48" s="4">
        <v>44</v>
      </c>
      <c r="B48" s="17" t="s">
        <v>63</v>
      </c>
      <c r="C48" s="63" t="s">
        <v>449</v>
      </c>
      <c r="D48" s="18" t="s">
        <v>23</v>
      </c>
      <c r="E48" s="73">
        <v>18240116401</v>
      </c>
      <c r="F48" s="18" t="s">
        <v>577</v>
      </c>
      <c r="G48" s="73">
        <v>0</v>
      </c>
      <c r="H48" s="73">
        <v>101</v>
      </c>
      <c r="I48" s="58">
        <f t="shared" si="0"/>
        <v>101</v>
      </c>
      <c r="J48" s="68">
        <v>8011430794</v>
      </c>
      <c r="K48" s="68" t="s">
        <v>588</v>
      </c>
      <c r="L48" s="68" t="s">
        <v>586</v>
      </c>
      <c r="M48" s="68">
        <v>9854381890</v>
      </c>
      <c r="N48" s="68" t="s">
        <v>587</v>
      </c>
      <c r="O48" s="68">
        <v>7896987071</v>
      </c>
      <c r="P48" s="24">
        <v>43693</v>
      </c>
      <c r="Q48" s="18" t="s">
        <v>573</v>
      </c>
      <c r="R48" s="68">
        <v>23</v>
      </c>
      <c r="S48" s="18" t="s">
        <v>662</v>
      </c>
      <c r="T48" s="18"/>
    </row>
    <row r="49" spans="1:20">
      <c r="A49" s="4">
        <v>45</v>
      </c>
      <c r="B49" s="17" t="s">
        <v>62</v>
      </c>
      <c r="C49" s="67" t="s">
        <v>450</v>
      </c>
      <c r="D49" s="18" t="s">
        <v>25</v>
      </c>
      <c r="E49" s="73" t="s">
        <v>872</v>
      </c>
      <c r="F49" s="18"/>
      <c r="G49" s="73">
        <v>31</v>
      </c>
      <c r="H49" s="73">
        <v>18</v>
      </c>
      <c r="I49" s="58">
        <f t="shared" si="0"/>
        <v>49</v>
      </c>
      <c r="J49" s="68" t="s">
        <v>582</v>
      </c>
      <c r="K49" s="68" t="s">
        <v>583</v>
      </c>
      <c r="L49" s="68" t="s">
        <v>584</v>
      </c>
      <c r="M49" s="68">
        <v>9859420346</v>
      </c>
      <c r="N49" s="68" t="s">
        <v>585</v>
      </c>
      <c r="O49" s="68">
        <v>9678278688</v>
      </c>
      <c r="P49" s="24">
        <v>43694</v>
      </c>
      <c r="Q49" s="18" t="s">
        <v>574</v>
      </c>
      <c r="R49" s="68">
        <v>22</v>
      </c>
      <c r="S49" s="18" t="s">
        <v>662</v>
      </c>
      <c r="T49" s="18"/>
    </row>
    <row r="50" spans="1:20" ht="30">
      <c r="A50" s="4">
        <v>46</v>
      </c>
      <c r="B50" s="17" t="s">
        <v>62</v>
      </c>
      <c r="C50" s="63" t="s">
        <v>451</v>
      </c>
      <c r="D50" s="18" t="s">
        <v>23</v>
      </c>
      <c r="E50" s="73">
        <v>18240109506</v>
      </c>
      <c r="F50" s="48" t="s">
        <v>575</v>
      </c>
      <c r="G50" s="73">
        <v>53</v>
      </c>
      <c r="H50" s="73">
        <v>59</v>
      </c>
      <c r="I50" s="58">
        <f t="shared" si="0"/>
        <v>112</v>
      </c>
      <c r="J50" s="68">
        <v>9957620768</v>
      </c>
      <c r="K50" s="68" t="s">
        <v>758</v>
      </c>
      <c r="L50" s="68" t="s">
        <v>755</v>
      </c>
      <c r="M50" s="68">
        <v>7399978426</v>
      </c>
      <c r="N50" s="68" t="s">
        <v>756</v>
      </c>
      <c r="O50" s="68">
        <v>9954735466</v>
      </c>
      <c r="P50" s="24">
        <v>43694</v>
      </c>
      <c r="Q50" s="18" t="s">
        <v>574</v>
      </c>
      <c r="R50" s="68">
        <v>21</v>
      </c>
      <c r="S50" s="18" t="s">
        <v>662</v>
      </c>
      <c r="T50" s="18"/>
    </row>
    <row r="51" spans="1:20">
      <c r="A51" s="4">
        <v>47</v>
      </c>
      <c r="B51" s="17" t="s">
        <v>63</v>
      </c>
      <c r="C51" s="67" t="s">
        <v>452</v>
      </c>
      <c r="D51" s="18" t="s">
        <v>25</v>
      </c>
      <c r="E51" s="73" t="s">
        <v>873</v>
      </c>
      <c r="F51" s="18"/>
      <c r="G51" s="73">
        <v>29</v>
      </c>
      <c r="H51" s="73">
        <v>43</v>
      </c>
      <c r="I51" s="58">
        <f t="shared" si="0"/>
        <v>72</v>
      </c>
      <c r="J51" s="68" t="s">
        <v>582</v>
      </c>
      <c r="K51" s="68" t="s">
        <v>719</v>
      </c>
      <c r="L51" s="68" t="s">
        <v>720</v>
      </c>
      <c r="M51" s="68">
        <v>9577150241</v>
      </c>
      <c r="N51" s="68" t="s">
        <v>721</v>
      </c>
      <c r="O51" s="68">
        <v>9854856228</v>
      </c>
      <c r="P51" s="24">
        <v>43694</v>
      </c>
      <c r="Q51" s="18" t="s">
        <v>574</v>
      </c>
      <c r="R51" s="68">
        <v>17</v>
      </c>
      <c r="S51" s="18" t="s">
        <v>662</v>
      </c>
      <c r="T51" s="18"/>
    </row>
    <row r="52" spans="1:20">
      <c r="A52" s="4">
        <v>48</v>
      </c>
      <c r="B52" s="17" t="s">
        <v>63</v>
      </c>
      <c r="C52" s="63" t="s">
        <v>453</v>
      </c>
      <c r="D52" s="18" t="s">
        <v>23</v>
      </c>
      <c r="E52" s="73">
        <v>18240119401</v>
      </c>
      <c r="F52" s="48" t="s">
        <v>575</v>
      </c>
      <c r="G52" s="73">
        <v>50</v>
      </c>
      <c r="H52" s="73">
        <v>47</v>
      </c>
      <c r="I52" s="58">
        <f t="shared" si="0"/>
        <v>97</v>
      </c>
      <c r="J52" s="68">
        <v>9854980198</v>
      </c>
      <c r="K52" s="68" t="s">
        <v>719</v>
      </c>
      <c r="L52" s="68" t="s">
        <v>720</v>
      </c>
      <c r="M52" s="68">
        <v>9577150241</v>
      </c>
      <c r="N52" s="68" t="s">
        <v>721</v>
      </c>
      <c r="O52" s="68">
        <v>9854856228</v>
      </c>
      <c r="P52" s="24">
        <v>43694</v>
      </c>
      <c r="Q52" s="18" t="s">
        <v>574</v>
      </c>
      <c r="R52" s="68">
        <v>18</v>
      </c>
      <c r="S52" s="18" t="s">
        <v>662</v>
      </c>
      <c r="T52" s="18"/>
    </row>
    <row r="53" spans="1:20">
      <c r="A53" s="4">
        <v>49</v>
      </c>
      <c r="B53" s="17" t="s">
        <v>62</v>
      </c>
      <c r="C53" s="67" t="s">
        <v>454</v>
      </c>
      <c r="D53" s="18" t="s">
        <v>25</v>
      </c>
      <c r="E53" s="73" t="s">
        <v>874</v>
      </c>
      <c r="F53" s="56"/>
      <c r="G53" s="73">
        <v>21</v>
      </c>
      <c r="H53" s="73">
        <v>31</v>
      </c>
      <c r="I53" s="58">
        <f t="shared" si="0"/>
        <v>52</v>
      </c>
      <c r="J53" s="68" t="s">
        <v>582</v>
      </c>
      <c r="K53" s="68" t="s">
        <v>652</v>
      </c>
      <c r="L53" s="68" t="s">
        <v>653</v>
      </c>
      <c r="M53" s="68">
        <v>9957637754</v>
      </c>
      <c r="N53" s="68" t="s">
        <v>654</v>
      </c>
      <c r="O53" s="68">
        <v>7399649921</v>
      </c>
      <c r="P53" s="24">
        <v>43696</v>
      </c>
      <c r="Q53" s="18" t="s">
        <v>569</v>
      </c>
      <c r="R53" s="68">
        <v>21</v>
      </c>
      <c r="S53" s="18" t="s">
        <v>662</v>
      </c>
      <c r="T53" s="18"/>
    </row>
    <row r="54" spans="1:20">
      <c r="A54" s="4">
        <v>50</v>
      </c>
      <c r="B54" s="17" t="s">
        <v>62</v>
      </c>
      <c r="C54" s="63" t="s">
        <v>455</v>
      </c>
      <c r="D54" s="18" t="s">
        <v>23</v>
      </c>
      <c r="E54" s="73">
        <v>18240117502</v>
      </c>
      <c r="F54" s="48" t="s">
        <v>575</v>
      </c>
      <c r="G54" s="73">
        <v>22</v>
      </c>
      <c r="H54" s="73">
        <v>25</v>
      </c>
      <c r="I54" s="58">
        <f t="shared" si="0"/>
        <v>47</v>
      </c>
      <c r="J54" s="68">
        <v>9854979200</v>
      </c>
      <c r="K54" s="68" t="s">
        <v>607</v>
      </c>
      <c r="L54" s="68" t="s">
        <v>608</v>
      </c>
      <c r="M54" s="68">
        <v>8822934817</v>
      </c>
      <c r="N54" s="68" t="s">
        <v>609</v>
      </c>
      <c r="O54" s="68">
        <v>9854656056</v>
      </c>
      <c r="P54" s="24">
        <v>43696</v>
      </c>
      <c r="Q54" s="18" t="s">
        <v>569</v>
      </c>
      <c r="R54" s="68">
        <v>22</v>
      </c>
      <c r="S54" s="18" t="s">
        <v>662</v>
      </c>
      <c r="T54" s="18"/>
    </row>
    <row r="55" spans="1:20">
      <c r="A55" s="4">
        <v>51</v>
      </c>
      <c r="B55" s="17" t="s">
        <v>63</v>
      </c>
      <c r="C55" s="67" t="s">
        <v>456</v>
      </c>
      <c r="D55" s="18" t="s">
        <v>25</v>
      </c>
      <c r="E55" s="73" t="s">
        <v>875</v>
      </c>
      <c r="F55" s="18"/>
      <c r="G55" s="73">
        <v>30</v>
      </c>
      <c r="H55" s="73">
        <v>31</v>
      </c>
      <c r="I55" s="58">
        <f t="shared" si="0"/>
        <v>61</v>
      </c>
      <c r="J55" s="68" t="s">
        <v>582</v>
      </c>
      <c r="K55" s="75" t="s">
        <v>613</v>
      </c>
      <c r="L55" s="68" t="s">
        <v>614</v>
      </c>
      <c r="M55" s="68">
        <v>9613950341</v>
      </c>
      <c r="N55" s="68" t="s">
        <v>615</v>
      </c>
      <c r="O55" s="68">
        <v>7896047411</v>
      </c>
      <c r="P55" s="24">
        <v>43696</v>
      </c>
      <c r="Q55" s="18" t="s">
        <v>569</v>
      </c>
      <c r="R55" s="68">
        <v>24</v>
      </c>
      <c r="S55" s="18" t="s">
        <v>662</v>
      </c>
      <c r="T55" s="18"/>
    </row>
    <row r="56" spans="1:20">
      <c r="A56" s="4">
        <v>52</v>
      </c>
      <c r="B56" s="17" t="s">
        <v>63</v>
      </c>
      <c r="C56" s="63" t="s">
        <v>457</v>
      </c>
      <c r="D56" s="18" t="s">
        <v>23</v>
      </c>
      <c r="E56" s="73">
        <v>18240101203</v>
      </c>
      <c r="F56" s="48" t="s">
        <v>575</v>
      </c>
      <c r="G56" s="73">
        <v>28</v>
      </c>
      <c r="H56" s="73">
        <v>34</v>
      </c>
      <c r="I56" s="58">
        <f t="shared" si="0"/>
        <v>62</v>
      </c>
      <c r="J56" s="68">
        <v>9859722605</v>
      </c>
      <c r="K56" s="68" t="s">
        <v>655</v>
      </c>
      <c r="L56" s="68" t="s">
        <v>656</v>
      </c>
      <c r="M56" s="68">
        <v>8473096450</v>
      </c>
      <c r="N56" s="68" t="s">
        <v>657</v>
      </c>
      <c r="O56" s="68">
        <v>9706668040</v>
      </c>
      <c r="P56" s="24">
        <v>43696</v>
      </c>
      <c r="Q56" s="18" t="s">
        <v>569</v>
      </c>
      <c r="R56" s="68">
        <v>25</v>
      </c>
      <c r="S56" s="18" t="s">
        <v>662</v>
      </c>
      <c r="T56" s="18"/>
    </row>
    <row r="57" spans="1:20">
      <c r="A57" s="4">
        <v>53</v>
      </c>
      <c r="B57" s="17" t="s">
        <v>62</v>
      </c>
      <c r="C57" s="67" t="s">
        <v>458</v>
      </c>
      <c r="D57" s="18" t="s">
        <v>25</v>
      </c>
      <c r="E57" s="73" t="s">
        <v>876</v>
      </c>
      <c r="F57" s="18"/>
      <c r="G57" s="73">
        <v>17</v>
      </c>
      <c r="H57" s="73">
        <v>16</v>
      </c>
      <c r="I57" s="58">
        <f t="shared" si="0"/>
        <v>33</v>
      </c>
      <c r="J57" s="68" t="s">
        <v>582</v>
      </c>
      <c r="K57" s="68" t="s">
        <v>583</v>
      </c>
      <c r="L57" s="68" t="s">
        <v>584</v>
      </c>
      <c r="M57" s="68">
        <v>9859420346</v>
      </c>
      <c r="N57" s="68" t="s">
        <v>585</v>
      </c>
      <c r="O57" s="68">
        <v>9678278688</v>
      </c>
      <c r="P57" s="24">
        <v>43698</v>
      </c>
      <c r="Q57" s="18" t="s">
        <v>570</v>
      </c>
      <c r="R57" s="68">
        <v>23</v>
      </c>
      <c r="S57" s="18" t="s">
        <v>662</v>
      </c>
      <c r="T57" s="18"/>
    </row>
    <row r="58" spans="1:20">
      <c r="A58" s="4">
        <v>54</v>
      </c>
      <c r="B58" s="17" t="s">
        <v>62</v>
      </c>
      <c r="C58" s="63" t="s">
        <v>459</v>
      </c>
      <c r="D58" s="18" t="s">
        <v>23</v>
      </c>
      <c r="E58" s="73">
        <v>18240110401</v>
      </c>
      <c r="F58" s="48" t="s">
        <v>575</v>
      </c>
      <c r="G58" s="73">
        <v>36</v>
      </c>
      <c r="H58" s="73">
        <v>49</v>
      </c>
      <c r="I58" s="58">
        <f t="shared" si="0"/>
        <v>85</v>
      </c>
      <c r="J58" s="68">
        <v>7896985602</v>
      </c>
      <c r="K58" s="68" t="s">
        <v>583</v>
      </c>
      <c r="L58" s="68" t="s">
        <v>584</v>
      </c>
      <c r="M58" s="68">
        <v>9859420346</v>
      </c>
      <c r="N58" s="68" t="s">
        <v>585</v>
      </c>
      <c r="O58" s="68">
        <v>9678278688</v>
      </c>
      <c r="P58" s="24">
        <v>43698</v>
      </c>
      <c r="Q58" s="18" t="s">
        <v>570</v>
      </c>
      <c r="R58" s="68">
        <v>24</v>
      </c>
      <c r="S58" s="18" t="s">
        <v>662</v>
      </c>
      <c r="T58" s="18"/>
    </row>
    <row r="59" spans="1:20">
      <c r="A59" s="4">
        <v>55</v>
      </c>
      <c r="B59" s="17" t="s">
        <v>63</v>
      </c>
      <c r="C59" s="67" t="s">
        <v>460</v>
      </c>
      <c r="D59" s="18" t="s">
        <v>25</v>
      </c>
      <c r="E59" s="73" t="s">
        <v>582</v>
      </c>
      <c r="F59" s="18"/>
      <c r="G59" s="73">
        <v>35</v>
      </c>
      <c r="H59" s="73">
        <v>37</v>
      </c>
      <c r="I59" s="58">
        <f t="shared" si="0"/>
        <v>72</v>
      </c>
      <c r="J59" s="68" t="s">
        <v>582</v>
      </c>
      <c r="K59" s="75" t="s">
        <v>635</v>
      </c>
      <c r="L59" s="68" t="s">
        <v>636</v>
      </c>
      <c r="M59" s="68">
        <v>9854940900</v>
      </c>
      <c r="N59" s="68" t="s">
        <v>637</v>
      </c>
      <c r="O59" s="68">
        <v>8011352291</v>
      </c>
      <c r="P59" s="24">
        <v>43698</v>
      </c>
      <c r="Q59" s="18" t="s">
        <v>570</v>
      </c>
      <c r="R59" s="68">
        <v>27</v>
      </c>
      <c r="S59" s="18" t="s">
        <v>662</v>
      </c>
      <c r="T59" s="18"/>
    </row>
    <row r="60" spans="1:20" ht="30">
      <c r="A60" s="4">
        <v>56</v>
      </c>
      <c r="B60" s="17" t="s">
        <v>63</v>
      </c>
      <c r="C60" s="65" t="s">
        <v>461</v>
      </c>
      <c r="D60" s="18" t="s">
        <v>23</v>
      </c>
      <c r="E60" s="73">
        <v>18240112507</v>
      </c>
      <c r="F60" s="48" t="s">
        <v>575</v>
      </c>
      <c r="G60" s="73">
        <v>45</v>
      </c>
      <c r="H60" s="73">
        <v>51</v>
      </c>
      <c r="I60" s="58">
        <f t="shared" si="0"/>
        <v>96</v>
      </c>
      <c r="J60" s="68">
        <v>7399232660</v>
      </c>
      <c r="K60" s="75" t="s">
        <v>758</v>
      </c>
      <c r="L60" s="68" t="s">
        <v>755</v>
      </c>
      <c r="M60" s="68">
        <v>7399978426</v>
      </c>
      <c r="N60" s="68" t="s">
        <v>756</v>
      </c>
      <c r="O60" s="68">
        <v>9954735466</v>
      </c>
      <c r="P60" s="24">
        <v>43698</v>
      </c>
      <c r="Q60" s="18" t="s">
        <v>570</v>
      </c>
      <c r="R60" s="68">
        <v>29</v>
      </c>
      <c r="S60" s="18" t="s">
        <v>662</v>
      </c>
      <c r="T60" s="18"/>
    </row>
    <row r="61" spans="1:20">
      <c r="A61" s="4">
        <v>57</v>
      </c>
      <c r="B61" s="17" t="s">
        <v>62</v>
      </c>
      <c r="C61" s="67" t="s">
        <v>462</v>
      </c>
      <c r="D61" s="18" t="s">
        <v>25</v>
      </c>
      <c r="E61" s="73">
        <v>131901</v>
      </c>
      <c r="F61" s="18"/>
      <c r="G61" s="73">
        <v>34</v>
      </c>
      <c r="H61" s="73">
        <v>22</v>
      </c>
      <c r="I61" s="58">
        <f t="shared" si="0"/>
        <v>56</v>
      </c>
      <c r="J61" s="68" t="s">
        <v>582</v>
      </c>
      <c r="K61" s="75" t="s">
        <v>655</v>
      </c>
      <c r="L61" s="68" t="s">
        <v>656</v>
      </c>
      <c r="M61" s="68">
        <v>8473096450</v>
      </c>
      <c r="N61" s="68" t="s">
        <v>657</v>
      </c>
      <c r="O61" s="18"/>
      <c r="P61" s="24">
        <v>43699</v>
      </c>
      <c r="Q61" s="18" t="s">
        <v>571</v>
      </c>
      <c r="R61" s="18"/>
      <c r="S61" s="18"/>
      <c r="T61" s="18"/>
    </row>
    <row r="62" spans="1:20">
      <c r="A62" s="4">
        <v>58</v>
      </c>
      <c r="B62" s="17" t="s">
        <v>62</v>
      </c>
      <c r="C62" s="63" t="s">
        <v>463</v>
      </c>
      <c r="D62" s="18" t="s">
        <v>23</v>
      </c>
      <c r="E62" s="73">
        <v>18240101101</v>
      </c>
      <c r="F62" s="48" t="s">
        <v>575</v>
      </c>
      <c r="G62" s="73">
        <v>38</v>
      </c>
      <c r="H62" s="73">
        <v>39</v>
      </c>
      <c r="I62" s="58">
        <f t="shared" si="0"/>
        <v>77</v>
      </c>
      <c r="J62" s="68">
        <v>8011375131</v>
      </c>
      <c r="K62" s="68" t="s">
        <v>655</v>
      </c>
      <c r="L62" s="68" t="s">
        <v>656</v>
      </c>
      <c r="M62" s="68">
        <v>8473096450</v>
      </c>
      <c r="N62" s="68" t="s">
        <v>657</v>
      </c>
      <c r="O62" s="18"/>
      <c r="P62" s="24">
        <v>43699</v>
      </c>
      <c r="Q62" s="18" t="s">
        <v>571</v>
      </c>
      <c r="R62" s="18"/>
      <c r="S62" s="18"/>
      <c r="T62" s="18"/>
    </row>
    <row r="63" spans="1:20">
      <c r="A63" s="4">
        <v>59</v>
      </c>
      <c r="B63" s="17" t="s">
        <v>63</v>
      </c>
      <c r="C63" s="67" t="s">
        <v>464</v>
      </c>
      <c r="D63" s="18" t="s">
        <v>25</v>
      </c>
      <c r="E63" s="73" t="s">
        <v>885</v>
      </c>
      <c r="F63" s="18"/>
      <c r="G63" s="73">
        <v>29</v>
      </c>
      <c r="H63" s="73">
        <v>43</v>
      </c>
      <c r="I63" s="58">
        <f t="shared" si="0"/>
        <v>72</v>
      </c>
      <c r="J63" s="68" t="s">
        <v>900</v>
      </c>
      <c r="K63" s="75" t="s">
        <v>825</v>
      </c>
      <c r="L63" s="68" t="s">
        <v>826</v>
      </c>
      <c r="M63" s="68">
        <v>9613840311</v>
      </c>
      <c r="N63" s="68" t="s">
        <v>827</v>
      </c>
      <c r="O63" s="18"/>
      <c r="P63" s="24">
        <v>43699</v>
      </c>
      <c r="Q63" s="18" t="s">
        <v>571</v>
      </c>
      <c r="R63" s="18"/>
      <c r="S63" s="18"/>
      <c r="T63" s="18"/>
    </row>
    <row r="64" spans="1:20">
      <c r="A64" s="4">
        <v>60</v>
      </c>
      <c r="B64" s="17" t="s">
        <v>63</v>
      </c>
      <c r="C64" s="63" t="s">
        <v>465</v>
      </c>
      <c r="D64" s="18" t="s">
        <v>23</v>
      </c>
      <c r="E64" s="73">
        <v>18240109801</v>
      </c>
      <c r="F64" s="48" t="s">
        <v>575</v>
      </c>
      <c r="G64" s="73">
        <v>26</v>
      </c>
      <c r="H64" s="73">
        <v>39</v>
      </c>
      <c r="I64" s="58">
        <f t="shared" si="0"/>
        <v>65</v>
      </c>
      <c r="J64" s="68">
        <v>9957039356</v>
      </c>
      <c r="K64" s="68" t="s">
        <v>639</v>
      </c>
      <c r="L64" s="68" t="s">
        <v>640</v>
      </c>
      <c r="M64" s="68">
        <v>9435726279</v>
      </c>
      <c r="N64" s="68" t="s">
        <v>641</v>
      </c>
      <c r="O64" s="18"/>
      <c r="P64" s="24">
        <v>43699</v>
      </c>
      <c r="Q64" s="18" t="s">
        <v>571</v>
      </c>
      <c r="R64" s="18"/>
      <c r="S64" s="18"/>
      <c r="T64" s="18"/>
    </row>
    <row r="65" spans="1:20">
      <c r="A65" s="4">
        <v>61</v>
      </c>
      <c r="B65" s="17" t="s">
        <v>62</v>
      </c>
      <c r="C65" s="67" t="s">
        <v>466</v>
      </c>
      <c r="D65" s="18" t="s">
        <v>25</v>
      </c>
      <c r="E65" s="73" t="s">
        <v>886</v>
      </c>
      <c r="F65" s="18"/>
      <c r="G65" s="73">
        <v>123</v>
      </c>
      <c r="H65" s="73">
        <v>86</v>
      </c>
      <c r="I65" s="58">
        <f t="shared" si="0"/>
        <v>209</v>
      </c>
      <c r="J65" s="68" t="s">
        <v>582</v>
      </c>
      <c r="K65" s="75" t="s">
        <v>648</v>
      </c>
      <c r="L65" s="68" t="s">
        <v>649</v>
      </c>
      <c r="M65" s="68">
        <v>9954872984</v>
      </c>
      <c r="N65" s="68" t="s">
        <v>650</v>
      </c>
      <c r="O65" s="18"/>
      <c r="P65" s="24">
        <v>43700</v>
      </c>
      <c r="Q65" s="18" t="s">
        <v>572</v>
      </c>
      <c r="R65" s="18"/>
      <c r="S65" s="18"/>
      <c r="T65" s="18"/>
    </row>
    <row r="66" spans="1:20">
      <c r="A66" s="4">
        <v>62</v>
      </c>
      <c r="B66" s="17" t="s">
        <v>62</v>
      </c>
      <c r="C66" s="63" t="s">
        <v>467</v>
      </c>
      <c r="D66" s="18" t="s">
        <v>23</v>
      </c>
      <c r="E66" s="73">
        <v>18240113001</v>
      </c>
      <c r="F66" s="18" t="s">
        <v>577</v>
      </c>
      <c r="G66" s="73">
        <v>85</v>
      </c>
      <c r="H66" s="73">
        <v>65</v>
      </c>
      <c r="I66" s="58">
        <f t="shared" si="0"/>
        <v>150</v>
      </c>
      <c r="J66" s="68">
        <v>7896180049</v>
      </c>
      <c r="K66" s="68" t="s">
        <v>739</v>
      </c>
      <c r="L66" s="68" t="s">
        <v>740</v>
      </c>
      <c r="M66" s="68">
        <v>7399848213</v>
      </c>
      <c r="N66" s="68" t="s">
        <v>741</v>
      </c>
      <c r="O66" s="18"/>
      <c r="P66" s="24">
        <v>43700</v>
      </c>
      <c r="Q66" s="18" t="s">
        <v>572</v>
      </c>
      <c r="R66" s="18"/>
      <c r="S66" s="18"/>
      <c r="T66" s="18"/>
    </row>
    <row r="67" spans="1:20" ht="30">
      <c r="A67" s="4">
        <v>63</v>
      </c>
      <c r="B67" s="17" t="s">
        <v>63</v>
      </c>
      <c r="C67" s="67" t="s">
        <v>468</v>
      </c>
      <c r="D67" s="18" t="s">
        <v>25</v>
      </c>
      <c r="E67" s="73" t="s">
        <v>582</v>
      </c>
      <c r="F67" s="18"/>
      <c r="G67" s="73">
        <v>31</v>
      </c>
      <c r="H67" s="73">
        <v>18</v>
      </c>
      <c r="I67" s="58">
        <f t="shared" si="0"/>
        <v>49</v>
      </c>
      <c r="J67" s="68" t="s">
        <v>582</v>
      </c>
      <c r="K67" s="75" t="s">
        <v>758</v>
      </c>
      <c r="L67" s="68" t="s">
        <v>755</v>
      </c>
      <c r="M67" s="68">
        <v>7399978426</v>
      </c>
      <c r="N67" s="68" t="s">
        <v>756</v>
      </c>
      <c r="O67" s="18"/>
      <c r="P67" s="24">
        <v>43700</v>
      </c>
      <c r="Q67" s="18" t="s">
        <v>572</v>
      </c>
      <c r="R67" s="18"/>
      <c r="S67" s="18"/>
      <c r="T67" s="18"/>
    </row>
    <row r="68" spans="1:20" ht="30">
      <c r="A68" s="4">
        <v>64</v>
      </c>
      <c r="B68" s="17" t="s">
        <v>63</v>
      </c>
      <c r="C68" s="63" t="s">
        <v>469</v>
      </c>
      <c r="D68" s="18" t="s">
        <v>23</v>
      </c>
      <c r="E68" s="73">
        <v>18240103701</v>
      </c>
      <c r="F68" s="48" t="s">
        <v>575</v>
      </c>
      <c r="G68" s="73">
        <v>24</v>
      </c>
      <c r="H68" s="73">
        <v>24</v>
      </c>
      <c r="I68" s="58">
        <f t="shared" si="0"/>
        <v>48</v>
      </c>
      <c r="J68" s="68">
        <v>9859496228</v>
      </c>
      <c r="K68" s="68" t="s">
        <v>758</v>
      </c>
      <c r="L68" s="68" t="s">
        <v>755</v>
      </c>
      <c r="M68" s="68">
        <v>7399978426</v>
      </c>
      <c r="N68" s="68" t="s">
        <v>756</v>
      </c>
      <c r="O68" s="18"/>
      <c r="P68" s="24">
        <v>43700</v>
      </c>
      <c r="Q68" s="18" t="s">
        <v>572</v>
      </c>
      <c r="R68" s="18"/>
      <c r="S68" s="18"/>
      <c r="T68" s="18"/>
    </row>
    <row r="69" spans="1:20">
      <c r="A69" s="4">
        <v>65</v>
      </c>
      <c r="B69" s="17" t="s">
        <v>62</v>
      </c>
      <c r="C69" s="67" t="s">
        <v>470</v>
      </c>
      <c r="D69" s="18" t="s">
        <v>25</v>
      </c>
      <c r="E69" s="73" t="s">
        <v>887</v>
      </c>
      <c r="F69" s="18"/>
      <c r="G69" s="73">
        <v>30</v>
      </c>
      <c r="H69" s="73">
        <v>31</v>
      </c>
      <c r="I69" s="58">
        <f t="shared" si="0"/>
        <v>61</v>
      </c>
      <c r="J69" s="68" t="s">
        <v>901</v>
      </c>
      <c r="K69" s="68" t="s">
        <v>607</v>
      </c>
      <c r="L69" s="68" t="s">
        <v>608</v>
      </c>
      <c r="M69" s="68">
        <v>8822934817</v>
      </c>
      <c r="N69" s="68" t="s">
        <v>609</v>
      </c>
      <c r="O69" s="18"/>
      <c r="P69" s="24">
        <v>43703</v>
      </c>
      <c r="Q69" s="18" t="s">
        <v>569</v>
      </c>
      <c r="R69" s="18"/>
      <c r="S69" s="18"/>
      <c r="T69" s="18"/>
    </row>
    <row r="70" spans="1:20">
      <c r="A70" s="4">
        <v>66</v>
      </c>
      <c r="B70" s="17" t="s">
        <v>62</v>
      </c>
      <c r="C70" s="63" t="s">
        <v>471</v>
      </c>
      <c r="D70" s="18" t="s">
        <v>23</v>
      </c>
      <c r="E70" s="73">
        <v>18240103801</v>
      </c>
      <c r="F70" s="48" t="s">
        <v>575</v>
      </c>
      <c r="G70" s="73">
        <v>50</v>
      </c>
      <c r="H70" s="73">
        <v>42</v>
      </c>
      <c r="I70" s="58">
        <f t="shared" ref="I70:I133" si="1">SUM(G70:H70)</f>
        <v>92</v>
      </c>
      <c r="J70" s="68">
        <v>9435543649</v>
      </c>
      <c r="K70" s="68" t="s">
        <v>643</v>
      </c>
      <c r="L70" s="68" t="s">
        <v>644</v>
      </c>
      <c r="M70" s="68">
        <v>9401746193</v>
      </c>
      <c r="N70" s="68" t="s">
        <v>645</v>
      </c>
      <c r="O70" s="18"/>
      <c r="P70" s="24">
        <v>43703</v>
      </c>
      <c r="Q70" s="18" t="s">
        <v>569</v>
      </c>
      <c r="R70" s="18"/>
      <c r="S70" s="18"/>
      <c r="T70" s="18"/>
    </row>
    <row r="71" spans="1:20">
      <c r="A71" s="4">
        <v>67</v>
      </c>
      <c r="B71" s="17" t="s">
        <v>63</v>
      </c>
      <c r="C71" s="67" t="s">
        <v>472</v>
      </c>
      <c r="D71" s="18" t="s">
        <v>25</v>
      </c>
      <c r="E71" s="73" t="s">
        <v>888</v>
      </c>
      <c r="F71" s="18"/>
      <c r="G71" s="73">
        <v>21</v>
      </c>
      <c r="H71" s="73">
        <v>20</v>
      </c>
      <c r="I71" s="58">
        <f t="shared" si="1"/>
        <v>41</v>
      </c>
      <c r="J71" s="68" t="s">
        <v>582</v>
      </c>
      <c r="K71" s="68" t="s">
        <v>607</v>
      </c>
      <c r="L71" s="68" t="s">
        <v>608</v>
      </c>
      <c r="M71" s="68">
        <v>8822934817</v>
      </c>
      <c r="N71" s="68" t="s">
        <v>609</v>
      </c>
      <c r="O71" s="18"/>
      <c r="P71" s="24">
        <v>43703</v>
      </c>
      <c r="Q71" s="18" t="s">
        <v>569</v>
      </c>
      <c r="R71" s="18"/>
      <c r="S71" s="18"/>
      <c r="T71" s="18"/>
    </row>
    <row r="72" spans="1:20">
      <c r="A72" s="4">
        <v>68</v>
      </c>
      <c r="B72" s="17" t="s">
        <v>63</v>
      </c>
      <c r="C72" s="63" t="s">
        <v>473</v>
      </c>
      <c r="D72" s="18" t="s">
        <v>23</v>
      </c>
      <c r="E72" s="73">
        <v>18240103201</v>
      </c>
      <c r="F72" s="48" t="s">
        <v>575</v>
      </c>
      <c r="G72" s="73">
        <v>33</v>
      </c>
      <c r="H72" s="73">
        <v>44</v>
      </c>
      <c r="I72" s="58">
        <f t="shared" si="1"/>
        <v>77</v>
      </c>
      <c r="J72" s="68">
        <v>9678956201</v>
      </c>
      <c r="K72" s="75" t="s">
        <v>643</v>
      </c>
      <c r="L72" s="68" t="s">
        <v>644</v>
      </c>
      <c r="M72" s="68">
        <v>9401746193</v>
      </c>
      <c r="N72" s="68" t="s">
        <v>645</v>
      </c>
      <c r="O72" s="18"/>
      <c r="P72" s="24">
        <v>43703</v>
      </c>
      <c r="Q72" s="18" t="s">
        <v>569</v>
      </c>
      <c r="R72" s="18"/>
      <c r="S72" s="18"/>
      <c r="T72" s="18"/>
    </row>
    <row r="73" spans="1:20">
      <c r="A73" s="4">
        <v>69</v>
      </c>
      <c r="B73" s="17" t="s">
        <v>62</v>
      </c>
      <c r="C73" s="67" t="s">
        <v>474</v>
      </c>
      <c r="D73" s="18" t="s">
        <v>25</v>
      </c>
      <c r="E73" s="73" t="s">
        <v>582</v>
      </c>
      <c r="F73" s="18"/>
      <c r="G73" s="73">
        <v>34</v>
      </c>
      <c r="H73" s="73">
        <v>22</v>
      </c>
      <c r="I73" s="58">
        <f t="shared" si="1"/>
        <v>56</v>
      </c>
      <c r="J73" s="68" t="s">
        <v>582</v>
      </c>
      <c r="K73" s="68" t="s">
        <v>652</v>
      </c>
      <c r="L73" s="68" t="s">
        <v>653</v>
      </c>
      <c r="M73" s="68">
        <v>9957637754</v>
      </c>
      <c r="N73" s="68" t="s">
        <v>654</v>
      </c>
      <c r="O73" s="18"/>
      <c r="P73" s="24">
        <v>43704</v>
      </c>
      <c r="Q73" s="18" t="s">
        <v>570</v>
      </c>
      <c r="R73" s="18"/>
      <c r="S73" s="18"/>
      <c r="T73" s="18"/>
    </row>
    <row r="74" spans="1:20">
      <c r="A74" s="4">
        <v>70</v>
      </c>
      <c r="B74" s="17" t="s">
        <v>62</v>
      </c>
      <c r="C74" s="63" t="s">
        <v>475</v>
      </c>
      <c r="D74" s="18" t="s">
        <v>23</v>
      </c>
      <c r="E74" s="73">
        <v>18240114509</v>
      </c>
      <c r="F74" s="48" t="s">
        <v>575</v>
      </c>
      <c r="G74" s="73">
        <v>51</v>
      </c>
      <c r="H74" s="73">
        <v>49</v>
      </c>
      <c r="I74" s="58">
        <f t="shared" si="1"/>
        <v>100</v>
      </c>
      <c r="J74" s="68">
        <v>9854745546</v>
      </c>
      <c r="K74" s="68" t="s">
        <v>652</v>
      </c>
      <c r="L74" s="68" t="s">
        <v>653</v>
      </c>
      <c r="M74" s="68">
        <v>9957637754</v>
      </c>
      <c r="N74" s="68" t="s">
        <v>654</v>
      </c>
      <c r="O74" s="18"/>
      <c r="P74" s="24">
        <v>43704</v>
      </c>
      <c r="Q74" s="18" t="s">
        <v>570</v>
      </c>
      <c r="R74" s="18"/>
      <c r="S74" s="18"/>
      <c r="T74" s="18"/>
    </row>
    <row r="75" spans="1:20">
      <c r="A75" s="4">
        <v>71</v>
      </c>
      <c r="B75" s="17" t="s">
        <v>63</v>
      </c>
      <c r="C75" s="67" t="s">
        <v>476</v>
      </c>
      <c r="D75" s="18" t="s">
        <v>25</v>
      </c>
      <c r="E75" s="73" t="s">
        <v>889</v>
      </c>
      <c r="F75" s="18"/>
      <c r="G75" s="73">
        <v>29</v>
      </c>
      <c r="H75" s="73">
        <v>43</v>
      </c>
      <c r="I75" s="58">
        <f t="shared" si="1"/>
        <v>72</v>
      </c>
      <c r="J75" s="68" t="s">
        <v>582</v>
      </c>
      <c r="K75" s="68" t="s">
        <v>625</v>
      </c>
      <c r="L75" s="68" t="s">
        <v>626</v>
      </c>
      <c r="M75" s="68">
        <v>8011640588</v>
      </c>
      <c r="N75" s="68" t="s">
        <v>627</v>
      </c>
      <c r="O75" s="18"/>
      <c r="P75" s="24">
        <v>43704</v>
      </c>
      <c r="Q75" s="18" t="s">
        <v>570</v>
      </c>
      <c r="R75" s="18"/>
      <c r="S75" s="18"/>
      <c r="T75" s="18"/>
    </row>
    <row r="76" spans="1:20">
      <c r="A76" s="4">
        <v>72</v>
      </c>
      <c r="B76" s="17" t="s">
        <v>63</v>
      </c>
      <c r="C76" s="63" t="s">
        <v>477</v>
      </c>
      <c r="D76" s="18" t="s">
        <v>23</v>
      </c>
      <c r="E76" s="73">
        <v>18240104501</v>
      </c>
      <c r="F76" s="48" t="s">
        <v>575</v>
      </c>
      <c r="G76" s="73">
        <v>39</v>
      </c>
      <c r="H76" s="73">
        <v>27</v>
      </c>
      <c r="I76" s="58">
        <f t="shared" si="1"/>
        <v>66</v>
      </c>
      <c r="J76" s="68">
        <v>9854304322</v>
      </c>
      <c r="K76" s="75" t="s">
        <v>643</v>
      </c>
      <c r="L76" s="68" t="s">
        <v>644</v>
      </c>
      <c r="M76" s="68">
        <v>9401746193</v>
      </c>
      <c r="N76" s="68" t="s">
        <v>645</v>
      </c>
      <c r="O76" s="18"/>
      <c r="P76" s="24">
        <v>43704</v>
      </c>
      <c r="Q76" s="18" t="s">
        <v>570</v>
      </c>
      <c r="R76" s="18"/>
      <c r="S76" s="18"/>
      <c r="T76" s="18"/>
    </row>
    <row r="77" spans="1:20">
      <c r="A77" s="4">
        <v>73</v>
      </c>
      <c r="B77" s="17" t="s">
        <v>62</v>
      </c>
      <c r="C77" s="67" t="s">
        <v>478</v>
      </c>
      <c r="D77" s="18" t="s">
        <v>25</v>
      </c>
      <c r="E77" s="73" t="s">
        <v>582</v>
      </c>
      <c r="F77" s="18"/>
      <c r="G77" s="73">
        <v>31</v>
      </c>
      <c r="H77" s="73">
        <v>26</v>
      </c>
      <c r="I77" s="58">
        <f t="shared" si="1"/>
        <v>57</v>
      </c>
      <c r="J77" s="68" t="s">
        <v>582</v>
      </c>
      <c r="K77" s="68" t="s">
        <v>643</v>
      </c>
      <c r="L77" s="68" t="s">
        <v>644</v>
      </c>
      <c r="M77" s="68">
        <v>9401746193</v>
      </c>
      <c r="N77" s="68" t="s">
        <v>645</v>
      </c>
      <c r="O77" s="18"/>
      <c r="P77" s="24">
        <v>43705</v>
      </c>
      <c r="Q77" s="18" t="s">
        <v>571</v>
      </c>
      <c r="R77" s="18"/>
      <c r="S77" s="18"/>
      <c r="T77" s="18"/>
    </row>
    <row r="78" spans="1:20">
      <c r="A78" s="4">
        <v>74</v>
      </c>
      <c r="B78" s="17" t="s">
        <v>62</v>
      </c>
      <c r="C78" s="63" t="s">
        <v>479</v>
      </c>
      <c r="D78" s="18" t="s">
        <v>23</v>
      </c>
      <c r="E78" s="73">
        <v>18240104702</v>
      </c>
      <c r="F78" s="48" t="s">
        <v>575</v>
      </c>
      <c r="G78" s="73">
        <v>22</v>
      </c>
      <c r="H78" s="73">
        <v>23</v>
      </c>
      <c r="I78" s="58">
        <f t="shared" si="1"/>
        <v>45</v>
      </c>
      <c r="J78" s="68">
        <v>9435543469</v>
      </c>
      <c r="K78" s="68" t="s">
        <v>643</v>
      </c>
      <c r="L78" s="68" t="s">
        <v>644</v>
      </c>
      <c r="M78" s="68">
        <v>9401746193</v>
      </c>
      <c r="N78" s="68" t="s">
        <v>645</v>
      </c>
      <c r="O78" s="48"/>
      <c r="P78" s="24">
        <v>43705</v>
      </c>
      <c r="Q78" s="18" t="s">
        <v>571</v>
      </c>
      <c r="R78" s="18"/>
      <c r="S78" s="18"/>
      <c r="T78" s="18"/>
    </row>
    <row r="79" spans="1:20">
      <c r="A79" s="4">
        <v>75</v>
      </c>
      <c r="B79" s="17" t="s">
        <v>63</v>
      </c>
      <c r="C79" s="67" t="s">
        <v>480</v>
      </c>
      <c r="D79" s="18" t="s">
        <v>25</v>
      </c>
      <c r="E79" s="73" t="s">
        <v>890</v>
      </c>
      <c r="F79" s="18"/>
      <c r="G79" s="73">
        <v>34</v>
      </c>
      <c r="H79" s="73">
        <v>22</v>
      </c>
      <c r="I79" s="58">
        <f t="shared" si="1"/>
        <v>56</v>
      </c>
      <c r="J79" s="68" t="s">
        <v>582</v>
      </c>
      <c r="K79" s="68" t="s">
        <v>588</v>
      </c>
      <c r="L79" s="68" t="s">
        <v>586</v>
      </c>
      <c r="M79" s="68">
        <v>9854381890</v>
      </c>
      <c r="N79" s="68" t="s">
        <v>587</v>
      </c>
      <c r="O79" s="18"/>
      <c r="P79" s="24">
        <v>43705</v>
      </c>
      <c r="Q79" s="18" t="s">
        <v>571</v>
      </c>
      <c r="R79" s="18"/>
      <c r="S79" s="18"/>
      <c r="T79" s="18"/>
    </row>
    <row r="80" spans="1:20">
      <c r="A80" s="4">
        <v>76</v>
      </c>
      <c r="B80" s="17" t="s">
        <v>63</v>
      </c>
      <c r="C80" s="63" t="s">
        <v>481</v>
      </c>
      <c r="D80" s="18" t="s">
        <v>23</v>
      </c>
      <c r="E80" s="73">
        <v>18240104701</v>
      </c>
      <c r="F80" s="48" t="s">
        <v>577</v>
      </c>
      <c r="G80" s="73">
        <v>0</v>
      </c>
      <c r="H80" s="73">
        <v>61</v>
      </c>
      <c r="I80" s="58">
        <f t="shared" si="1"/>
        <v>61</v>
      </c>
      <c r="J80" s="68">
        <v>9678958921</v>
      </c>
      <c r="K80" s="68" t="s">
        <v>643</v>
      </c>
      <c r="L80" s="68" t="s">
        <v>644</v>
      </c>
      <c r="M80" s="68">
        <v>9401746193</v>
      </c>
      <c r="N80" s="68" t="s">
        <v>645</v>
      </c>
      <c r="O80" s="18"/>
      <c r="P80" s="24">
        <v>43705</v>
      </c>
      <c r="Q80" s="18" t="s">
        <v>571</v>
      </c>
      <c r="R80" s="18"/>
      <c r="S80" s="18"/>
      <c r="T80" s="18"/>
    </row>
    <row r="81" spans="1:20">
      <c r="A81" s="4">
        <v>77</v>
      </c>
      <c r="B81" s="17" t="s">
        <v>62</v>
      </c>
      <c r="C81" s="63" t="s">
        <v>482</v>
      </c>
      <c r="D81" s="18" t="s">
        <v>23</v>
      </c>
      <c r="E81" s="73">
        <v>18240115801</v>
      </c>
      <c r="F81" s="18" t="s">
        <v>575</v>
      </c>
      <c r="G81" s="73">
        <v>50</v>
      </c>
      <c r="H81" s="73">
        <v>56</v>
      </c>
      <c r="I81" s="58">
        <f t="shared" si="1"/>
        <v>106</v>
      </c>
      <c r="J81" s="68">
        <v>9854854955</v>
      </c>
      <c r="K81" s="68" t="s">
        <v>643</v>
      </c>
      <c r="L81" s="68" t="s">
        <v>644</v>
      </c>
      <c r="M81" s="68">
        <v>9401746193</v>
      </c>
      <c r="N81" s="68" t="s">
        <v>645</v>
      </c>
      <c r="O81" s="18"/>
      <c r="P81" s="24">
        <v>43706</v>
      </c>
      <c r="Q81" s="18" t="s">
        <v>572</v>
      </c>
      <c r="R81" s="18"/>
      <c r="S81" s="18"/>
      <c r="T81" s="18"/>
    </row>
    <row r="82" spans="1:20">
      <c r="A82" s="4">
        <v>78</v>
      </c>
      <c r="B82" s="17" t="s">
        <v>62</v>
      </c>
      <c r="C82" s="63" t="s">
        <v>483</v>
      </c>
      <c r="D82" s="18" t="s">
        <v>23</v>
      </c>
      <c r="E82" s="73">
        <v>18240108202</v>
      </c>
      <c r="F82" s="18" t="s">
        <v>577</v>
      </c>
      <c r="G82" s="73">
        <v>63</v>
      </c>
      <c r="H82" s="73">
        <v>43</v>
      </c>
      <c r="I82" s="58">
        <f t="shared" si="1"/>
        <v>106</v>
      </c>
      <c r="J82" s="68">
        <v>9613137819</v>
      </c>
      <c r="K82" s="68" t="s">
        <v>643</v>
      </c>
      <c r="L82" s="68" t="s">
        <v>644</v>
      </c>
      <c r="M82" s="68">
        <v>9401746193</v>
      </c>
      <c r="N82" s="68" t="s">
        <v>645</v>
      </c>
      <c r="O82" s="18"/>
      <c r="P82" s="24">
        <v>43706</v>
      </c>
      <c r="Q82" s="18" t="s">
        <v>572</v>
      </c>
      <c r="R82" s="18"/>
      <c r="S82" s="18"/>
      <c r="T82" s="18"/>
    </row>
    <row r="83" spans="1:20">
      <c r="A83" s="4">
        <v>79</v>
      </c>
      <c r="B83" s="17" t="s">
        <v>63</v>
      </c>
      <c r="C83" s="67" t="s">
        <v>484</v>
      </c>
      <c r="D83" s="18" t="s">
        <v>25</v>
      </c>
      <c r="E83" s="73" t="s">
        <v>891</v>
      </c>
      <c r="F83" s="18"/>
      <c r="G83" s="73">
        <v>60</v>
      </c>
      <c r="H83" s="73">
        <v>51</v>
      </c>
      <c r="I83" s="58">
        <f t="shared" si="1"/>
        <v>111</v>
      </c>
      <c r="J83" s="68" t="s">
        <v>582</v>
      </c>
      <c r="K83" s="68" t="s">
        <v>628</v>
      </c>
      <c r="L83" s="68" t="s">
        <v>629</v>
      </c>
      <c r="M83" s="68">
        <v>9859125173</v>
      </c>
      <c r="N83" s="68" t="s">
        <v>630</v>
      </c>
      <c r="O83" s="18"/>
      <c r="P83" s="24">
        <v>43706</v>
      </c>
      <c r="Q83" s="18" t="s">
        <v>572</v>
      </c>
      <c r="R83" s="18"/>
      <c r="S83" s="18"/>
      <c r="T83" s="18"/>
    </row>
    <row r="84" spans="1:20">
      <c r="A84" s="4">
        <v>80</v>
      </c>
      <c r="B84" s="17" t="s">
        <v>63</v>
      </c>
      <c r="C84" s="63" t="s">
        <v>485</v>
      </c>
      <c r="D84" s="18" t="s">
        <v>23</v>
      </c>
      <c r="E84" s="73">
        <v>18240108006</v>
      </c>
      <c r="F84" s="18" t="s">
        <v>575</v>
      </c>
      <c r="G84" s="73">
        <v>29</v>
      </c>
      <c r="H84" s="73">
        <v>21</v>
      </c>
      <c r="I84" s="58">
        <f t="shared" si="1"/>
        <v>50</v>
      </c>
      <c r="J84" s="68">
        <v>8011717268</v>
      </c>
      <c r="K84" s="68" t="s">
        <v>628</v>
      </c>
      <c r="L84" s="68" t="s">
        <v>629</v>
      </c>
      <c r="M84" s="68">
        <v>9859125173</v>
      </c>
      <c r="N84" s="68" t="s">
        <v>630</v>
      </c>
      <c r="O84" s="18"/>
      <c r="P84" s="24">
        <v>43706</v>
      </c>
      <c r="Q84" s="18" t="s">
        <v>572</v>
      </c>
      <c r="R84" s="18"/>
      <c r="S84" s="18"/>
      <c r="T84" s="18"/>
    </row>
    <row r="85" spans="1:20">
      <c r="A85" s="4">
        <v>81</v>
      </c>
      <c r="B85" s="17" t="s">
        <v>62</v>
      </c>
      <c r="C85" s="67" t="s">
        <v>486</v>
      </c>
      <c r="D85" s="18" t="s">
        <v>25</v>
      </c>
      <c r="E85" s="73" t="s">
        <v>892</v>
      </c>
      <c r="F85" s="18"/>
      <c r="G85" s="73">
        <v>16</v>
      </c>
      <c r="H85" s="73">
        <v>18</v>
      </c>
      <c r="I85" s="58">
        <f t="shared" si="1"/>
        <v>34</v>
      </c>
      <c r="J85" s="68" t="s">
        <v>582</v>
      </c>
      <c r="K85" s="68" t="s">
        <v>628</v>
      </c>
      <c r="L85" s="68" t="s">
        <v>629</v>
      </c>
      <c r="M85" s="68">
        <v>9859125173</v>
      </c>
      <c r="N85" s="68" t="s">
        <v>630</v>
      </c>
      <c r="O85" s="18"/>
      <c r="P85" s="24">
        <v>43707</v>
      </c>
      <c r="Q85" s="18" t="s">
        <v>573</v>
      </c>
      <c r="R85" s="18"/>
      <c r="S85" s="18"/>
      <c r="T85" s="18"/>
    </row>
    <row r="86" spans="1:20">
      <c r="A86" s="4">
        <v>82</v>
      </c>
      <c r="B86" s="17" t="s">
        <v>62</v>
      </c>
      <c r="C86" s="63" t="s">
        <v>487</v>
      </c>
      <c r="D86" s="18" t="s">
        <v>23</v>
      </c>
      <c r="E86" s="73">
        <v>18240117106</v>
      </c>
      <c r="F86" s="18" t="s">
        <v>575</v>
      </c>
      <c r="G86" s="73">
        <v>24</v>
      </c>
      <c r="H86" s="73">
        <v>17</v>
      </c>
      <c r="I86" s="58">
        <f t="shared" si="1"/>
        <v>41</v>
      </c>
      <c r="J86" s="68">
        <v>967897710</v>
      </c>
      <c r="K86" s="68" t="s">
        <v>628</v>
      </c>
      <c r="L86" s="68" t="s">
        <v>629</v>
      </c>
      <c r="M86" s="68">
        <v>9859125173</v>
      </c>
      <c r="N86" s="68" t="s">
        <v>630</v>
      </c>
      <c r="O86" s="18"/>
      <c r="P86" s="24">
        <v>43707</v>
      </c>
      <c r="Q86" s="18" t="s">
        <v>573</v>
      </c>
      <c r="R86" s="18"/>
      <c r="S86" s="18"/>
      <c r="T86" s="18"/>
    </row>
    <row r="87" spans="1:20">
      <c r="A87" s="4">
        <v>83</v>
      </c>
      <c r="B87" s="17" t="s">
        <v>63</v>
      </c>
      <c r="C87" s="67" t="s">
        <v>488</v>
      </c>
      <c r="D87" s="18" t="s">
        <v>25</v>
      </c>
      <c r="E87" s="73">
        <v>131304</v>
      </c>
      <c r="F87" s="18"/>
      <c r="G87" s="73">
        <v>29</v>
      </c>
      <c r="H87" s="73">
        <v>43</v>
      </c>
      <c r="I87" s="58">
        <f t="shared" si="1"/>
        <v>72</v>
      </c>
      <c r="J87" s="68" t="s">
        <v>582</v>
      </c>
      <c r="K87" s="75" t="s">
        <v>655</v>
      </c>
      <c r="L87" s="68" t="s">
        <v>656</v>
      </c>
      <c r="M87" s="68">
        <v>8473096450</v>
      </c>
      <c r="N87" s="68" t="s">
        <v>657</v>
      </c>
      <c r="O87" s="18"/>
      <c r="P87" s="24">
        <v>43707</v>
      </c>
      <c r="Q87" s="18" t="s">
        <v>573</v>
      </c>
      <c r="R87" s="18"/>
      <c r="S87" s="18"/>
      <c r="T87" s="18"/>
    </row>
    <row r="88" spans="1:20">
      <c r="A88" s="4">
        <v>84</v>
      </c>
      <c r="B88" s="17" t="s">
        <v>63</v>
      </c>
      <c r="C88" s="63" t="s">
        <v>489</v>
      </c>
      <c r="D88" s="18" t="s">
        <v>23</v>
      </c>
      <c r="E88" s="73">
        <v>18240101202</v>
      </c>
      <c r="F88" s="18" t="s">
        <v>575</v>
      </c>
      <c r="G88" s="73">
        <v>79</v>
      </c>
      <c r="H88" s="73">
        <v>76</v>
      </c>
      <c r="I88" s="58">
        <f t="shared" si="1"/>
        <v>155</v>
      </c>
      <c r="J88" s="68">
        <v>9678738369</v>
      </c>
      <c r="K88" s="68" t="s">
        <v>655</v>
      </c>
      <c r="L88" s="68" t="s">
        <v>656</v>
      </c>
      <c r="M88" s="68">
        <v>8473096450</v>
      </c>
      <c r="N88" s="68" t="s">
        <v>657</v>
      </c>
      <c r="O88" s="18"/>
      <c r="P88" s="24">
        <v>43707</v>
      </c>
      <c r="Q88" s="18" t="s">
        <v>573</v>
      </c>
      <c r="R88" s="18"/>
      <c r="S88" s="18"/>
      <c r="T88" s="18"/>
    </row>
    <row r="89" spans="1:20">
      <c r="A89" s="4">
        <v>85</v>
      </c>
      <c r="B89" s="17" t="s">
        <v>62</v>
      </c>
      <c r="C89" s="67" t="s">
        <v>490</v>
      </c>
      <c r="D89" s="18" t="s">
        <v>25</v>
      </c>
      <c r="E89" s="73" t="s">
        <v>893</v>
      </c>
      <c r="F89" s="18"/>
      <c r="G89" s="73">
        <v>17</v>
      </c>
      <c r="H89" s="73">
        <v>31</v>
      </c>
      <c r="I89" s="58">
        <f t="shared" si="1"/>
        <v>48</v>
      </c>
      <c r="J89" s="68" t="s">
        <v>582</v>
      </c>
      <c r="K89" s="68" t="s">
        <v>619</v>
      </c>
      <c r="L89" s="68" t="s">
        <v>620</v>
      </c>
      <c r="M89" s="68">
        <v>9854293382</v>
      </c>
      <c r="N89" s="68" t="s">
        <v>621</v>
      </c>
      <c r="O89" s="18"/>
      <c r="P89" s="24">
        <v>43708</v>
      </c>
      <c r="Q89" s="18" t="s">
        <v>574</v>
      </c>
      <c r="R89" s="18"/>
      <c r="S89" s="18"/>
      <c r="T89" s="18"/>
    </row>
    <row r="90" spans="1:20">
      <c r="A90" s="4">
        <v>86</v>
      </c>
      <c r="B90" s="17" t="s">
        <v>62</v>
      </c>
      <c r="C90" s="63" t="s">
        <v>491</v>
      </c>
      <c r="D90" s="18" t="s">
        <v>23</v>
      </c>
      <c r="E90" s="73">
        <v>18240118301</v>
      </c>
      <c r="F90" s="18" t="s">
        <v>575</v>
      </c>
      <c r="G90" s="73">
        <v>64</v>
      </c>
      <c r="H90" s="73">
        <v>75</v>
      </c>
      <c r="I90" s="58">
        <f t="shared" si="1"/>
        <v>139</v>
      </c>
      <c r="J90" s="68">
        <v>9613143692</v>
      </c>
      <c r="K90" s="68" t="s">
        <v>619</v>
      </c>
      <c r="L90" s="68" t="s">
        <v>620</v>
      </c>
      <c r="M90" s="68">
        <v>9854293382</v>
      </c>
      <c r="N90" s="68" t="s">
        <v>621</v>
      </c>
      <c r="O90" s="18"/>
      <c r="P90" s="24">
        <v>43708</v>
      </c>
      <c r="Q90" s="18" t="s">
        <v>574</v>
      </c>
      <c r="R90" s="18"/>
      <c r="S90" s="18"/>
      <c r="T90" s="18"/>
    </row>
    <row r="91" spans="1:20">
      <c r="A91" s="4">
        <v>87</v>
      </c>
      <c r="B91" s="17" t="s">
        <v>63</v>
      </c>
      <c r="C91" s="67" t="s">
        <v>492</v>
      </c>
      <c r="D91" s="18" t="s">
        <v>25</v>
      </c>
      <c r="E91" s="73">
        <v>131004</v>
      </c>
      <c r="F91" s="18"/>
      <c r="G91" s="73">
        <v>21</v>
      </c>
      <c r="H91" s="73">
        <v>20</v>
      </c>
      <c r="I91" s="58">
        <f t="shared" si="1"/>
        <v>41</v>
      </c>
      <c r="J91" s="68" t="s">
        <v>582</v>
      </c>
      <c r="K91" s="68" t="s">
        <v>598</v>
      </c>
      <c r="L91" s="68" t="s">
        <v>599</v>
      </c>
      <c r="M91" s="68">
        <v>9854628271</v>
      </c>
      <c r="N91" s="68" t="s">
        <v>600</v>
      </c>
      <c r="O91" s="18"/>
      <c r="P91" s="24">
        <v>43708</v>
      </c>
      <c r="Q91" s="18" t="s">
        <v>574</v>
      </c>
      <c r="R91" s="18"/>
      <c r="S91" s="18"/>
      <c r="T91" s="18"/>
    </row>
    <row r="92" spans="1:20">
      <c r="A92" s="4">
        <v>88</v>
      </c>
      <c r="B92" s="17" t="s">
        <v>63</v>
      </c>
      <c r="C92" s="63" t="s">
        <v>493</v>
      </c>
      <c r="D92" s="18" t="s">
        <v>23</v>
      </c>
      <c r="E92" s="73">
        <v>18240100102</v>
      </c>
      <c r="F92" s="18" t="s">
        <v>575</v>
      </c>
      <c r="G92" s="73">
        <v>30</v>
      </c>
      <c r="H92" s="73">
        <v>28</v>
      </c>
      <c r="I92" s="58">
        <f t="shared" si="1"/>
        <v>58</v>
      </c>
      <c r="J92" s="68">
        <v>9864406241</v>
      </c>
      <c r="K92" s="68" t="s">
        <v>598</v>
      </c>
      <c r="L92" s="68" t="s">
        <v>599</v>
      </c>
      <c r="M92" s="68">
        <v>9854628271</v>
      </c>
      <c r="N92" s="68" t="s">
        <v>600</v>
      </c>
      <c r="O92" s="18"/>
      <c r="P92" s="24">
        <v>43708</v>
      </c>
      <c r="Q92" s="18" t="s">
        <v>574</v>
      </c>
      <c r="R92" s="18"/>
      <c r="S92" s="18"/>
      <c r="T92" s="18"/>
    </row>
    <row r="93" spans="1:20">
      <c r="A93" s="4">
        <v>89</v>
      </c>
      <c r="B93" s="17"/>
      <c r="C93" s="18"/>
      <c r="D93" s="18"/>
      <c r="E93" s="73"/>
      <c r="F93" s="18"/>
      <c r="G93" s="73"/>
      <c r="H93" s="73"/>
      <c r="I93" s="58">
        <f t="shared" si="1"/>
        <v>0</v>
      </c>
      <c r="J93" s="18"/>
      <c r="K93" s="18"/>
      <c r="L93" s="73"/>
      <c r="M93" s="18"/>
      <c r="N93" s="18"/>
      <c r="O93" s="18"/>
      <c r="P93" s="24"/>
      <c r="Q93" s="18"/>
      <c r="R93" s="18"/>
      <c r="S93" s="18"/>
      <c r="T93" s="18"/>
    </row>
    <row r="94" spans="1:20">
      <c r="A94" s="4">
        <v>90</v>
      </c>
      <c r="B94" s="17"/>
      <c r="C94" s="18"/>
      <c r="D94" s="18"/>
      <c r="E94" s="73"/>
      <c r="F94" s="18"/>
      <c r="G94" s="73"/>
      <c r="H94" s="73"/>
      <c r="I94" s="58">
        <f t="shared" si="1"/>
        <v>0</v>
      </c>
      <c r="J94" s="18"/>
      <c r="K94" s="18"/>
      <c r="L94" s="73"/>
      <c r="M94" s="18"/>
      <c r="N94" s="18"/>
      <c r="O94" s="18"/>
      <c r="P94" s="24"/>
      <c r="Q94" s="18"/>
      <c r="R94" s="18"/>
      <c r="S94" s="18"/>
      <c r="T94" s="18"/>
    </row>
    <row r="95" spans="1:20">
      <c r="A95" s="4">
        <v>91</v>
      </c>
      <c r="B95" s="17"/>
      <c r="C95" s="18"/>
      <c r="D95" s="18"/>
      <c r="E95" s="73"/>
      <c r="F95" s="18"/>
      <c r="G95" s="73"/>
      <c r="H95" s="73"/>
      <c r="I95" s="58">
        <f t="shared" si="1"/>
        <v>0</v>
      </c>
      <c r="J95" s="18"/>
      <c r="K95" s="18"/>
      <c r="L95" s="73"/>
      <c r="M95" s="18"/>
      <c r="N95" s="18"/>
      <c r="O95" s="18"/>
      <c r="P95" s="24"/>
      <c r="Q95" s="18"/>
      <c r="R95" s="18"/>
      <c r="S95" s="18"/>
      <c r="T95" s="18"/>
    </row>
    <row r="96" spans="1:20">
      <c r="A96" s="4">
        <v>92</v>
      </c>
      <c r="B96" s="17"/>
      <c r="C96" s="18"/>
      <c r="D96" s="18"/>
      <c r="E96" s="73"/>
      <c r="F96" s="18"/>
      <c r="G96" s="73"/>
      <c r="H96" s="73"/>
      <c r="I96" s="58">
        <f t="shared" si="1"/>
        <v>0</v>
      </c>
      <c r="J96" s="18"/>
      <c r="K96" s="18"/>
      <c r="L96" s="73"/>
      <c r="M96" s="18"/>
      <c r="N96" s="18"/>
      <c r="O96" s="18"/>
      <c r="P96" s="24"/>
      <c r="Q96" s="18"/>
      <c r="R96" s="18"/>
      <c r="S96" s="18"/>
      <c r="T96" s="18"/>
    </row>
    <row r="97" spans="1:20">
      <c r="A97" s="4">
        <v>93</v>
      </c>
      <c r="B97" s="17"/>
      <c r="C97" s="18"/>
      <c r="D97" s="18"/>
      <c r="E97" s="73"/>
      <c r="F97" s="18"/>
      <c r="G97" s="73"/>
      <c r="H97" s="73"/>
      <c r="I97" s="58">
        <f t="shared" si="1"/>
        <v>0</v>
      </c>
      <c r="J97" s="18"/>
      <c r="K97" s="18"/>
      <c r="L97" s="73"/>
      <c r="M97" s="18"/>
      <c r="N97" s="18"/>
      <c r="O97" s="18"/>
      <c r="P97" s="24"/>
      <c r="Q97" s="18"/>
      <c r="R97" s="18"/>
      <c r="S97" s="18"/>
      <c r="T97" s="18"/>
    </row>
    <row r="98" spans="1:20">
      <c r="A98" s="4">
        <v>94</v>
      </c>
      <c r="B98" s="17"/>
      <c r="C98" s="18"/>
      <c r="D98" s="18"/>
      <c r="E98" s="73"/>
      <c r="F98" s="18"/>
      <c r="G98" s="73"/>
      <c r="H98" s="73"/>
      <c r="I98" s="58">
        <f t="shared" si="1"/>
        <v>0</v>
      </c>
      <c r="J98" s="18"/>
      <c r="K98" s="18"/>
      <c r="L98" s="73"/>
      <c r="M98" s="18"/>
      <c r="N98" s="18"/>
      <c r="O98" s="18"/>
      <c r="P98" s="24"/>
      <c r="Q98" s="18"/>
      <c r="R98" s="18"/>
      <c r="S98" s="18"/>
      <c r="T98" s="18"/>
    </row>
    <row r="99" spans="1:20">
      <c r="A99" s="4">
        <v>95</v>
      </c>
      <c r="B99" s="17"/>
      <c r="C99" s="18"/>
      <c r="D99" s="18"/>
      <c r="E99" s="73"/>
      <c r="F99" s="18"/>
      <c r="G99" s="73"/>
      <c r="H99" s="73"/>
      <c r="I99" s="58">
        <f t="shared" si="1"/>
        <v>0</v>
      </c>
      <c r="J99" s="18"/>
      <c r="K99" s="18"/>
      <c r="L99" s="73"/>
      <c r="M99" s="18"/>
      <c r="N99" s="18"/>
      <c r="O99" s="18"/>
      <c r="P99" s="24"/>
      <c r="Q99" s="18"/>
      <c r="R99" s="18"/>
      <c r="S99" s="18"/>
      <c r="T99" s="18"/>
    </row>
    <row r="100" spans="1:20">
      <c r="A100" s="4">
        <v>96</v>
      </c>
      <c r="B100" s="17"/>
      <c r="C100" s="18"/>
      <c r="D100" s="18"/>
      <c r="E100" s="73"/>
      <c r="F100" s="18"/>
      <c r="G100" s="73"/>
      <c r="H100" s="73"/>
      <c r="I100" s="58">
        <f t="shared" si="1"/>
        <v>0</v>
      </c>
      <c r="J100" s="18"/>
      <c r="K100" s="18"/>
      <c r="L100" s="73"/>
      <c r="M100" s="18"/>
      <c r="N100" s="18"/>
      <c r="O100" s="18"/>
      <c r="P100" s="24"/>
      <c r="Q100" s="18"/>
      <c r="R100" s="18"/>
      <c r="S100" s="18"/>
      <c r="T100" s="18"/>
    </row>
    <row r="101" spans="1:20">
      <c r="A101" s="4">
        <v>97</v>
      </c>
      <c r="B101" s="17"/>
      <c r="C101" s="18"/>
      <c r="D101" s="18"/>
      <c r="E101" s="73"/>
      <c r="F101" s="18"/>
      <c r="G101" s="73"/>
      <c r="H101" s="73"/>
      <c r="I101" s="58">
        <f t="shared" si="1"/>
        <v>0</v>
      </c>
      <c r="J101" s="18"/>
      <c r="K101" s="18"/>
      <c r="L101" s="73"/>
      <c r="M101" s="18"/>
      <c r="N101" s="18"/>
      <c r="O101" s="18"/>
      <c r="P101" s="24"/>
      <c r="Q101" s="18"/>
      <c r="R101" s="18"/>
      <c r="S101" s="18"/>
      <c r="T101" s="18"/>
    </row>
    <row r="102" spans="1:20">
      <c r="A102" s="4">
        <v>98</v>
      </c>
      <c r="B102" s="17"/>
      <c r="C102" s="18"/>
      <c r="D102" s="18"/>
      <c r="E102" s="73"/>
      <c r="F102" s="18"/>
      <c r="G102" s="73"/>
      <c r="H102" s="73"/>
      <c r="I102" s="58">
        <f t="shared" si="1"/>
        <v>0</v>
      </c>
      <c r="J102" s="18"/>
      <c r="K102" s="18"/>
      <c r="L102" s="73"/>
      <c r="M102" s="18"/>
      <c r="N102" s="18"/>
      <c r="O102" s="18"/>
      <c r="P102" s="24"/>
      <c r="Q102" s="18"/>
      <c r="R102" s="18"/>
      <c r="S102" s="18"/>
      <c r="T102" s="18"/>
    </row>
    <row r="103" spans="1:20">
      <c r="A103" s="4">
        <v>99</v>
      </c>
      <c r="B103" s="17"/>
      <c r="C103" s="18"/>
      <c r="D103" s="18"/>
      <c r="E103" s="73"/>
      <c r="F103" s="18"/>
      <c r="G103" s="73"/>
      <c r="H103" s="73"/>
      <c r="I103" s="58">
        <f t="shared" si="1"/>
        <v>0</v>
      </c>
      <c r="J103" s="18"/>
      <c r="K103" s="18"/>
      <c r="L103" s="73"/>
      <c r="M103" s="18"/>
      <c r="N103" s="18"/>
      <c r="O103" s="18"/>
      <c r="P103" s="24"/>
      <c r="Q103" s="18"/>
      <c r="R103" s="18"/>
      <c r="S103" s="18"/>
      <c r="T103" s="18"/>
    </row>
    <row r="104" spans="1:20">
      <c r="A104" s="4">
        <v>100</v>
      </c>
      <c r="B104" s="17"/>
      <c r="C104" s="18"/>
      <c r="D104" s="18"/>
      <c r="E104" s="73"/>
      <c r="F104" s="18"/>
      <c r="G104" s="73"/>
      <c r="H104" s="73"/>
      <c r="I104" s="58">
        <f t="shared" si="1"/>
        <v>0</v>
      </c>
      <c r="J104" s="18"/>
      <c r="K104" s="18"/>
      <c r="L104" s="73"/>
      <c r="M104" s="18"/>
      <c r="N104" s="18"/>
      <c r="O104" s="18"/>
      <c r="P104" s="24"/>
      <c r="Q104" s="18"/>
      <c r="R104" s="18"/>
      <c r="S104" s="18"/>
      <c r="T104" s="18"/>
    </row>
    <row r="105" spans="1:20">
      <c r="A105" s="4">
        <v>101</v>
      </c>
      <c r="B105" s="17"/>
      <c r="C105" s="18"/>
      <c r="D105" s="18"/>
      <c r="E105" s="73"/>
      <c r="F105" s="18"/>
      <c r="G105" s="73"/>
      <c r="H105" s="73"/>
      <c r="I105" s="58">
        <f t="shared" si="1"/>
        <v>0</v>
      </c>
      <c r="J105" s="18"/>
      <c r="K105" s="18"/>
      <c r="L105" s="73"/>
      <c r="M105" s="18"/>
      <c r="N105" s="18"/>
      <c r="O105" s="18"/>
      <c r="P105" s="24"/>
      <c r="Q105" s="18"/>
      <c r="R105" s="18"/>
      <c r="S105" s="18"/>
      <c r="T105" s="18"/>
    </row>
    <row r="106" spans="1:20">
      <c r="A106" s="4">
        <v>102</v>
      </c>
      <c r="B106" s="17"/>
      <c r="C106" s="18"/>
      <c r="D106" s="18"/>
      <c r="E106" s="73"/>
      <c r="F106" s="18"/>
      <c r="G106" s="73"/>
      <c r="H106" s="73"/>
      <c r="I106" s="58">
        <f t="shared" si="1"/>
        <v>0</v>
      </c>
      <c r="J106" s="18"/>
      <c r="K106" s="18"/>
      <c r="L106" s="73"/>
      <c r="M106" s="18"/>
      <c r="N106" s="18"/>
      <c r="O106" s="18"/>
      <c r="P106" s="24"/>
      <c r="Q106" s="18"/>
      <c r="R106" s="18"/>
      <c r="S106" s="18"/>
      <c r="T106" s="18"/>
    </row>
    <row r="107" spans="1:20">
      <c r="A107" s="4">
        <v>103</v>
      </c>
      <c r="B107" s="17"/>
      <c r="C107" s="18"/>
      <c r="D107" s="18"/>
      <c r="E107" s="73"/>
      <c r="F107" s="18"/>
      <c r="G107" s="73"/>
      <c r="H107" s="73"/>
      <c r="I107" s="58">
        <f t="shared" si="1"/>
        <v>0</v>
      </c>
      <c r="J107" s="18"/>
      <c r="K107" s="18"/>
      <c r="L107" s="73"/>
      <c r="M107" s="18"/>
      <c r="N107" s="18"/>
      <c r="O107" s="18"/>
      <c r="P107" s="24"/>
      <c r="Q107" s="18"/>
      <c r="R107" s="18"/>
      <c r="S107" s="18"/>
      <c r="T107" s="18"/>
    </row>
    <row r="108" spans="1:20">
      <c r="A108" s="4">
        <v>104</v>
      </c>
      <c r="B108" s="17"/>
      <c r="C108" s="18"/>
      <c r="D108" s="18"/>
      <c r="E108" s="73"/>
      <c r="F108" s="18"/>
      <c r="G108" s="73"/>
      <c r="H108" s="73"/>
      <c r="I108" s="58">
        <f t="shared" si="1"/>
        <v>0</v>
      </c>
      <c r="J108" s="18"/>
      <c r="K108" s="18"/>
      <c r="L108" s="73"/>
      <c r="M108" s="18"/>
      <c r="N108" s="18"/>
      <c r="O108" s="18"/>
      <c r="P108" s="24"/>
      <c r="Q108" s="18"/>
      <c r="R108" s="18"/>
      <c r="S108" s="18"/>
      <c r="T108" s="18"/>
    </row>
    <row r="109" spans="1:20">
      <c r="A109" s="4">
        <v>105</v>
      </c>
      <c r="B109" s="17"/>
      <c r="C109" s="18"/>
      <c r="D109" s="18"/>
      <c r="E109" s="73"/>
      <c r="F109" s="18"/>
      <c r="G109" s="73"/>
      <c r="H109" s="73"/>
      <c r="I109" s="58">
        <f t="shared" si="1"/>
        <v>0</v>
      </c>
      <c r="J109" s="18"/>
      <c r="K109" s="18"/>
      <c r="L109" s="73"/>
      <c r="M109" s="18"/>
      <c r="N109" s="18"/>
      <c r="O109" s="18"/>
      <c r="P109" s="24"/>
      <c r="Q109" s="18"/>
      <c r="R109" s="18"/>
      <c r="S109" s="18"/>
      <c r="T109" s="18"/>
    </row>
    <row r="110" spans="1:20">
      <c r="A110" s="4">
        <v>106</v>
      </c>
      <c r="B110" s="17"/>
      <c r="C110" s="18"/>
      <c r="D110" s="18"/>
      <c r="E110" s="73"/>
      <c r="F110" s="18"/>
      <c r="G110" s="73"/>
      <c r="H110" s="73"/>
      <c r="I110" s="58">
        <f t="shared" si="1"/>
        <v>0</v>
      </c>
      <c r="J110" s="18"/>
      <c r="K110" s="18"/>
      <c r="L110" s="73"/>
      <c r="M110" s="18"/>
      <c r="N110" s="18"/>
      <c r="O110" s="18"/>
      <c r="P110" s="24"/>
      <c r="Q110" s="18"/>
      <c r="R110" s="18"/>
      <c r="S110" s="18"/>
      <c r="T110" s="18"/>
    </row>
    <row r="111" spans="1:20">
      <c r="A111" s="4">
        <v>107</v>
      </c>
      <c r="B111" s="17"/>
      <c r="C111" s="18"/>
      <c r="D111" s="18"/>
      <c r="E111" s="19"/>
      <c r="F111" s="18"/>
      <c r="G111" s="73"/>
      <c r="H111" s="73"/>
      <c r="I111" s="58">
        <f t="shared" si="1"/>
        <v>0</v>
      </c>
      <c r="J111" s="18"/>
      <c r="K111" s="18"/>
      <c r="L111" s="18"/>
      <c r="M111" s="18"/>
      <c r="N111" s="18"/>
      <c r="O111" s="18"/>
      <c r="P111" s="24"/>
      <c r="Q111" s="18"/>
      <c r="R111" s="18"/>
      <c r="S111" s="18"/>
      <c r="T111" s="18"/>
    </row>
    <row r="112" spans="1:20">
      <c r="A112" s="4">
        <v>108</v>
      </c>
      <c r="B112" s="17"/>
      <c r="C112" s="18"/>
      <c r="D112" s="18"/>
      <c r="E112" s="19"/>
      <c r="F112" s="18"/>
      <c r="G112" s="73"/>
      <c r="H112" s="73"/>
      <c r="I112" s="58">
        <f t="shared" si="1"/>
        <v>0</v>
      </c>
      <c r="J112" s="18"/>
      <c r="K112" s="18"/>
      <c r="L112" s="18"/>
      <c r="M112" s="18"/>
      <c r="N112" s="18"/>
      <c r="O112" s="18"/>
      <c r="P112" s="24"/>
      <c r="Q112" s="18"/>
      <c r="R112" s="18"/>
      <c r="S112" s="18"/>
      <c r="T112" s="18"/>
    </row>
    <row r="113" spans="1:20">
      <c r="A113" s="4">
        <v>109</v>
      </c>
      <c r="B113" s="17"/>
      <c r="C113" s="18"/>
      <c r="D113" s="18"/>
      <c r="E113" s="19"/>
      <c r="F113" s="18"/>
      <c r="G113" s="73"/>
      <c r="H113" s="73"/>
      <c r="I113" s="58">
        <f t="shared" si="1"/>
        <v>0</v>
      </c>
      <c r="J113" s="18"/>
      <c r="K113" s="18"/>
      <c r="L113" s="18"/>
      <c r="M113" s="18"/>
      <c r="N113" s="18"/>
      <c r="O113" s="18"/>
      <c r="P113" s="24"/>
      <c r="Q113" s="18"/>
      <c r="R113" s="18"/>
      <c r="S113" s="18"/>
      <c r="T113" s="18"/>
    </row>
    <row r="114" spans="1:20">
      <c r="A114" s="4">
        <v>110</v>
      </c>
      <c r="B114" s="17"/>
      <c r="C114" s="18"/>
      <c r="D114" s="18"/>
      <c r="E114" s="19"/>
      <c r="F114" s="18"/>
      <c r="G114" s="73"/>
      <c r="H114" s="73"/>
      <c r="I114" s="58">
        <f t="shared" si="1"/>
        <v>0</v>
      </c>
      <c r="J114" s="18"/>
      <c r="K114" s="18"/>
      <c r="L114" s="18"/>
      <c r="M114" s="18"/>
      <c r="N114" s="18"/>
      <c r="O114" s="18"/>
      <c r="P114" s="24"/>
      <c r="Q114" s="18"/>
      <c r="R114" s="18"/>
      <c r="S114" s="18"/>
      <c r="T114" s="18"/>
    </row>
    <row r="115" spans="1:20">
      <c r="A115" s="4">
        <v>111</v>
      </c>
      <c r="B115" s="17"/>
      <c r="C115" s="18"/>
      <c r="D115" s="18"/>
      <c r="E115" s="19"/>
      <c r="F115" s="18"/>
      <c r="G115" s="73"/>
      <c r="H115" s="73"/>
      <c r="I115" s="58">
        <f t="shared" si="1"/>
        <v>0</v>
      </c>
      <c r="J115" s="18"/>
      <c r="K115" s="18"/>
      <c r="L115" s="18"/>
      <c r="M115" s="18"/>
      <c r="N115" s="18"/>
      <c r="O115" s="18"/>
      <c r="P115" s="24"/>
      <c r="Q115" s="18"/>
      <c r="R115" s="18"/>
      <c r="S115" s="18"/>
      <c r="T115" s="18"/>
    </row>
    <row r="116" spans="1:20">
      <c r="A116" s="4">
        <v>112</v>
      </c>
      <c r="B116" s="17"/>
      <c r="C116" s="18"/>
      <c r="D116" s="18"/>
      <c r="E116" s="19"/>
      <c r="F116" s="18"/>
      <c r="G116" s="73"/>
      <c r="H116" s="73"/>
      <c r="I116" s="58">
        <f t="shared" si="1"/>
        <v>0</v>
      </c>
      <c r="J116" s="18"/>
      <c r="K116" s="18"/>
      <c r="L116" s="18"/>
      <c r="M116" s="18"/>
      <c r="N116" s="18"/>
      <c r="O116" s="18"/>
      <c r="P116" s="24"/>
      <c r="Q116" s="18"/>
      <c r="R116" s="18"/>
      <c r="S116" s="18"/>
      <c r="T116" s="18"/>
    </row>
    <row r="117" spans="1:20">
      <c r="A117" s="4">
        <v>113</v>
      </c>
      <c r="B117" s="17"/>
      <c r="C117" s="18"/>
      <c r="D117" s="18"/>
      <c r="E117" s="19"/>
      <c r="F117" s="18"/>
      <c r="G117" s="73"/>
      <c r="H117" s="73"/>
      <c r="I117" s="58">
        <f t="shared" si="1"/>
        <v>0</v>
      </c>
      <c r="J117" s="18"/>
      <c r="K117" s="18"/>
      <c r="L117" s="18"/>
      <c r="M117" s="18"/>
      <c r="N117" s="18"/>
      <c r="O117" s="18"/>
      <c r="P117" s="24"/>
      <c r="Q117" s="18"/>
      <c r="R117" s="18"/>
      <c r="S117" s="18"/>
      <c r="T117" s="18"/>
    </row>
    <row r="118" spans="1:20">
      <c r="A118" s="4">
        <v>114</v>
      </c>
      <c r="B118" s="17"/>
      <c r="C118" s="18"/>
      <c r="D118" s="18"/>
      <c r="E118" s="19"/>
      <c r="F118" s="18"/>
      <c r="G118" s="73"/>
      <c r="H118" s="73"/>
      <c r="I118" s="58">
        <f t="shared" si="1"/>
        <v>0</v>
      </c>
      <c r="J118" s="18"/>
      <c r="K118" s="18"/>
      <c r="L118" s="18"/>
      <c r="M118" s="18"/>
      <c r="N118" s="18"/>
      <c r="O118" s="18"/>
      <c r="P118" s="24"/>
      <c r="Q118" s="18"/>
      <c r="R118" s="18"/>
      <c r="S118" s="18"/>
      <c r="T118" s="18"/>
    </row>
    <row r="119" spans="1:20">
      <c r="A119" s="4">
        <v>115</v>
      </c>
      <c r="B119" s="17"/>
      <c r="C119" s="18"/>
      <c r="D119" s="18"/>
      <c r="E119" s="19"/>
      <c r="F119" s="18"/>
      <c r="G119" s="73"/>
      <c r="H119" s="73"/>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88</v>
      </c>
      <c r="D165" s="21"/>
      <c r="E165" s="13"/>
      <c r="F165" s="21"/>
      <c r="G165" s="59">
        <f>SUM(G5:G164)</f>
        <v>3055</v>
      </c>
      <c r="H165" s="59">
        <f>SUM(H5:H164)</f>
        <v>3247</v>
      </c>
      <c r="I165" s="59">
        <f>SUM(I5:I164)</f>
        <v>6302</v>
      </c>
      <c r="J165" s="21"/>
      <c r="K165" s="21"/>
      <c r="L165" s="21"/>
      <c r="M165" s="21"/>
      <c r="N165" s="21"/>
      <c r="O165" s="21"/>
      <c r="P165" s="14"/>
      <c r="Q165" s="21"/>
      <c r="R165" s="21"/>
      <c r="S165" s="21"/>
      <c r="T165" s="12"/>
    </row>
    <row r="166" spans="1:20">
      <c r="A166" s="44" t="s">
        <v>62</v>
      </c>
      <c r="B166" s="10">
        <f>COUNTIF(B$5:B$164,"Team 1")</f>
        <v>44</v>
      </c>
      <c r="C166" s="44" t="s">
        <v>25</v>
      </c>
      <c r="D166" s="10">
        <f>COUNTIF(D5:D164,"Anganwadi")</f>
        <v>40</v>
      </c>
    </row>
    <row r="167" spans="1:20">
      <c r="A167" s="44" t="s">
        <v>63</v>
      </c>
      <c r="B167" s="10">
        <f>COUNTIF(B$6:B$164,"Team 2")</f>
        <v>44</v>
      </c>
      <c r="C167" s="44" t="s">
        <v>23</v>
      </c>
      <c r="D167" s="10">
        <f>COUNTIF(D5:D164,"School")</f>
        <v>48</v>
      </c>
    </row>
  </sheetData>
  <sheetProtection password="8527" sheet="1" objects="1" scenarios="1"/>
  <mergeCells count="20">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5" workbookViewId="0">
      <selection activeCell="E16" sqref="E16"/>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51" t="s">
        <v>71</v>
      </c>
      <c r="B1" s="151"/>
      <c r="C1" s="151"/>
      <c r="D1" s="151"/>
      <c r="E1" s="151"/>
      <c r="F1" s="152"/>
      <c r="G1" s="152"/>
      <c r="H1" s="152"/>
      <c r="I1" s="152"/>
      <c r="J1" s="152"/>
    </row>
    <row r="2" spans="1:11" ht="25.5">
      <c r="A2" s="153" t="s">
        <v>0</v>
      </c>
      <c r="B2" s="154"/>
      <c r="C2" s="155" t="str">
        <f>'Block at a Glance'!C2:D2</f>
        <v>ASSAM</v>
      </c>
      <c r="D2" s="156"/>
      <c r="E2" s="27" t="s">
        <v>1</v>
      </c>
      <c r="F2" s="157"/>
      <c r="G2" s="158"/>
      <c r="H2" s="28" t="s">
        <v>24</v>
      </c>
      <c r="I2" s="157"/>
      <c r="J2" s="158"/>
    </row>
    <row r="3" spans="1:11" ht="28.5" customHeight="1">
      <c r="A3" s="162" t="s">
        <v>66</v>
      </c>
      <c r="B3" s="162"/>
      <c r="C3" s="162"/>
      <c r="D3" s="162"/>
      <c r="E3" s="162"/>
      <c r="F3" s="162"/>
      <c r="G3" s="162"/>
      <c r="H3" s="162"/>
      <c r="I3" s="162"/>
      <c r="J3" s="162"/>
    </row>
    <row r="4" spans="1:11">
      <c r="A4" s="161" t="s">
        <v>27</v>
      </c>
      <c r="B4" s="160" t="s">
        <v>28</v>
      </c>
      <c r="C4" s="159" t="s">
        <v>29</v>
      </c>
      <c r="D4" s="159" t="s">
        <v>36</v>
      </c>
      <c r="E4" s="159"/>
      <c r="F4" s="159"/>
      <c r="G4" s="159" t="s">
        <v>30</v>
      </c>
      <c r="H4" s="159" t="s">
        <v>37</v>
      </c>
      <c r="I4" s="159"/>
      <c r="J4" s="159"/>
    </row>
    <row r="5" spans="1:11" ht="22.5" customHeight="1">
      <c r="A5" s="161"/>
      <c r="B5" s="160"/>
      <c r="C5" s="159"/>
      <c r="D5" s="29" t="s">
        <v>9</v>
      </c>
      <c r="E5" s="29" t="s">
        <v>10</v>
      </c>
      <c r="F5" s="29" t="s">
        <v>11</v>
      </c>
      <c r="G5" s="159"/>
      <c r="H5" s="29" t="s">
        <v>9</v>
      </c>
      <c r="I5" s="29" t="s">
        <v>10</v>
      </c>
      <c r="J5" s="29" t="s">
        <v>11</v>
      </c>
    </row>
    <row r="6" spans="1:11" ht="22.5" customHeight="1">
      <c r="A6" s="45">
        <v>1</v>
      </c>
      <c r="B6" s="61">
        <v>43556</v>
      </c>
      <c r="C6" s="31">
        <f>COUNTIFS('April-19'!D$5:D$164,"Anganwadi")</f>
        <v>42</v>
      </c>
      <c r="D6" s="32">
        <f>SUMIF('April-19'!$D$5:$D$164,"Anganwadi",'April-19'!$G$5:$G$164)</f>
        <v>1178</v>
      </c>
      <c r="E6" s="32">
        <f>SUMIF('April-19'!$D$5:$D$164,"Anganwadi",'April-19'!$H$5:$H$164)</f>
        <v>1256</v>
      </c>
      <c r="F6" s="32">
        <f>+D6+E6</f>
        <v>2434</v>
      </c>
      <c r="G6" s="31">
        <f>COUNTIF('April-19'!D5:D164,"School")</f>
        <v>42</v>
      </c>
      <c r="H6" s="32">
        <f>SUMIF('April-19'!$D$5:$D$164,"School",'April-19'!$G$5:$G$164)</f>
        <v>2259</v>
      </c>
      <c r="I6" s="32">
        <f>SUMIF('April-19'!$D$5:$D$164,"School",'April-19'!$H$5:$H$164)</f>
        <v>2170</v>
      </c>
      <c r="J6" s="32">
        <f>+H6+I6</f>
        <v>4429</v>
      </c>
      <c r="K6" s="33"/>
    </row>
    <row r="7" spans="1:11" ht="22.5" customHeight="1">
      <c r="A7" s="30">
        <v>2</v>
      </c>
      <c r="B7" s="62">
        <v>43601</v>
      </c>
      <c r="C7" s="31">
        <f>COUNTIF('May-19'!D5:D164,"Anganwadi")</f>
        <v>42</v>
      </c>
      <c r="D7" s="32">
        <f>SUMIF('May-19'!$D$5:$D$164,"Anganwadi",'May-19'!$G$5:$G$164)</f>
        <v>1065</v>
      </c>
      <c r="E7" s="32">
        <f>SUMIF('May-19'!$D$5:$D$164,"Anganwadi",'May-19'!$H$5:$H$164)</f>
        <v>1232</v>
      </c>
      <c r="F7" s="32">
        <f t="shared" ref="F7:F11" si="0">+D7+E7</f>
        <v>2297</v>
      </c>
      <c r="G7" s="31">
        <f>COUNTIF('May-19'!D5:D164,"School")</f>
        <v>50</v>
      </c>
      <c r="H7" s="32">
        <f>SUMIF('May-19'!$D$5:$D$164,"School",'May-19'!$G$5:$G$164)</f>
        <v>2705</v>
      </c>
      <c r="I7" s="32">
        <f>SUMIF('May-19'!$D$5:$D$164,"School",'May-19'!$H$5:$H$164)</f>
        <v>2929</v>
      </c>
      <c r="J7" s="32">
        <f t="shared" ref="J7:J11" si="1">+H7+I7</f>
        <v>5634</v>
      </c>
    </row>
    <row r="8" spans="1:11" ht="22.5" customHeight="1">
      <c r="A8" s="30">
        <v>3</v>
      </c>
      <c r="B8" s="62">
        <v>43632</v>
      </c>
      <c r="C8" s="31">
        <f>COUNTIF('Jun-19'!D5:D164,"Anganwadi")</f>
        <v>35</v>
      </c>
      <c r="D8" s="32">
        <f>SUMIF('Jun-19'!$D$5:$D$164,"Anganwadi",'Jun-19'!$G$5:$G$164)</f>
        <v>0</v>
      </c>
      <c r="E8" s="32">
        <f>SUMIF('Jun-19'!$D$5:$D$164,"Anganwadi",'Jun-19'!$H$5:$H$164)</f>
        <v>0</v>
      </c>
      <c r="F8" s="32">
        <f t="shared" si="0"/>
        <v>0</v>
      </c>
      <c r="G8" s="31">
        <f>COUNTIF('Jun-19'!D5:D164,"School")</f>
        <v>49</v>
      </c>
      <c r="H8" s="32">
        <f>SUMIF('Jun-19'!$D$5:$D$164,"School",'Jun-19'!$G$5:$G$164)</f>
        <v>0</v>
      </c>
      <c r="I8" s="32">
        <f>SUMIF('Jun-19'!$D$5:$D$164,"School",'Jun-19'!$H$5:$H$164)</f>
        <v>0</v>
      </c>
      <c r="J8" s="32">
        <f t="shared" si="1"/>
        <v>0</v>
      </c>
    </row>
    <row r="9" spans="1:11" ht="22.5" customHeight="1">
      <c r="A9" s="30">
        <v>4</v>
      </c>
      <c r="B9" s="62">
        <v>43662</v>
      </c>
      <c r="C9" s="31">
        <f>COUNTIF('Jul-19'!D5:D164,"Anganwadi")</f>
        <v>92</v>
      </c>
      <c r="D9" s="32">
        <f>SUMIF('Jul-19'!$D$5:$D$164,"Anganwadi",'Jul-19'!$G$5:$G$164)</f>
        <v>2529</v>
      </c>
      <c r="E9" s="32">
        <f>SUMIF('Jul-19'!$D$5:$D$164,"Anganwadi",'Jul-19'!$H$5:$H$164)</f>
        <v>2573</v>
      </c>
      <c r="F9" s="32">
        <f t="shared" si="0"/>
        <v>5102</v>
      </c>
      <c r="G9" s="31">
        <f>COUNTIF('Jul-19'!D5:D164,"School")</f>
        <v>0</v>
      </c>
      <c r="H9" s="32">
        <f>SUMIF('Jul-19'!$D$5:$D$164,"School",'Jul-19'!$G$5:$G$164)</f>
        <v>0</v>
      </c>
      <c r="I9" s="32">
        <f>SUMIF('Jul-19'!$D$5:$D$164,"School",'Jul-19'!$H$5:$H$164)</f>
        <v>0</v>
      </c>
      <c r="J9" s="32">
        <f t="shared" si="1"/>
        <v>0</v>
      </c>
    </row>
    <row r="10" spans="1:11" ht="22.5" customHeight="1">
      <c r="A10" s="30">
        <v>5</v>
      </c>
      <c r="B10" s="62">
        <v>43693</v>
      </c>
      <c r="C10" s="31">
        <f>COUNTIF('Aug-19'!D5:D164,"Anganwadi")</f>
        <v>40</v>
      </c>
      <c r="D10" s="32">
        <f>SUMIF('Aug-19'!$D$5:$D$164,"Anganwadi",'Aug-19'!$G$5:$G$164)</f>
        <v>1198</v>
      </c>
      <c r="E10" s="32">
        <f>SUMIF('Aug-19'!$D$5:$D$164,"Anganwadi",'Aug-19'!$H$5:$H$164)</f>
        <v>1159</v>
      </c>
      <c r="F10" s="32">
        <f t="shared" si="0"/>
        <v>2357</v>
      </c>
      <c r="G10" s="31">
        <f>COUNTIF('Aug-19'!D5:D164,"School")</f>
        <v>48</v>
      </c>
      <c r="H10" s="32">
        <f>SUMIF('Aug-19'!$D$5:$D$164,"School",'Aug-19'!$G$5:$G$164)</f>
        <v>1857</v>
      </c>
      <c r="I10" s="32">
        <f>SUMIF('Aug-19'!$D$5:$D$164,"School",'Aug-19'!$H$5:$H$164)</f>
        <v>2088</v>
      </c>
      <c r="J10" s="32">
        <f t="shared" si="1"/>
        <v>3945</v>
      </c>
    </row>
    <row r="11" spans="1:11" ht="22.5" customHeight="1">
      <c r="A11" s="30">
        <v>6</v>
      </c>
      <c r="B11" s="62">
        <v>43724</v>
      </c>
      <c r="C11" s="31">
        <f>COUNTIF('Sep-19'!D6:D164,"Anganwadi")</f>
        <v>49</v>
      </c>
      <c r="D11" s="32">
        <f>SUMIF('Sep-19'!$D$6:$D$164,"Anganwadi",'Sep-19'!$G$6:$G$164)</f>
        <v>1286</v>
      </c>
      <c r="E11" s="32">
        <f>SUMIF('Sep-19'!$D$6:$D$164,"Anganwadi",'Sep-19'!$H$6:$H$164)</f>
        <v>1300</v>
      </c>
      <c r="F11" s="32">
        <f t="shared" si="0"/>
        <v>2586</v>
      </c>
      <c r="G11" s="31">
        <f>COUNTIF('Sep-19'!D6:D164,"School")</f>
        <v>42</v>
      </c>
      <c r="H11" s="32">
        <f>SUMIF('Sep-19'!$D$6:$D$164,"School",'Sep-19'!$G$6:$G$164)</f>
        <v>2010</v>
      </c>
      <c r="I11" s="32">
        <f>SUMIF('Sep-19'!$D$6:$D$164,"School",'Sep-19'!$H$6:$H$164)</f>
        <v>2213</v>
      </c>
      <c r="J11" s="32">
        <f t="shared" si="1"/>
        <v>4223</v>
      </c>
    </row>
    <row r="12" spans="1:11" ht="19.5" customHeight="1">
      <c r="A12" s="150" t="s">
        <v>38</v>
      </c>
      <c r="B12" s="150"/>
      <c r="C12" s="34">
        <f>SUM(C6:C11)</f>
        <v>300</v>
      </c>
      <c r="D12" s="34">
        <f t="shared" ref="D12:J12" si="2">SUM(D6:D11)</f>
        <v>7256</v>
      </c>
      <c r="E12" s="34">
        <f t="shared" si="2"/>
        <v>7520</v>
      </c>
      <c r="F12" s="34">
        <f t="shared" si="2"/>
        <v>14776</v>
      </c>
      <c r="G12" s="34">
        <f t="shared" si="2"/>
        <v>231</v>
      </c>
      <c r="H12" s="34">
        <f t="shared" si="2"/>
        <v>8831</v>
      </c>
      <c r="I12" s="34">
        <f t="shared" si="2"/>
        <v>9400</v>
      </c>
      <c r="J12" s="34">
        <f t="shared" si="2"/>
        <v>18231</v>
      </c>
    </row>
    <row r="14" spans="1:11">
      <c r="A14" s="166" t="s">
        <v>67</v>
      </c>
      <c r="B14" s="166"/>
      <c r="C14" s="166"/>
      <c r="D14" s="166"/>
      <c r="E14" s="166"/>
      <c r="F14" s="166"/>
    </row>
    <row r="15" spans="1:11" ht="82.5">
      <c r="A15" s="43" t="s">
        <v>27</v>
      </c>
      <c r="B15" s="42" t="s">
        <v>28</v>
      </c>
      <c r="C15" s="46" t="s">
        <v>64</v>
      </c>
      <c r="D15" s="41" t="s">
        <v>29</v>
      </c>
      <c r="E15" s="41" t="s">
        <v>30</v>
      </c>
      <c r="F15" s="41" t="s">
        <v>65</v>
      </c>
    </row>
    <row r="16" spans="1:11">
      <c r="A16" s="169">
        <v>1</v>
      </c>
      <c r="B16" s="167">
        <v>43571</v>
      </c>
      <c r="C16" s="47" t="s">
        <v>62</v>
      </c>
      <c r="D16" s="31">
        <f>COUNTIFS('April-19'!B$5:B$164,"Team 1",'April-19'!D$5:D$164,"Anganwadi")</f>
        <v>20</v>
      </c>
      <c r="E16" s="31">
        <f>COUNTIFS('April-19'!B$5:B$164,"Team 1",'April-19'!D$5:D$164,"School")</f>
        <v>22</v>
      </c>
      <c r="F16" s="32">
        <f>SUMIF('April-19'!$B$5:$B$164,"Team 1",'April-19'!$I$5:$I$164)</f>
        <v>3769</v>
      </c>
    </row>
    <row r="17" spans="1:6">
      <c r="A17" s="170"/>
      <c r="B17" s="168"/>
      <c r="C17" s="47" t="s">
        <v>63</v>
      </c>
      <c r="D17" s="31">
        <f>COUNTIFS('April-19'!B$5:B$164,"Team 2",'April-19'!D$5:D$164,"Anganwadi")</f>
        <v>22</v>
      </c>
      <c r="E17" s="31">
        <f>COUNTIFS('April-19'!B$5:B$164,"Team 2",'April-19'!D$5:D$164,"School")</f>
        <v>20</v>
      </c>
      <c r="F17" s="32">
        <f>SUMIF('April-19'!$B$5:$B$164,"Team 2",'April-19'!$I$5:$I$164)</f>
        <v>3094</v>
      </c>
    </row>
    <row r="18" spans="1:6">
      <c r="A18" s="169">
        <v>2</v>
      </c>
      <c r="B18" s="167">
        <v>43601</v>
      </c>
      <c r="C18" s="47" t="s">
        <v>62</v>
      </c>
      <c r="D18" s="31">
        <f>COUNTIFS('May-19'!B$5:B$164,"Team 1",'May-19'!D$5:D$164,"Anganwadi")</f>
        <v>21</v>
      </c>
      <c r="E18" s="31">
        <f>COUNTIFS('May-19'!B$5:B$164,"Team 1",'May-19'!D$5:D$164,"School")</f>
        <v>25</v>
      </c>
      <c r="F18" s="32">
        <f>SUMIF('May-19'!$B$5:$B$164,"Team 1",'May-19'!$I$5:$I$164)</f>
        <v>3393</v>
      </c>
    </row>
    <row r="19" spans="1:6">
      <c r="A19" s="170"/>
      <c r="B19" s="168"/>
      <c r="C19" s="47" t="s">
        <v>63</v>
      </c>
      <c r="D19" s="31">
        <f>COUNTIFS('May-19'!B$5:B$164,"Team 2",'May-19'!D$5:D$164,"Anganwadi")</f>
        <v>21</v>
      </c>
      <c r="E19" s="31">
        <f>COUNTIFS('May-19'!B$5:B$164,"Team 2",'May-19'!D$5:D$164,"School")</f>
        <v>25</v>
      </c>
      <c r="F19" s="32">
        <f>SUMIF('May-19'!$B$5:$B$164,"Team 2",'May-19'!$I$5:$I$164)</f>
        <v>4538</v>
      </c>
    </row>
    <row r="20" spans="1:6">
      <c r="A20" s="169">
        <v>3</v>
      </c>
      <c r="B20" s="167">
        <v>43632</v>
      </c>
      <c r="C20" s="47" t="s">
        <v>62</v>
      </c>
      <c r="D20" s="31">
        <f>COUNTIFS('Jun-19'!B$5:B$164,"Team 1",'Jun-19'!D$5:D$164,"Anganwadi")</f>
        <v>16</v>
      </c>
      <c r="E20" s="31">
        <f>COUNTIFS('Jun-19'!B$5:B$164,"Team 1",'Jun-19'!D$5:D$164,"School")</f>
        <v>26</v>
      </c>
      <c r="F20" s="32">
        <f>SUMIF('Jun-19'!$B$5:$B$164,"Team 1",'Jun-19'!$I$5:$I$164)</f>
        <v>0</v>
      </c>
    </row>
    <row r="21" spans="1:6">
      <c r="A21" s="170"/>
      <c r="B21" s="168"/>
      <c r="C21" s="47" t="s">
        <v>63</v>
      </c>
      <c r="D21" s="31">
        <f>COUNTIFS('Jun-19'!B$5:B$164,"Team 2",'Jun-19'!D$5:D$164,"Anganwadi")</f>
        <v>19</v>
      </c>
      <c r="E21" s="31">
        <f>COUNTIFS('Jun-19'!B$5:B$164,"Team 2",'Jun-19'!D$5:D$164,"School")</f>
        <v>23</v>
      </c>
      <c r="F21" s="32">
        <f>SUMIF('Jun-19'!$B$5:$B$164,"Team 2",'Jun-19'!$I$5:$I$164)</f>
        <v>0</v>
      </c>
    </row>
    <row r="22" spans="1:6">
      <c r="A22" s="169">
        <v>4</v>
      </c>
      <c r="B22" s="167">
        <v>43662</v>
      </c>
      <c r="C22" s="47" t="s">
        <v>62</v>
      </c>
      <c r="D22" s="31">
        <f>COUNTIFS('Jul-19'!B$5:B$164,"Team 1",'Jul-19'!D$5:D$164,"Anganwadi")</f>
        <v>46</v>
      </c>
      <c r="E22" s="31">
        <f>COUNTIFS('Jul-19'!B$5:B$164,"Team 1",'Jul-19'!D$5:D$164,"School")</f>
        <v>0</v>
      </c>
      <c r="F22" s="32">
        <f>SUMIF('Jul-19'!$B$5:$B$164,"Team 1",'Jul-19'!$I$5:$I$164)</f>
        <v>2518</v>
      </c>
    </row>
    <row r="23" spans="1:6">
      <c r="A23" s="170"/>
      <c r="B23" s="168"/>
      <c r="C23" s="47" t="s">
        <v>63</v>
      </c>
      <c r="D23" s="31">
        <f>COUNTIFS('Jul-19'!B$5:B$164,"Team 2",'Jul-19'!D$5:D$164,"Anganwadi")</f>
        <v>46</v>
      </c>
      <c r="E23" s="31">
        <f>COUNTIFS('Jul-19'!B$5:B$164,"Team 2",'Jul-19'!D$5:D$164,"School")</f>
        <v>0</v>
      </c>
      <c r="F23" s="32">
        <f>SUMIF('Jul-19'!$B$5:$B$164,"Team 2",'Jul-19'!$I$5:$I$164)</f>
        <v>2584</v>
      </c>
    </row>
    <row r="24" spans="1:6">
      <c r="A24" s="169">
        <v>5</v>
      </c>
      <c r="B24" s="167">
        <v>43693</v>
      </c>
      <c r="C24" s="47" t="s">
        <v>62</v>
      </c>
      <c r="D24" s="31">
        <f>COUNTIFS('Aug-19'!B$5:B$164,"Team 1",'Aug-19'!D$5:D$164,"Anganwadi")</f>
        <v>19</v>
      </c>
      <c r="E24" s="31">
        <f>COUNTIFS('Aug-19'!B$5:B$164,"Team 1",'Aug-19'!D$5:D$164,"School")</f>
        <v>25</v>
      </c>
      <c r="F24" s="32">
        <f>SUMIF('Aug-19'!$B$5:$B$164,"Team 1",'Aug-19'!$I$5:$I$164)</f>
        <v>3292</v>
      </c>
    </row>
    <row r="25" spans="1:6">
      <c r="A25" s="170"/>
      <c r="B25" s="168"/>
      <c r="C25" s="47" t="s">
        <v>63</v>
      </c>
      <c r="D25" s="31">
        <f>COUNTIFS('Aug-19'!B$5:B$164,"Team 2",'Aug-19'!D$5:D$164,"Anganwadi")</f>
        <v>21</v>
      </c>
      <c r="E25" s="31">
        <f>COUNTIFS('Aug-19'!B$5:B$164,"Team 2",'Aug-19'!D$5:D$164,"School")</f>
        <v>23</v>
      </c>
      <c r="F25" s="32">
        <f>SUMIF('Aug-19'!$B$5:$B$164,"Team 2",'Aug-19'!$I$5:$I$164)</f>
        <v>3010</v>
      </c>
    </row>
    <row r="26" spans="1:6">
      <c r="A26" s="169">
        <v>6</v>
      </c>
      <c r="B26" s="167">
        <v>43724</v>
      </c>
      <c r="C26" s="47" t="s">
        <v>62</v>
      </c>
      <c r="D26" s="31">
        <f>COUNTIFS('Sep-19'!B$5:B$164,"Team 1",'Sep-19'!D$5:D$164,"Anganwadi")</f>
        <v>22</v>
      </c>
      <c r="E26" s="31">
        <f>COUNTIFS('Sep-19'!B$5:B$164,"Team 1",'Sep-19'!D$5:D$164,"School")</f>
        <v>24</v>
      </c>
      <c r="F26" s="32">
        <f>SUMIF('Sep-19'!$B$5:$B$164,"Team 1",'Sep-19'!$I$5:$I$164)</f>
        <v>3279</v>
      </c>
    </row>
    <row r="27" spans="1:6">
      <c r="A27" s="170"/>
      <c r="B27" s="168"/>
      <c r="C27" s="47" t="s">
        <v>63</v>
      </c>
      <c r="D27" s="31">
        <f>COUNTIFS('Sep-19'!B$5:B$164,"Team 2",'Sep-19'!D$5:D$164,"Anganwadi")</f>
        <v>28</v>
      </c>
      <c r="E27" s="31">
        <f>COUNTIFS('Sep-19'!B$5:B$164,"Team 2",'Sep-19'!D$5:D$164,"School")</f>
        <v>18</v>
      </c>
      <c r="F27" s="32">
        <f>SUMIF('Sep-19'!$B$5:$B$164,"Team 2",'Sep-19'!$I$5:$I$164)</f>
        <v>3570</v>
      </c>
    </row>
    <row r="28" spans="1:6">
      <c r="A28" s="163" t="s">
        <v>38</v>
      </c>
      <c r="B28" s="164"/>
      <c r="C28" s="165"/>
      <c r="D28" s="40">
        <f>SUM(D16:D27)</f>
        <v>301</v>
      </c>
      <c r="E28" s="40">
        <f>SUM(E16:E27)</f>
        <v>231</v>
      </c>
      <c r="F28" s="40">
        <f>SUM(F16:F27)</f>
        <v>33047</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May-19</vt:lpstr>
      <vt:lpstr>April-19</vt:lpstr>
      <vt:lpstr>Jun-19</vt:lpstr>
      <vt:lpstr>Jul-19</vt:lpstr>
      <vt:lpstr>Sep-19</vt:lpstr>
      <vt:lpstr>Aug-19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2019-06-22T04:29:18Z</dcterms:modified>
</cp:coreProperties>
</file>