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6"/>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I76" i="5"/>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7" i="11"/>
  <c r="D27"/>
  <c r="E26"/>
  <c r="D26"/>
  <c r="I6" i="21"/>
  <c r="F26" i="11" s="1"/>
  <c r="I7" i="21"/>
  <c r="F27" i="11" s="1"/>
  <c r="I8" i="21"/>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77" i="5"/>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<sst xmlns="http://schemas.openxmlformats.org/spreadsheetml/2006/main" count="4556" uniqueCount="1357">
  <si>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</si>
  <si>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</si>
  <si>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</si>
  <si>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</si>
  <si>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</si>
  <si>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</si>
  <si>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</si>
  <si>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</si>
  <si>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</si>
  <si>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</si>
  <si>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</si>
  <si>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</si>
  <si>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</si>
  <si>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</si>
  <si>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</si>
  <si>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</si>
  <si>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</si>
  <si>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</si>
  <si>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</si>
  <si>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</si>
  <si>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</si>
  <si>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</si>
  <si>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</si>
  <si>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</si>
  <si>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</si>
  <si>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</si>
  <si>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</si>
  <si>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</si>
  <si>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</si>
  <si>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</si>
  <si>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</si>
  <si>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</si>
  <si>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</si>
  <si>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</si>
  <si>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</si>
  <si>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</si>
  <si>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</si>
  <si>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</si>
  <si>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</si>
  <si>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</si>
  <si>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</si>
  <si>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</si>
  <si>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</si>
  <si>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</si>
  <si>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</si>
  <si>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</si>
  <si>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</si>
  <si>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</si>
  <si>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</si>
  <si>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</si>
  <si>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</si>
  <si>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</si>
  <si>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</si>
  <si>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</si>
  <si>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</si>
  <si>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</si>
  <si>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</si>
  <si>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</si>
  <si>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</si>
  <si>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</si>
  <si>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</si>
  <si>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</si>
  <si>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</si>
  <si>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</si>
  <si>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</si>
  <si>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</si>
  <si>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</si>
  <si>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</si>
  <si>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</si>
  <si>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</si>
  <si>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</si>
  <si>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</si>
  <si>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1 no.Nagal Gaon AWC</t>
  </si>
  <si>
    <t>AWC</t>
  </si>
  <si>
    <t>560no.Nagal Gaon LP</t>
  </si>
  <si>
    <t>Ekorani AWC</t>
  </si>
  <si>
    <t>Kawrichuk AWC</t>
  </si>
  <si>
    <t>Satrachali AWC</t>
  </si>
  <si>
    <t>Satrachali LP</t>
  </si>
  <si>
    <t>2 no.Nagal Gaon AWC</t>
  </si>
  <si>
    <t>Bamun Moran AWC</t>
  </si>
  <si>
    <t>Madhupur Girls High School</t>
  </si>
  <si>
    <t>Moran gaon Govt.Jr.Basic</t>
  </si>
  <si>
    <t>Tipomia Bagardia High School</t>
  </si>
  <si>
    <t>Bamun Betoni AWC</t>
  </si>
  <si>
    <t>Rongajan Govt.Jr.Basic</t>
  </si>
  <si>
    <t>2 no.Buruk Barua AWC</t>
  </si>
  <si>
    <t>2 no.Soonari AWC</t>
  </si>
  <si>
    <t>1 no. Soonari AWC</t>
  </si>
  <si>
    <t>Mohuramukh AWC</t>
  </si>
  <si>
    <t>Khatowal</t>
  </si>
  <si>
    <t>Karangakhat</t>
  </si>
  <si>
    <t>Chereli pothar Pre senior Madrassa</t>
  </si>
  <si>
    <t>Rangchali ME</t>
  </si>
  <si>
    <t>Dhekiajuli Soonari Gaon MV</t>
  </si>
  <si>
    <t>Handiqui Gaon Govt. Jr.Basic</t>
  </si>
  <si>
    <t>Handiqui Gaon AWC</t>
  </si>
  <si>
    <t xml:space="preserve">Gotonga High School </t>
  </si>
  <si>
    <t>Panikheti Banua line AWC</t>
  </si>
  <si>
    <t>5 no.Block AWC</t>
  </si>
  <si>
    <t>Bekajan LP</t>
  </si>
  <si>
    <t>Balijan 62 No. LP</t>
  </si>
  <si>
    <t>Half Mile Belt  2 no.AWC</t>
  </si>
  <si>
    <t>Half Mile Belt LP</t>
  </si>
  <si>
    <t>Annapurna AWC</t>
  </si>
  <si>
    <t>9954723881/7086728576</t>
  </si>
  <si>
    <t>Annapurna LP</t>
  </si>
  <si>
    <t>Tarani AWC</t>
  </si>
  <si>
    <t>Nagabat Tarani AWC</t>
  </si>
  <si>
    <t>Tarani Abhypuria LP</t>
  </si>
  <si>
    <t>Deogharia Lakheraj AWC</t>
  </si>
  <si>
    <t>681 No.Deogharia LP</t>
  </si>
  <si>
    <t>1 no.Sukanjan AWC(near nagabat Bozar)</t>
  </si>
  <si>
    <t>Niranjan Chutia LP</t>
  </si>
  <si>
    <t>9678382099/9954715538</t>
  </si>
  <si>
    <t>2 no.Sukanjan AWC</t>
  </si>
  <si>
    <t>Sukanjan LP</t>
  </si>
  <si>
    <t>Sukanjan Banua LP</t>
  </si>
  <si>
    <t>Kolbosti AWC</t>
  </si>
  <si>
    <t>Lalung AWC</t>
  </si>
  <si>
    <t>Rongdoi khat AWC</t>
  </si>
  <si>
    <t>Majgaon AWC</t>
  </si>
  <si>
    <t>9577682453/6900786350</t>
  </si>
  <si>
    <t>Dihingia Shishu Sadan</t>
  </si>
  <si>
    <t>Pubali Nagar AWC</t>
  </si>
  <si>
    <t>Pubali Nagar LP</t>
  </si>
  <si>
    <t>Beparichuk LP</t>
  </si>
  <si>
    <t>Beparichuk AWC</t>
  </si>
  <si>
    <t>Deogharia Grant AWC</t>
  </si>
  <si>
    <t>9613091440/9401789895</t>
  </si>
  <si>
    <t>Deogharia Grant LP</t>
  </si>
  <si>
    <t>44 no. Turung Grant 1 no AWC</t>
  </si>
  <si>
    <t>Shilikhabari Grant LP</t>
  </si>
  <si>
    <t>2 no.Nagabat AWC</t>
  </si>
  <si>
    <t>650 No. Second Nagabat LP</t>
  </si>
  <si>
    <t>1 no.Nagabat  AWC</t>
  </si>
  <si>
    <t xml:space="preserve">Nagabat Thengal </t>
  </si>
  <si>
    <t>Gobidpur Bagan AWC</t>
  </si>
  <si>
    <t>Naginijuri AWC</t>
  </si>
  <si>
    <t>341 No.Naginijuri LP</t>
  </si>
  <si>
    <t>Lakhimi Bordoloi</t>
  </si>
  <si>
    <t>Purnima Saikia</t>
  </si>
  <si>
    <t>Lakhimi Bora</t>
  </si>
  <si>
    <t>lakhimai Bora</t>
  </si>
  <si>
    <t>Kashmiri Saikia</t>
  </si>
  <si>
    <t>Ranju Chutia</t>
  </si>
  <si>
    <t>Monjula Phukon</t>
  </si>
  <si>
    <t>Julimoni Bora</t>
  </si>
  <si>
    <t>Anima Kachari</t>
  </si>
  <si>
    <t>Pranita Devi</t>
  </si>
  <si>
    <t>2.5.19</t>
  </si>
  <si>
    <t>3.5.19</t>
  </si>
  <si>
    <t>4.5.19</t>
  </si>
  <si>
    <t>6.5.19</t>
  </si>
  <si>
    <t>7.7.19</t>
  </si>
  <si>
    <t>9.5.19</t>
  </si>
  <si>
    <t>10.5.19</t>
  </si>
  <si>
    <t>11.5.19</t>
  </si>
  <si>
    <t>13.5.19</t>
  </si>
  <si>
    <t>14.5.19</t>
  </si>
  <si>
    <t>15.5.19</t>
  </si>
  <si>
    <t>16.5.19</t>
  </si>
  <si>
    <t>17.5.19</t>
  </si>
  <si>
    <t>20.5.19</t>
  </si>
  <si>
    <t>21.5.19</t>
  </si>
  <si>
    <t>23.5.19</t>
  </si>
  <si>
    <t>24.5.19</t>
  </si>
  <si>
    <t>25.5.19</t>
  </si>
  <si>
    <t>27.5.19</t>
  </si>
  <si>
    <t>28.5.19</t>
  </si>
  <si>
    <t>29.5.19</t>
  </si>
  <si>
    <t>30.5.19</t>
  </si>
  <si>
    <t>31.5.19</t>
  </si>
  <si>
    <t>9.8.19</t>
  </si>
  <si>
    <t>Moniram Saikia ME</t>
  </si>
  <si>
    <t>Alengi AWC</t>
  </si>
  <si>
    <t>146 no.Bakhar Bora LP</t>
  </si>
  <si>
    <t>Bakharbora Athabari AWC</t>
  </si>
  <si>
    <t>Tati Gaon AWC</t>
  </si>
  <si>
    <t>Tanti Gaon LP</t>
  </si>
  <si>
    <t>Borholla Grant AWC</t>
  </si>
  <si>
    <t>Free Simple Grant LP</t>
  </si>
  <si>
    <t>Nawpeta KumarBHati AWC</t>
  </si>
  <si>
    <t>Nawpeta AWC</t>
  </si>
  <si>
    <t>Simantabarty Janagati High (Medeluajan)</t>
  </si>
  <si>
    <t xml:space="preserve"> Tekela Gaon AWC</t>
  </si>
  <si>
    <t>Baliporia Awc</t>
  </si>
  <si>
    <t>Kuhum LP</t>
  </si>
  <si>
    <t>Kakodunga Napamua LP</t>
  </si>
  <si>
    <t>Napamua AWC</t>
  </si>
  <si>
    <t>Kopahtoli Awc</t>
  </si>
  <si>
    <t>564 no. Kopahtoli LP</t>
  </si>
  <si>
    <t>Kopahtoli Janajati ME</t>
  </si>
  <si>
    <t>Bandarchalia High Schookl</t>
  </si>
  <si>
    <t>Mohimabari Habi Gaon AWC</t>
  </si>
  <si>
    <t>64 no.Naharbari LP</t>
  </si>
  <si>
    <t>283 No. Chungi LP</t>
  </si>
  <si>
    <t>Chungi AWC</t>
  </si>
  <si>
    <t>1 no.Dholasatra AWC</t>
  </si>
  <si>
    <t>2 no.Dholasatra AWC</t>
  </si>
  <si>
    <t>Kuhum Pukhuri AWC</t>
  </si>
  <si>
    <t>Kuhum Pukhuri LP</t>
  </si>
  <si>
    <t>Melamati ME</t>
  </si>
  <si>
    <t>Mohimabari Girls ME</t>
  </si>
  <si>
    <t>Kakodunga 7 no.Block LP</t>
  </si>
  <si>
    <t>Borbamchungi AWC</t>
  </si>
  <si>
    <t>374 no.dholasatra LP</t>
  </si>
  <si>
    <t>Chungi Chah Mazdur LP</t>
  </si>
  <si>
    <t>Daffalating Habi Banua LP</t>
  </si>
  <si>
    <t>1 no.Kachukhat AWC</t>
  </si>
  <si>
    <t>515 no.Kachukhat LP</t>
  </si>
  <si>
    <t>2 no.Kachukhat AWC</t>
  </si>
  <si>
    <t>Karsoli LP</t>
  </si>
  <si>
    <t>Gatang Kochari LP</t>
  </si>
  <si>
    <t>Gatang achk AWC</t>
  </si>
  <si>
    <t>2 no Mirigaon AWC</t>
  </si>
  <si>
    <t>3 no.Block 2 no. AWC</t>
  </si>
  <si>
    <t>100 ghoria na-jankhana LP</t>
  </si>
  <si>
    <t>Bejorchuk AWC</t>
  </si>
  <si>
    <t>Arunuday Adarsha LP</t>
  </si>
  <si>
    <t>Bojalkota AWC</t>
  </si>
  <si>
    <t>Bojalkota Sonowal LP</t>
  </si>
  <si>
    <t>Nagabat NMM Girls High School</t>
  </si>
  <si>
    <t>1 no. Raidangjuri AWC</t>
  </si>
  <si>
    <t>Natun Raidangjuri LP</t>
  </si>
  <si>
    <t>Tengajan Awc</t>
  </si>
  <si>
    <t>340 No.Tengajan LP</t>
  </si>
  <si>
    <t>Khechaikhati Awc</t>
  </si>
  <si>
    <t>1 no kechikhati Janajati LP</t>
  </si>
  <si>
    <t>Kechaikhati LP</t>
  </si>
  <si>
    <t>Sonaram Sarmah Balya Bidyapith</t>
  </si>
  <si>
    <t>Natun mati AWC</t>
  </si>
  <si>
    <t>Natun Bandarchlia LP</t>
  </si>
  <si>
    <t>Santipur AWC(Titabar)</t>
  </si>
  <si>
    <t>Santipur LP</t>
  </si>
  <si>
    <t>Khemjania AWC</t>
  </si>
  <si>
    <t>222 no.Rojarsh LP</t>
  </si>
  <si>
    <t>Chaiprep Shyam ME+HIGH</t>
  </si>
  <si>
    <t>Komalabari Girls High School</t>
  </si>
  <si>
    <t>188 no.Grant AWC</t>
  </si>
  <si>
    <t>188 no Grant Kechaikhati LP</t>
  </si>
  <si>
    <t>Medeluajan AWC</t>
  </si>
  <si>
    <t>2 no.Medeluajan LP</t>
  </si>
  <si>
    <t>1.4.19</t>
  </si>
  <si>
    <t>2.4.19</t>
  </si>
  <si>
    <t>3.4.19</t>
  </si>
  <si>
    <t>4.4.19</t>
  </si>
  <si>
    <t>5.4.19</t>
  </si>
  <si>
    <t>6.4.19</t>
  </si>
  <si>
    <t>8.4.19</t>
  </si>
  <si>
    <t>9.4.19</t>
  </si>
  <si>
    <t>12.4.19</t>
  </si>
  <si>
    <t>13.4.19</t>
  </si>
  <si>
    <t>17.4.19</t>
  </si>
  <si>
    <t>18.4.19</t>
  </si>
  <si>
    <t>20.4.19</t>
  </si>
  <si>
    <t>22.4.19</t>
  </si>
  <si>
    <t>23.4.19</t>
  </si>
  <si>
    <t>25.4.19</t>
  </si>
  <si>
    <t>26.4.19</t>
  </si>
  <si>
    <t>27.4.19</t>
  </si>
  <si>
    <t>29.4.19</t>
  </si>
  <si>
    <t>30.4.19</t>
  </si>
  <si>
    <t>Bamun Gaon LP</t>
  </si>
  <si>
    <t>Rongajan Girls High Shchool</t>
  </si>
  <si>
    <t>Moran Gaon Namchuk</t>
  </si>
  <si>
    <t>Dakhinpat AWC</t>
  </si>
  <si>
    <t>229 no.Korongakhat LP</t>
  </si>
  <si>
    <t>7002167302/6002286181</t>
  </si>
  <si>
    <t>8753836210/8011959437</t>
  </si>
  <si>
    <t>9435251004/8011142870</t>
  </si>
  <si>
    <t>080311</t>
  </si>
  <si>
    <t>0605402</t>
  </si>
  <si>
    <t>080307</t>
  </si>
  <si>
    <t>080304</t>
  </si>
  <si>
    <t>080309</t>
  </si>
  <si>
    <t>0606301</t>
  </si>
  <si>
    <t>080312</t>
  </si>
  <si>
    <t>0803007</t>
  </si>
  <si>
    <t>060203</t>
  </si>
  <si>
    <t>0616704</t>
  </si>
  <si>
    <t>0615702</t>
  </si>
  <si>
    <t>080308</t>
  </si>
  <si>
    <t>0605401</t>
  </si>
  <si>
    <t>0616202</t>
  </si>
  <si>
    <t>06310505</t>
  </si>
  <si>
    <t>0803014</t>
  </si>
  <si>
    <t>080806</t>
  </si>
  <si>
    <t>0803015</t>
  </si>
  <si>
    <t>080314</t>
  </si>
  <si>
    <t>080907</t>
  </si>
  <si>
    <t>080906</t>
  </si>
  <si>
    <t>080320</t>
  </si>
  <si>
    <t>080805</t>
  </si>
  <si>
    <t>0616302</t>
  </si>
  <si>
    <t>0604304</t>
  </si>
  <si>
    <t>0604302</t>
  </si>
  <si>
    <t>0616001</t>
  </si>
  <si>
    <t>0601701</t>
  </si>
  <si>
    <t>080905</t>
  </si>
  <si>
    <t>0616903</t>
  </si>
  <si>
    <t>0611401</t>
  </si>
  <si>
    <t>Anju Gogoi</t>
  </si>
  <si>
    <t>Anju Saikia</t>
  </si>
  <si>
    <t>Momi Gogoi</t>
  </si>
  <si>
    <t>Sugandhi Gogoi</t>
  </si>
  <si>
    <t>Monday</t>
  </si>
  <si>
    <t>Tuesday</t>
  </si>
  <si>
    <t>Wednesday</t>
  </si>
  <si>
    <t>Thursday</t>
  </si>
  <si>
    <t>Friday</t>
  </si>
  <si>
    <t>Saturday</t>
  </si>
  <si>
    <t>Milonpur Adarsha  Banua LP</t>
  </si>
  <si>
    <t>663 no.aidangjuri LP</t>
  </si>
  <si>
    <t>461 no.Tarani Pothar LP</t>
  </si>
  <si>
    <t>604 no. Nagabat LP</t>
  </si>
  <si>
    <t>Bonamala Sonowal LP</t>
  </si>
  <si>
    <t>Bhelewguri Miri LP</t>
  </si>
  <si>
    <t>9954505251/6002188432</t>
  </si>
  <si>
    <t>9435504459/8486181487</t>
  </si>
  <si>
    <t>9613360033/9401359491</t>
  </si>
  <si>
    <t>7896232524/8638114043</t>
  </si>
  <si>
    <t>8011402444/6001180538</t>
  </si>
  <si>
    <t>9678985010/6001333803</t>
  </si>
  <si>
    <t>080913</t>
  </si>
  <si>
    <t>080914</t>
  </si>
  <si>
    <t>0613806</t>
  </si>
  <si>
    <t>0608403</t>
  </si>
  <si>
    <t>0608203</t>
  </si>
  <si>
    <t>0608701</t>
  </si>
  <si>
    <t>0809027</t>
  </si>
  <si>
    <t>0620801</t>
  </si>
  <si>
    <t>'0614601</t>
  </si>
  <si>
    <t>0809026</t>
  </si>
  <si>
    <t>0809025</t>
  </si>
  <si>
    <t>0614801</t>
  </si>
  <si>
    <t>0614802</t>
  </si>
  <si>
    <t>080619</t>
  </si>
  <si>
    <t>0601601</t>
  </si>
  <si>
    <t>080122</t>
  </si>
  <si>
    <t>0614102</t>
  </si>
  <si>
    <t>0614403</t>
  </si>
  <si>
    <t>080201</t>
  </si>
  <si>
    <t>0614703</t>
  </si>
  <si>
    <t>0614704</t>
  </si>
  <si>
    <t>080609</t>
  </si>
  <si>
    <t>085021</t>
  </si>
  <si>
    <t>080921</t>
  </si>
  <si>
    <t>080101</t>
  </si>
  <si>
    <t>0612202</t>
  </si>
  <si>
    <t>080904</t>
  </si>
  <si>
    <t>0611602</t>
  </si>
  <si>
    <t>080504</t>
  </si>
  <si>
    <t>080618</t>
  </si>
  <si>
    <t>0602101</t>
  </si>
  <si>
    <t>080610</t>
  </si>
  <si>
    <t>0600301</t>
  </si>
  <si>
    <t>080202</t>
  </si>
  <si>
    <t>0614202</t>
  </si>
  <si>
    <t>080923</t>
  </si>
  <si>
    <t>0614401</t>
  </si>
  <si>
    <t>0608404</t>
  </si>
  <si>
    <t>080616</t>
  </si>
  <si>
    <t>0614402</t>
  </si>
  <si>
    <t>Mina Bora</t>
  </si>
  <si>
    <t>Bina Gogoi</t>
  </si>
  <si>
    <t>Radha Sahu</t>
  </si>
  <si>
    <t>Anima Saikia</t>
  </si>
  <si>
    <t>Dipti Bora</t>
  </si>
  <si>
    <t>Padumi Bharali</t>
  </si>
  <si>
    <t>Dipti Kalita</t>
  </si>
  <si>
    <t>Runu Chutia</t>
  </si>
  <si>
    <t>Rina Kalindi</t>
  </si>
  <si>
    <t>Jamuna Chetia</t>
  </si>
  <si>
    <t>18170611401</t>
  </si>
  <si>
    <t>0801019</t>
  </si>
  <si>
    <t>080515</t>
  </si>
  <si>
    <t>18170606706</t>
  </si>
  <si>
    <t>Subarnaprova Girls High School(BOTH)</t>
  </si>
  <si>
    <t>0616004</t>
  </si>
  <si>
    <t>080819</t>
  </si>
  <si>
    <t>0803001</t>
  </si>
  <si>
    <t>0803002</t>
  </si>
  <si>
    <t>0617805</t>
  </si>
  <si>
    <t>080519</t>
  </si>
  <si>
    <t>TAKELA GAON GOVT JR BASIC</t>
  </si>
  <si>
    <t>18170602201</t>
  </si>
  <si>
    <t>Madhabdev Seminary (BOTH)</t>
  </si>
  <si>
    <t>0611403</t>
  </si>
  <si>
    <t>080509</t>
  </si>
  <si>
    <t>18170613101</t>
  </si>
  <si>
    <t>18170613403</t>
  </si>
  <si>
    <t>0805003</t>
  </si>
  <si>
    <t>0803006</t>
  </si>
  <si>
    <t>18170605904</t>
  </si>
  <si>
    <t>Bandarchalia High SchooL(BOTH)</t>
  </si>
  <si>
    <t>0609703</t>
  </si>
  <si>
    <t>080313</t>
  </si>
  <si>
    <t>18170606302</t>
  </si>
  <si>
    <t>18170613001</t>
  </si>
  <si>
    <t>080510</t>
  </si>
  <si>
    <t>080508</t>
  </si>
  <si>
    <t>080506</t>
  </si>
  <si>
    <t>080507</t>
  </si>
  <si>
    <t>18170612404</t>
  </si>
  <si>
    <t>18170612701</t>
  </si>
  <si>
    <t>Telai Kachari LP</t>
  </si>
  <si>
    <t>18170610901</t>
  </si>
  <si>
    <t>18170600303</t>
  </si>
  <si>
    <t>18170613603</t>
  </si>
  <si>
    <t>080502</t>
  </si>
  <si>
    <t>18170612901</t>
  </si>
  <si>
    <t>18170613202</t>
  </si>
  <si>
    <t>18170621501</t>
  </si>
  <si>
    <t>0802004</t>
  </si>
  <si>
    <t>18170607001</t>
  </si>
  <si>
    <t>18170609701</t>
  </si>
  <si>
    <t>18170607002</t>
  </si>
  <si>
    <t>0809011</t>
  </si>
  <si>
    <t>3 No.Block 1 no. AWC</t>
  </si>
  <si>
    <t>18170608405</t>
  </si>
  <si>
    <t>080711</t>
  </si>
  <si>
    <t>18170606602</t>
  </si>
  <si>
    <t>0809028</t>
  </si>
  <si>
    <t>18170607804</t>
  </si>
  <si>
    <t>0614204</t>
  </si>
  <si>
    <t>18170614602</t>
  </si>
  <si>
    <t>18170614705</t>
  </si>
  <si>
    <t>18170618202</t>
  </si>
  <si>
    <t>080411</t>
  </si>
  <si>
    <t>18170617703</t>
  </si>
  <si>
    <t>18170617601</t>
  </si>
  <si>
    <t>18170600910</t>
  </si>
  <si>
    <t>08016</t>
  </si>
  <si>
    <t>18170606703</t>
  </si>
  <si>
    <t>080910</t>
  </si>
  <si>
    <t>18170621601</t>
  </si>
  <si>
    <t>080710</t>
  </si>
  <si>
    <t>18170607101</t>
  </si>
  <si>
    <t>'0600905</t>
  </si>
  <si>
    <t>080413</t>
  </si>
  <si>
    <t>18170617602</t>
  </si>
  <si>
    <t>080415</t>
  </si>
  <si>
    <t>18170617801</t>
  </si>
  <si>
    <t>9435525201/7578028842</t>
  </si>
  <si>
    <t>9435229552/9101736124</t>
  </si>
  <si>
    <t>8011221786/7576894642</t>
  </si>
  <si>
    <t>8011599804/8472980280</t>
  </si>
  <si>
    <t>9707399747/9435796084(ME)</t>
  </si>
  <si>
    <t>Aruna Buragohain</t>
  </si>
  <si>
    <t>Dipali Saikia</t>
  </si>
  <si>
    <t>Pronati Das</t>
  </si>
  <si>
    <t>Parul Saikia</t>
  </si>
  <si>
    <t>Rupa Gogoi</t>
  </si>
  <si>
    <t>Sabya Chutia</t>
  </si>
  <si>
    <t>Bina Toppo</t>
  </si>
  <si>
    <t>Dipali Bora</t>
  </si>
  <si>
    <t>Gunada Saikia</t>
  </si>
  <si>
    <t>Sarala Kachari</t>
  </si>
  <si>
    <t>Niroda Gogoi</t>
  </si>
  <si>
    <t>Nitumoni Saikia</t>
  </si>
  <si>
    <t>Sarala Hazarika</t>
  </si>
  <si>
    <t>Punya Saikia</t>
  </si>
  <si>
    <t>Kalpana Hazarika</t>
  </si>
  <si>
    <t>Melamati  MPHC</t>
  </si>
  <si>
    <t>Rupa Bora</t>
  </si>
  <si>
    <t xml:space="preserve">Aruna Buragohain </t>
  </si>
  <si>
    <t>LP</t>
  </si>
  <si>
    <t>High</t>
  </si>
  <si>
    <t>Borhalla CHC</t>
  </si>
  <si>
    <t>Renuka Pegu</t>
  </si>
  <si>
    <t>Monu gogoi</t>
  </si>
  <si>
    <t>Gitanjali Boruah</t>
  </si>
  <si>
    <t>Borholla  CHC</t>
  </si>
  <si>
    <t>Lulu  Chutia</t>
  </si>
  <si>
    <t>Bina Saikia</t>
  </si>
  <si>
    <t>Rekhamoni  Bora</t>
  </si>
  <si>
    <t>Dangdhara S/C</t>
  </si>
  <si>
    <t>Anita Bora</t>
  </si>
  <si>
    <t>Ruhita Barla</t>
  </si>
  <si>
    <t>Titabor PHC</t>
  </si>
  <si>
    <t>Tunu Boruah</t>
  </si>
  <si>
    <t>Tipomia SD</t>
  </si>
  <si>
    <t>Sunanda  Kachari</t>
  </si>
  <si>
    <t>Sewali  Kachari</t>
  </si>
  <si>
    <t>Rumi Konwar Gogoi</t>
  </si>
  <si>
    <t>Patuma Baruah</t>
  </si>
  <si>
    <t>Nijumoni Saikia</t>
  </si>
  <si>
    <t>Nurjahan Hazarika</t>
  </si>
  <si>
    <t>Rumi Knowar Gogoi</t>
  </si>
  <si>
    <t>Smritirupa Borah</t>
  </si>
  <si>
    <t>Runmi Konwar Gogoi</t>
  </si>
  <si>
    <t>Lokhimi Bordoloi</t>
  </si>
  <si>
    <t>Anita Gogoi</t>
  </si>
  <si>
    <t>Sunonda  Kachari</t>
  </si>
  <si>
    <t>Rima  Kurmi</t>
  </si>
  <si>
    <t xml:space="preserve">Raidangjuri MPHC </t>
  </si>
  <si>
    <t>Rupa  Gogoi</t>
  </si>
  <si>
    <t>Bekajan MPHC</t>
  </si>
  <si>
    <t>Lakshmi  Boruah</t>
  </si>
  <si>
    <t>Lakhami Boruah</t>
  </si>
  <si>
    <t>Nabajyoti  Chutia</t>
  </si>
  <si>
    <t>Jyoti  Saikia</t>
  </si>
  <si>
    <t>Chandra Das</t>
  </si>
  <si>
    <t>Lili  Pegu</t>
  </si>
  <si>
    <t>Suraj Kumari Gogoi</t>
  </si>
  <si>
    <t>Titabor</t>
  </si>
  <si>
    <t>Anjana  Rajkhowa</t>
  </si>
  <si>
    <t>Mohimabari MPHC</t>
  </si>
  <si>
    <t>Punyalata  Kachari</t>
  </si>
  <si>
    <t>Nabonita Shyam</t>
  </si>
  <si>
    <t>Borbamchungi MPHC</t>
  </si>
  <si>
    <t>Charu  Hazarika</t>
  </si>
  <si>
    <t>Sumi   Saikia</t>
  </si>
  <si>
    <t>Punya  Sonowal</t>
  </si>
  <si>
    <t>Urungial  MPHC</t>
  </si>
  <si>
    <t>Mridula  Patar  Sonowal</t>
  </si>
  <si>
    <t>Juri  Sonowa</t>
  </si>
  <si>
    <t>Purubi  Saikia</t>
  </si>
  <si>
    <t>Atifa Begam</t>
  </si>
  <si>
    <t>Gunita Saikia</t>
  </si>
  <si>
    <t>Rajumoni  Tamuli</t>
  </si>
  <si>
    <t>Borsha Bora</t>
  </si>
  <si>
    <t>Monjumoni  Handique</t>
  </si>
  <si>
    <t>Lulu Chutia</t>
  </si>
  <si>
    <t>Kabita Boruah</t>
  </si>
  <si>
    <t>Amiya  Gogoi</t>
  </si>
  <si>
    <t>Bhanu Dutta</t>
  </si>
  <si>
    <t>Reba  Dutta</t>
  </si>
  <si>
    <t>Tutu Dutta</t>
  </si>
  <si>
    <t>Dipti  Kalita</t>
  </si>
  <si>
    <t>Samaguri  MPHC</t>
  </si>
  <si>
    <t>Sajata Peguu</t>
  </si>
  <si>
    <t>Runima  Kachari</t>
  </si>
  <si>
    <t>Lakshmi Boruah</t>
  </si>
  <si>
    <t>Runu  Hazarika</t>
  </si>
  <si>
    <t>Deepamoni Sonowal</t>
  </si>
  <si>
    <t>Runu  Chutia</t>
  </si>
  <si>
    <t>Ronju  Chutia</t>
  </si>
  <si>
    <t>Narjee  Begam</t>
  </si>
  <si>
    <t>Podumi  Gogoi</t>
  </si>
  <si>
    <t>Soramai  Kachari</t>
  </si>
  <si>
    <t>Minu Saikia</t>
  </si>
  <si>
    <t>Kabita  Baruah</t>
  </si>
  <si>
    <t>Anju Hazarika</t>
  </si>
  <si>
    <t>Damini  Kurmi</t>
  </si>
  <si>
    <t>Jayanti Kalita</t>
  </si>
  <si>
    <t>2 no.Bibijan AWC</t>
  </si>
  <si>
    <t>0809019</t>
  </si>
  <si>
    <t>Bibijan Govt.Jr.Basic</t>
  </si>
  <si>
    <t>18170618401</t>
  </si>
  <si>
    <t>Mandal Gaon AWC</t>
  </si>
  <si>
    <t>0801026</t>
  </si>
  <si>
    <t>2 no.Mondol Gaon LP</t>
  </si>
  <si>
    <t>18170603602</t>
  </si>
  <si>
    <t>Urangial AWC</t>
  </si>
  <si>
    <t>Negheri Govt.Jr.Basic</t>
  </si>
  <si>
    <t>18170608803</t>
  </si>
  <si>
    <t>Kuhum Grant AWC</t>
  </si>
  <si>
    <t>Kuhum Bagan LP</t>
  </si>
  <si>
    <t>18170620601</t>
  </si>
  <si>
    <t>Kumarbhati LP</t>
  </si>
  <si>
    <t>18170606502</t>
  </si>
  <si>
    <t>482 no.Nowpeta LP</t>
  </si>
  <si>
    <t>18170606501</t>
  </si>
  <si>
    <t>1 no. Buruk BaruahAWC</t>
  </si>
  <si>
    <t>080803</t>
  </si>
  <si>
    <t>Titaram Bordoloi High School(Both)</t>
  </si>
  <si>
    <t>Birinasayek High School</t>
  </si>
  <si>
    <t>0602708</t>
  </si>
  <si>
    <t>Borholla Govt.Jr.Basivc</t>
  </si>
  <si>
    <t>18170604001</t>
  </si>
  <si>
    <t>Mohanating Grant AWC</t>
  </si>
  <si>
    <t>08080501</t>
  </si>
  <si>
    <t>Daffalating Habi Goria Solong AWC</t>
  </si>
  <si>
    <t>Moriyasayek AWC</t>
  </si>
  <si>
    <t>080608</t>
  </si>
  <si>
    <t>656 no.Kherma Moran LP</t>
  </si>
  <si>
    <t>18170606003</t>
  </si>
  <si>
    <t>Kherma Banua Line AWC</t>
  </si>
  <si>
    <t>Sankardev ME(Both)</t>
  </si>
  <si>
    <t>18170603605</t>
  </si>
  <si>
    <t>1 no.Rojabari Panjan AWC</t>
  </si>
  <si>
    <t>080407</t>
  </si>
  <si>
    <t>2 no. Rojabari Panjan AWC</t>
  </si>
  <si>
    <t>080722</t>
  </si>
  <si>
    <t>Sildubi 1 no</t>
  </si>
  <si>
    <t>080218</t>
  </si>
  <si>
    <t>Sildubi 2 no</t>
  </si>
  <si>
    <t>080219</t>
  </si>
  <si>
    <t>Bogar Gaon AWC</t>
  </si>
  <si>
    <t>080922</t>
  </si>
  <si>
    <t>Chaparichuk AWC</t>
  </si>
  <si>
    <t>080917</t>
  </si>
  <si>
    <t>Dakhin Soonari LP</t>
  </si>
  <si>
    <t>18170616002</t>
  </si>
  <si>
    <t>2 no Moran Gaon AWC</t>
  </si>
  <si>
    <t>080807</t>
  </si>
  <si>
    <t>1 no. Moran Gaon AWC</t>
  </si>
  <si>
    <t>080808</t>
  </si>
  <si>
    <t>Kherma Kachari AWC</t>
  </si>
  <si>
    <t>Borholla Basic AWC</t>
  </si>
  <si>
    <t>Kachari gaon 1 no</t>
  </si>
  <si>
    <t>080560</t>
  </si>
  <si>
    <t>Kachari gaon 2 no</t>
  </si>
  <si>
    <t>080521</t>
  </si>
  <si>
    <t>Namchungi AWC</t>
  </si>
  <si>
    <t>080523</t>
  </si>
  <si>
    <t>Station Road AWC</t>
  </si>
  <si>
    <t>080902</t>
  </si>
  <si>
    <t>Ajoy Nagar LP</t>
  </si>
  <si>
    <t>18170608201</t>
  </si>
  <si>
    <t>2 no. Block AWC</t>
  </si>
  <si>
    <t>Muktinagar AWC</t>
  </si>
  <si>
    <t>Muktinagar LP</t>
  </si>
  <si>
    <t>18170609104</t>
  </si>
  <si>
    <t>Mohgarh Govt.Jr.Basic</t>
  </si>
  <si>
    <t>18170607802</t>
  </si>
  <si>
    <t>Bekajan Gohaingaon LP</t>
  </si>
  <si>
    <t>18170608402</t>
  </si>
  <si>
    <t>Mirigaon AWC</t>
  </si>
  <si>
    <t>080929</t>
  </si>
  <si>
    <t>477 Bojalkota Miri LP</t>
  </si>
  <si>
    <t>18170614404</t>
  </si>
  <si>
    <t>2 no.Hatipara AWC</t>
  </si>
  <si>
    <t>080614</t>
  </si>
  <si>
    <t>KAMALPUR HATIPARA LPS</t>
  </si>
  <si>
    <t>18170600601</t>
  </si>
  <si>
    <t>Titaram Bordoloi High School (BOTH)</t>
  </si>
  <si>
    <t>Bosabari 2 no.Bokolajan AWC</t>
  </si>
  <si>
    <t>0804020</t>
  </si>
  <si>
    <t>Bokolajan LP</t>
  </si>
  <si>
    <t>18170617101</t>
  </si>
  <si>
    <t>Nabamilon High School</t>
  </si>
  <si>
    <t>0607807</t>
  </si>
  <si>
    <t>TARANI ABHAI PURIA LP</t>
  </si>
  <si>
    <t>18170614801</t>
  </si>
  <si>
    <t>TARANI SONOWAL LP</t>
  </si>
  <si>
    <t>18170614803</t>
  </si>
  <si>
    <t>Matikhula AWC</t>
  </si>
  <si>
    <t>080204</t>
  </si>
  <si>
    <t>Letekujan Gaon AWC</t>
  </si>
  <si>
    <t>0803012</t>
  </si>
  <si>
    <t>Nabajyoti LP</t>
  </si>
  <si>
    <t>18170605202</t>
  </si>
  <si>
    <t>Silikhabari kohal Gaon AWC</t>
  </si>
  <si>
    <t>080611</t>
  </si>
  <si>
    <t>Aizoni Hazarika LP</t>
  </si>
  <si>
    <t>18170600309</t>
  </si>
  <si>
    <t>Shilikhabari ME</t>
  </si>
  <si>
    <t>0600307</t>
  </si>
  <si>
    <t>Sankardev ME(Bogiai)(BOTH)</t>
  </si>
  <si>
    <t>Gobinpur Muraline LP</t>
  </si>
  <si>
    <t>18170621702</t>
  </si>
  <si>
    <t>Gopalpur LP</t>
  </si>
  <si>
    <t>18170600305</t>
  </si>
  <si>
    <t>1 no Block 1 no. AWC</t>
  </si>
  <si>
    <t>08090015</t>
  </si>
  <si>
    <t>Na-jan Banua LP</t>
  </si>
  <si>
    <t>18170607803</t>
  </si>
  <si>
    <t>1 no.Block 2 no. AWC</t>
  </si>
  <si>
    <t>08090016</t>
  </si>
  <si>
    <t>Bijoy Nagar ME</t>
  </si>
  <si>
    <t>Gorajan TE LP</t>
  </si>
  <si>
    <t>18170619701</t>
  </si>
  <si>
    <t>Kolapani koiri bosti</t>
  </si>
  <si>
    <t>080214</t>
  </si>
  <si>
    <t>Kolapani T.E.</t>
  </si>
  <si>
    <t>080213</t>
  </si>
  <si>
    <t>Docklongia AWC</t>
  </si>
  <si>
    <t>18312080101</t>
  </si>
  <si>
    <t>Kakodunga 1/2 mile 
belt 1</t>
  </si>
  <si>
    <t>18312080102</t>
  </si>
  <si>
    <t>Fauzdarchuk AWC</t>
  </si>
  <si>
    <t>080607</t>
  </si>
  <si>
    <t>Potia AWC</t>
  </si>
  <si>
    <t>0802027</t>
  </si>
  <si>
    <t>Miri Gaon AWC</t>
  </si>
  <si>
    <t>4 no Block Senijan</t>
  </si>
  <si>
    <t>Surabhi Nagar AWC</t>
  </si>
  <si>
    <t>Bebejia AWC</t>
  </si>
  <si>
    <t>0801001</t>
  </si>
  <si>
    <t>Rina  Bedia</t>
  </si>
  <si>
    <t>Luku Dutta</t>
  </si>
  <si>
    <t>Anjali Buragahain</t>
  </si>
  <si>
    <t>Rupali Nath Gogoi</t>
  </si>
  <si>
    <t>Premada Baruah</t>
  </si>
  <si>
    <t>Pranati Das</t>
  </si>
  <si>
    <t>Putama baruah</t>
  </si>
  <si>
    <t>Kamala Saikia</t>
  </si>
  <si>
    <t>Nikunja Hazarika</t>
  </si>
  <si>
    <t>8011615173/7086681582</t>
  </si>
  <si>
    <t>Usha Dutta</t>
  </si>
  <si>
    <t>Rupali Nath</t>
  </si>
  <si>
    <t>Aniita Sonowal</t>
  </si>
  <si>
    <t>Anu Das</t>
  </si>
  <si>
    <t>Labanya Saikia</t>
  </si>
  <si>
    <t>Sumitra Saikia</t>
  </si>
  <si>
    <t>Rina Sonowal</t>
  </si>
  <si>
    <t>Silwanti Saikia</t>
  </si>
  <si>
    <t>Binu Sonowal</t>
  </si>
  <si>
    <t>Manju Saikia</t>
  </si>
  <si>
    <t>Kalpana Das</t>
  </si>
  <si>
    <t>9454515374/9854515374</t>
  </si>
  <si>
    <t>Tutu Baruah</t>
  </si>
  <si>
    <t>Moni Kalita</t>
  </si>
  <si>
    <t>Manu Gogoi</t>
  </si>
  <si>
    <t>Nikunja Hazirika</t>
  </si>
  <si>
    <t>Renu Datta</t>
  </si>
  <si>
    <t>Rupali Saikia</t>
  </si>
  <si>
    <t>Rafika Begum</t>
  </si>
  <si>
    <t>Tulumoni Gogoi</t>
  </si>
  <si>
    <t>Nirmala Bora</t>
  </si>
  <si>
    <t>87618 15824</t>
  </si>
  <si>
    <t>Seema Das</t>
  </si>
  <si>
    <t>Joya  Bora</t>
  </si>
  <si>
    <t>Janmoni  Das</t>
  </si>
  <si>
    <t>Radha Devi Pradhan</t>
  </si>
  <si>
    <t>Lakhimai Bora</t>
  </si>
  <si>
    <t>Rupamoni Gogoi</t>
  </si>
  <si>
    <t>Momi Chetia</t>
  </si>
  <si>
    <t>Farida  Begum</t>
  </si>
  <si>
    <t>Rina  Kalandi</t>
  </si>
  <si>
    <t>6001066125/9408806400</t>
  </si>
  <si>
    <t>Dulumoni Das</t>
  </si>
  <si>
    <t>Anita Das</t>
  </si>
  <si>
    <t>Nilima Hussain</t>
  </si>
  <si>
    <t>9678460731</t>
  </si>
  <si>
    <t>Suria Begum</t>
  </si>
  <si>
    <t>940-1177956</t>
  </si>
  <si>
    <t>Dipanjoli Saikia</t>
  </si>
  <si>
    <t>Hiranya Handiqui</t>
  </si>
  <si>
    <t>Tutu Datta</t>
  </si>
  <si>
    <t>Dipanjali Saikia</t>
  </si>
  <si>
    <t>Poli Bora</t>
  </si>
  <si>
    <t xml:space="preserve">Taruni Buragohain </t>
  </si>
  <si>
    <t>1.6.19</t>
  </si>
  <si>
    <t>3.6.19</t>
  </si>
  <si>
    <t>4.6.19</t>
  </si>
  <si>
    <t>6.6.19</t>
  </si>
  <si>
    <t>7.6.19</t>
  </si>
  <si>
    <t>8.6.19</t>
  </si>
  <si>
    <t>10.6.19</t>
  </si>
  <si>
    <t>11.6.19</t>
  </si>
  <si>
    <t>13.6.19</t>
  </si>
  <si>
    <t>14.6.19</t>
  </si>
  <si>
    <t>15.6.19</t>
  </si>
  <si>
    <t>17.6.19</t>
  </si>
  <si>
    <t>18.6.19</t>
  </si>
  <si>
    <t>21.6.19</t>
  </si>
  <si>
    <t>22.6.19</t>
  </si>
  <si>
    <t>24.6.19</t>
  </si>
  <si>
    <t>25.6.19</t>
  </si>
  <si>
    <t>27.6.19</t>
  </si>
  <si>
    <t>28.6.19</t>
  </si>
  <si>
    <t>29.6.19</t>
  </si>
  <si>
    <t>Daffalating Miri Gaon AWC</t>
  </si>
  <si>
    <t>1 no. Bokaholla AWC</t>
  </si>
  <si>
    <t>1no. Rongajan bagan AWC</t>
  </si>
  <si>
    <t>2 no. Rongajan bagan AWC</t>
  </si>
  <si>
    <t>Borera Muslimchuk AWC</t>
  </si>
  <si>
    <t>Dulakasaria AWC</t>
  </si>
  <si>
    <t>Uzani Barsoikata</t>
  </si>
  <si>
    <t>Borsoikota</t>
  </si>
  <si>
    <t>1 no.Borera AWC</t>
  </si>
  <si>
    <t>Chereli Missing AWC</t>
  </si>
  <si>
    <t>Kawrichuk</t>
  </si>
  <si>
    <t>Kuhiarbari AWC</t>
  </si>
  <si>
    <t>Layet Na-Chungi AWC</t>
  </si>
  <si>
    <t>2 no. Lohong Bebejia AWC</t>
  </si>
  <si>
    <t>Lohong Bebejia AWC</t>
  </si>
  <si>
    <t>Tipomia habi 1 no</t>
  </si>
  <si>
    <t>Tipomia habi 2 no</t>
  </si>
  <si>
    <t>2 no.Borera AWC</t>
  </si>
  <si>
    <t>Chiristan Gaon AWC</t>
  </si>
  <si>
    <t>Lohong Kachari AWC</t>
  </si>
  <si>
    <t>Dangdhora Grant</t>
  </si>
  <si>
    <t xml:space="preserve">Thengal Gaon AWC </t>
  </si>
  <si>
    <t>Rongatikhat AWC</t>
  </si>
  <si>
    <t>Hatichungi AWC</t>
  </si>
  <si>
    <t>2 no.Bokaholla AWC</t>
  </si>
  <si>
    <t>2 no.Dholie Bagan</t>
  </si>
  <si>
    <t>1 no.Dholie Bagan</t>
  </si>
  <si>
    <t>Bosa AWC</t>
  </si>
  <si>
    <t>Itakhuli AWC</t>
  </si>
  <si>
    <t xml:space="preserve">Borholla Grant </t>
  </si>
  <si>
    <t>Gorajan 1no</t>
  </si>
  <si>
    <t>Gorajan 2no</t>
  </si>
  <si>
    <t>Chungi TE AWC</t>
  </si>
  <si>
    <t>Hatichungi Moran AWC</t>
  </si>
  <si>
    <t>Sadial Kachari</t>
  </si>
  <si>
    <t>Turung Gaon AWC</t>
  </si>
  <si>
    <t>1 no.Borholla Bagan</t>
  </si>
  <si>
    <t>Borholla Bagan 2 no.</t>
  </si>
  <si>
    <t>080525</t>
  </si>
  <si>
    <t>0803004</t>
  </si>
  <si>
    <t>0803003</t>
  </si>
  <si>
    <t>080622</t>
  </si>
  <si>
    <t>080324</t>
  </si>
  <si>
    <t>080322</t>
  </si>
  <si>
    <t>080306</t>
  </si>
  <si>
    <t>080916</t>
  </si>
  <si>
    <t>0803021</t>
  </si>
  <si>
    <t>0807024</t>
  </si>
  <si>
    <t>080524</t>
  </si>
  <si>
    <t>0805013</t>
  </si>
  <si>
    <t>0807005</t>
  </si>
  <si>
    <t>080405</t>
  </si>
  <si>
    <t>080404</t>
  </si>
  <si>
    <t>080621</t>
  </si>
  <si>
    <t>0807003</t>
  </si>
  <si>
    <t>087004</t>
  </si>
  <si>
    <t>807001</t>
  </si>
  <si>
    <t>0806013</t>
  </si>
  <si>
    <t>0803010</t>
  </si>
  <si>
    <t>0803005</t>
  </si>
  <si>
    <t>0803019</t>
  </si>
  <si>
    <t>080211</t>
  </si>
  <si>
    <t>080212</t>
  </si>
  <si>
    <t>080814</t>
  </si>
  <si>
    <t>080315</t>
  </si>
  <si>
    <t>0803016</t>
  </si>
  <si>
    <t>Namoni Muktinagar AWC</t>
  </si>
  <si>
    <t>4 no.Grant AWC</t>
  </si>
  <si>
    <t>0809010</t>
  </si>
  <si>
    <t>1 no. Daffalating</t>
  </si>
  <si>
    <t>4 no. Daffalating</t>
  </si>
  <si>
    <t>1 no.Cherelipothar AWC</t>
  </si>
  <si>
    <t>0802015</t>
  </si>
  <si>
    <t>2 no.Cherelipothar AWC</t>
  </si>
  <si>
    <t>0802016</t>
  </si>
  <si>
    <t>1 no.Paninora</t>
  </si>
  <si>
    <t>18312080704</t>
  </si>
  <si>
    <t>2 no. paninora</t>
  </si>
  <si>
    <t>0802020</t>
  </si>
  <si>
    <t>Kasojan Bagan AWC</t>
  </si>
  <si>
    <t>080617</t>
  </si>
  <si>
    <t>2 no.Bandarchalia</t>
  </si>
  <si>
    <t>0802703</t>
  </si>
  <si>
    <t>3 no. Bandarchalia</t>
  </si>
  <si>
    <t>0802702</t>
  </si>
  <si>
    <t>2 no. Daffalating</t>
  </si>
  <si>
    <t>3 no.Daffolating</t>
  </si>
  <si>
    <t>0806003</t>
  </si>
  <si>
    <t>1 no. Hatipara</t>
  </si>
  <si>
    <t>4 no.Hatipara</t>
  </si>
  <si>
    <t>0804016</t>
  </si>
  <si>
    <t xml:space="preserve">Korsoli </t>
  </si>
  <si>
    <t>1 no. Bandarchalia</t>
  </si>
  <si>
    <t>0802013</t>
  </si>
  <si>
    <t>1 no.Letekujan Bagan</t>
  </si>
  <si>
    <t>0803009</t>
  </si>
  <si>
    <t>Samoguri AWC</t>
  </si>
  <si>
    <t>0802003</t>
  </si>
  <si>
    <t>Letekujan Natun Line</t>
  </si>
  <si>
    <t>080719</t>
  </si>
  <si>
    <t>3 no.Charaipani AWC</t>
  </si>
  <si>
    <t>080417</t>
  </si>
  <si>
    <t>Gohainjan</t>
  </si>
  <si>
    <t>080406</t>
  </si>
  <si>
    <t>Rongdoi Milonpur</t>
  </si>
  <si>
    <t xml:space="preserve">1 no. Bibijan </t>
  </si>
  <si>
    <t>080918</t>
  </si>
  <si>
    <t>Tairaquri AWC</t>
  </si>
  <si>
    <t>Chereli Gohain AWC</t>
  </si>
  <si>
    <t>0809217</t>
  </si>
  <si>
    <t>Chereli Kochari</t>
  </si>
  <si>
    <t>0807020</t>
  </si>
  <si>
    <t>Botiajan AWC</t>
  </si>
  <si>
    <t>0802017</t>
  </si>
  <si>
    <t>Swarnapur AWC</t>
  </si>
  <si>
    <t>Bongali</t>
  </si>
  <si>
    <t>0806010</t>
  </si>
  <si>
    <t>Bengenakhuwa</t>
  </si>
  <si>
    <t>2 no choraipani</t>
  </si>
  <si>
    <t>080401</t>
  </si>
  <si>
    <t>80 no Grant</t>
  </si>
  <si>
    <t>080601</t>
  </si>
  <si>
    <t>Adarsha Mohimabari</t>
  </si>
  <si>
    <t>080606</t>
  </si>
  <si>
    <t>1 no.Mohimabari</t>
  </si>
  <si>
    <t>080604</t>
  </si>
  <si>
    <t>Choraipani Bosabari</t>
  </si>
  <si>
    <t>080421</t>
  </si>
  <si>
    <t>Bosabari Puranaline</t>
  </si>
  <si>
    <t>080409</t>
  </si>
  <si>
    <t xml:space="preserve">Junaki </t>
  </si>
  <si>
    <t>Bogiai Satra</t>
  </si>
  <si>
    <t>080602020</t>
  </si>
  <si>
    <t>Sankar Vidyapith</t>
  </si>
  <si>
    <t>080911</t>
  </si>
  <si>
    <t>1 no.Birinasayek</t>
  </si>
  <si>
    <t>2 no.Birinasayek</t>
  </si>
  <si>
    <t>Bhagyalakhi</t>
  </si>
  <si>
    <t>080416</t>
  </si>
  <si>
    <t>4 no. Choraipani</t>
  </si>
  <si>
    <t>080403</t>
  </si>
  <si>
    <t xml:space="preserve">Khorikotia </t>
  </si>
  <si>
    <t>080715</t>
  </si>
  <si>
    <t>Adholkotia</t>
  </si>
  <si>
    <t>080716</t>
  </si>
  <si>
    <t>61</t>
  </si>
  <si>
    <t>Bulu Nayak</t>
  </si>
  <si>
    <t>Sima Sarma</t>
  </si>
  <si>
    <t>Indumoni Gohain</t>
  </si>
  <si>
    <t>Nani Bora</t>
  </si>
  <si>
    <t>Karuna Kalita</t>
  </si>
  <si>
    <t>Lili Gogoi</t>
  </si>
  <si>
    <t>Bornali Bora</t>
  </si>
  <si>
    <t>Surya Begum</t>
  </si>
  <si>
    <t>9435576791/9435682130</t>
  </si>
  <si>
    <t>Anima Buragahain</t>
  </si>
  <si>
    <t>Aroti Saikia</t>
  </si>
  <si>
    <t>8133965906/7086728575</t>
  </si>
  <si>
    <t>Ranju Bora</t>
  </si>
  <si>
    <t>9401908582/7636078610</t>
  </si>
  <si>
    <t>Akifa  Begum</t>
  </si>
  <si>
    <t>Anu Patra</t>
  </si>
  <si>
    <t>9401058862/8486155763</t>
  </si>
  <si>
    <t>Rima Kurmi</t>
  </si>
  <si>
    <t>Sabera Begum</t>
  </si>
  <si>
    <t>Anita  Gogoi</t>
  </si>
  <si>
    <t>Hira Gogoi</t>
  </si>
  <si>
    <t>Labanya Kachari</t>
  </si>
  <si>
    <t>8011612024/9613091440</t>
  </si>
  <si>
    <t>Surj K. Gogoi</t>
  </si>
  <si>
    <t>Karabi Handiqui</t>
  </si>
  <si>
    <t>Lilawati Thakur</t>
  </si>
  <si>
    <t>Lakheswari Orang</t>
  </si>
  <si>
    <t>Bontirani  Gogoi</t>
  </si>
  <si>
    <t>Juri Sonowal</t>
  </si>
  <si>
    <t>Jyotirekha Sonowal</t>
  </si>
  <si>
    <t>9678489190/8812993162</t>
  </si>
  <si>
    <t>Rumila Nayak</t>
  </si>
  <si>
    <t>Rotna  Dutta</t>
  </si>
  <si>
    <t>Juri Saikia</t>
  </si>
  <si>
    <t>8011142788</t>
  </si>
  <si>
    <t>Sumita Turi</t>
  </si>
  <si>
    <t>8486655419</t>
  </si>
  <si>
    <t>Anita  Borah</t>
  </si>
  <si>
    <t>Bulumoni Chutia</t>
  </si>
  <si>
    <t>Dulu  Kashap</t>
  </si>
  <si>
    <t>Ranjita Shyam</t>
  </si>
  <si>
    <t>Mina Raw</t>
  </si>
  <si>
    <t>Jaya Borah</t>
  </si>
  <si>
    <t>Anita Panika</t>
  </si>
  <si>
    <t>Anita Baruah</t>
  </si>
  <si>
    <t>Lakhimai  Kutum</t>
  </si>
  <si>
    <t>Anjali Tanti</t>
  </si>
  <si>
    <t>Shanti Ghatuar</t>
  </si>
  <si>
    <t>Samoguri MPHC</t>
  </si>
  <si>
    <t>Juri  Gogoi</t>
  </si>
  <si>
    <t>Bindu Tassa</t>
  </si>
  <si>
    <t>Rita  Chowra</t>
  </si>
  <si>
    <t>6001743825/9707368894</t>
  </si>
  <si>
    <t>Labonya  Saikia</t>
  </si>
  <si>
    <t>Rina Badiya</t>
  </si>
  <si>
    <t>Ritumoni Das</t>
  </si>
  <si>
    <t>Mamani Saikia</t>
  </si>
  <si>
    <t>Rumumi Gogoi</t>
  </si>
  <si>
    <t>Lila  Kachari</t>
  </si>
  <si>
    <t>Anita Boraik</t>
  </si>
  <si>
    <t>Dipty Bora</t>
  </si>
  <si>
    <t>Mina Tanti</t>
  </si>
  <si>
    <t>Birosmoni Karmakar</t>
  </si>
  <si>
    <t>Binapani Kalita</t>
  </si>
  <si>
    <t>Mamata Tanti</t>
  </si>
  <si>
    <t>luku Datta</t>
  </si>
  <si>
    <t>Anjoli Buragahain</t>
  </si>
  <si>
    <t>Jyoti Bora</t>
  </si>
  <si>
    <t>Binu Saikia</t>
  </si>
  <si>
    <t>Juri Gogoi</t>
  </si>
  <si>
    <t>Nirala Gogoi</t>
  </si>
  <si>
    <t>Swarna Gogoi</t>
  </si>
  <si>
    <t>1.7.19</t>
  </si>
  <si>
    <t>2.7.19</t>
  </si>
  <si>
    <t>3.7.19</t>
  </si>
  <si>
    <t>4.7.19</t>
  </si>
  <si>
    <t>5.7.19</t>
  </si>
  <si>
    <t>6.7.19</t>
  </si>
  <si>
    <t>8.7.19</t>
  </si>
  <si>
    <t>9.7.19</t>
  </si>
  <si>
    <t>11.7.19</t>
  </si>
  <si>
    <t>12.7.19</t>
  </si>
  <si>
    <t>13.7.19</t>
  </si>
  <si>
    <t>15.7.19</t>
  </si>
  <si>
    <t>16.7.19</t>
  </si>
  <si>
    <t>17.7.19</t>
  </si>
  <si>
    <t>18.7.19</t>
  </si>
  <si>
    <t>19.7.19</t>
  </si>
  <si>
    <t>20.7.19</t>
  </si>
  <si>
    <t>22.7.19</t>
  </si>
  <si>
    <t>23.7.19</t>
  </si>
  <si>
    <t>25.7.19</t>
  </si>
  <si>
    <t>26.7.19</t>
  </si>
  <si>
    <t>27.7.19</t>
  </si>
  <si>
    <t>29.7.19</t>
  </si>
  <si>
    <t>30.7.19</t>
  </si>
  <si>
    <t>31.7.19</t>
  </si>
  <si>
    <t>Jawahar Navodaya School</t>
  </si>
  <si>
    <t>0601302</t>
  </si>
  <si>
    <t>Chawdang AWC</t>
  </si>
  <si>
    <t>080811</t>
  </si>
  <si>
    <t>Rojabahar High School</t>
  </si>
  <si>
    <t>0615205</t>
  </si>
  <si>
    <t>Abhoypuria AWC</t>
  </si>
  <si>
    <t>18312080502</t>
  </si>
  <si>
    <t>Abhoypuria LP</t>
  </si>
  <si>
    <t>18170615101</t>
  </si>
  <si>
    <t>Abhoypuria Rajabahar AWC</t>
  </si>
  <si>
    <t>18312080503</t>
  </si>
  <si>
    <t>Bhulukichuk AWC</t>
  </si>
  <si>
    <t>18312080506</t>
  </si>
  <si>
    <t>Bhulukichuk LP</t>
  </si>
  <si>
    <t>18170615202</t>
  </si>
  <si>
    <t>11 no.Rojabari AWC</t>
  </si>
  <si>
    <t>Gyanjyoti ME(Rongajan)</t>
  </si>
  <si>
    <t>0616172</t>
  </si>
  <si>
    <t>Gyanjyoti LP</t>
  </si>
  <si>
    <t>18170616101</t>
  </si>
  <si>
    <t>Sanmila Kawri ME</t>
  </si>
  <si>
    <t>Rajabari Bagan AWC</t>
  </si>
  <si>
    <t>Gaharichuwa AWC</t>
  </si>
  <si>
    <t>Kakotikuri AWC</t>
  </si>
  <si>
    <t>080520</t>
  </si>
  <si>
    <t>Bekajan High School(BOTH)</t>
  </si>
  <si>
    <t>0608409</t>
  </si>
  <si>
    <t>61 n0.Karatipara LP</t>
  </si>
  <si>
    <t>18170611201</t>
  </si>
  <si>
    <t>Lohong Kachari LP</t>
  </si>
  <si>
    <t>18170610601</t>
  </si>
  <si>
    <t>Tipomia Bagordia Govt.Jr.Basic</t>
  </si>
  <si>
    <t>18170611002</t>
  </si>
  <si>
    <t>Madhupur Bagan LP</t>
  </si>
  <si>
    <t>18170609901</t>
  </si>
  <si>
    <t>Tipomia Bam Pothar AWC</t>
  </si>
  <si>
    <t>0805014</t>
  </si>
  <si>
    <t>Turung Gaon</t>
  </si>
  <si>
    <t>KAKADUNGA URUNGIAL LP</t>
  </si>
  <si>
    <t>18170623001</t>
  </si>
  <si>
    <t>Borholla Jr.Basic AWC</t>
  </si>
  <si>
    <t>Chungi Banua LP</t>
  </si>
  <si>
    <t>18170613201</t>
  </si>
  <si>
    <t>Chungi Chah Mazdur  LP</t>
  </si>
  <si>
    <t>Dholie Bagan LP</t>
  </si>
  <si>
    <t>18170604401</t>
  </si>
  <si>
    <t>Dholie Bagan Kachari Line  LP</t>
  </si>
  <si>
    <t>18170604402</t>
  </si>
  <si>
    <t>Rongajan Bagan LP</t>
  </si>
  <si>
    <t>18170605501</t>
  </si>
  <si>
    <t>Khatuwal AWC</t>
  </si>
  <si>
    <t>0801006</t>
  </si>
  <si>
    <t>KACHAJAN BAMNUNGAON LP</t>
  </si>
  <si>
    <t>18170612201</t>
  </si>
  <si>
    <t>Mohimabari 2 No.Awc</t>
  </si>
  <si>
    <t>18312080605</t>
  </si>
  <si>
    <t>Boramari Adarsha LP</t>
  </si>
  <si>
    <t>18170600903</t>
  </si>
  <si>
    <t>Simanta Mazdur AWC</t>
  </si>
  <si>
    <t>18312080408</t>
  </si>
  <si>
    <t>Panjan Mazdur Lp</t>
  </si>
  <si>
    <t>18170617902</t>
  </si>
  <si>
    <t>Tengajan Simantabarty ME</t>
  </si>
  <si>
    <t>0618203</t>
  </si>
  <si>
    <t>Samaguri TE LP</t>
  </si>
  <si>
    <t>18170604201</t>
  </si>
  <si>
    <t>2 no Letekujan T.E. AWC</t>
  </si>
  <si>
    <t>080</t>
  </si>
  <si>
    <t>Turung Grant AWC</t>
  </si>
  <si>
    <t>080602</t>
  </si>
  <si>
    <t>18170600304</t>
  </si>
  <si>
    <t>Sri Sri Sankardev ME</t>
  </si>
  <si>
    <t>18170600306</t>
  </si>
  <si>
    <t>476 no.Bandarchalia LP</t>
  </si>
  <si>
    <t>0607401</t>
  </si>
  <si>
    <t>Bagordia Grazing Bosti LP</t>
  </si>
  <si>
    <t>0607403</t>
  </si>
  <si>
    <t>Samaguri Adrsha ME</t>
  </si>
  <si>
    <t>18170607103</t>
  </si>
  <si>
    <t>Gyanudoi LP</t>
  </si>
  <si>
    <t>18170609704</t>
  </si>
  <si>
    <t>Melamati High School</t>
  </si>
  <si>
    <t>612706</t>
  </si>
  <si>
    <t>Bidyarthi Bhawan ME</t>
  </si>
  <si>
    <t>Kinder Garden LP</t>
  </si>
  <si>
    <t>Swarnapur TE LP</t>
  </si>
  <si>
    <t>18170623501</t>
  </si>
  <si>
    <t>Natunmati Botiajan LP</t>
  </si>
  <si>
    <t>18170606704</t>
  </si>
  <si>
    <t>2 no.Natun mati Botiajan LP</t>
  </si>
  <si>
    <t>18170606705</t>
  </si>
  <si>
    <t>RSTC</t>
  </si>
  <si>
    <t>Kasjan TE LP</t>
  </si>
  <si>
    <t>18170621802</t>
  </si>
  <si>
    <t>Gobindapur TE LP</t>
  </si>
  <si>
    <t>0621701</t>
  </si>
  <si>
    <t>Grant 56 AWC</t>
  </si>
  <si>
    <t>Neheru LP</t>
  </si>
  <si>
    <t>18170600801</t>
  </si>
  <si>
    <t>Bekajan Girls High School</t>
  </si>
  <si>
    <t>068408</t>
  </si>
  <si>
    <t>Sankadev AWC</t>
  </si>
  <si>
    <t>Sankardev LP</t>
  </si>
  <si>
    <t>11 no.line Shilikhabagan TE LP</t>
  </si>
  <si>
    <t>18170604702</t>
  </si>
  <si>
    <t>3 no.Line Rongajan Bagan LP</t>
  </si>
  <si>
    <t>18170605502</t>
  </si>
  <si>
    <t>3rd Betelian AWC</t>
  </si>
  <si>
    <t>080912</t>
  </si>
  <si>
    <t>Govt. Practising Sr.Basic</t>
  </si>
  <si>
    <t>18170601802</t>
  </si>
  <si>
    <t>2 no.Mezenga AWC</t>
  </si>
  <si>
    <t>080915</t>
  </si>
  <si>
    <t>3rd Betelian LP</t>
  </si>
  <si>
    <t>18170601801</t>
  </si>
  <si>
    <t>Kachari Gaon AWC</t>
  </si>
  <si>
    <t>080909</t>
  </si>
  <si>
    <t>Hironya Hondique</t>
  </si>
  <si>
    <t>9859819881/8134872308</t>
  </si>
  <si>
    <t>Lily Gogoi</t>
  </si>
  <si>
    <t>9435772023/9401680696</t>
  </si>
  <si>
    <t>Provawati Handiqae</t>
  </si>
  <si>
    <t>Rubi Gogoi</t>
  </si>
  <si>
    <t>Tulumoni  Kachari</t>
  </si>
  <si>
    <t>Hiranya Bora</t>
  </si>
  <si>
    <t>Rinu Kachari</t>
  </si>
  <si>
    <t>Seema Sarmah</t>
  </si>
  <si>
    <t>Hirany Bora</t>
  </si>
  <si>
    <t>Bohagi gar</t>
  </si>
  <si>
    <t>9435873951/7662086299</t>
  </si>
  <si>
    <t>Merina Tapna</t>
  </si>
  <si>
    <t>9401094039/6000200918</t>
  </si>
  <si>
    <t>Kanmai Kachari</t>
  </si>
  <si>
    <t>Bina  Kachari</t>
  </si>
  <si>
    <t>9101263869/9706077762</t>
  </si>
  <si>
    <t>Ranu  Boruah</t>
  </si>
  <si>
    <t>Lakhaswari Urang</t>
  </si>
  <si>
    <t>Bonti Karmakar</t>
  </si>
  <si>
    <t>Bonti Gogoi Tanti</t>
  </si>
  <si>
    <t>9365523062/7086958541</t>
  </si>
  <si>
    <t>Jyoti  Hazarika</t>
  </si>
  <si>
    <t>Punya Sonowal</t>
  </si>
  <si>
    <t>Aparajita Saikia</t>
  </si>
  <si>
    <t>Rina Kalandi</t>
  </si>
  <si>
    <t>Miju  Bora</t>
  </si>
  <si>
    <t>Dosami  Tanti</t>
  </si>
  <si>
    <t>8638783100/9101994854</t>
  </si>
  <si>
    <t>Poli Bora Das</t>
  </si>
  <si>
    <t>1.8.19</t>
  </si>
  <si>
    <t>2.8.19</t>
  </si>
  <si>
    <t>3.8.19</t>
  </si>
  <si>
    <t>5.8.19</t>
  </si>
  <si>
    <t>6.8.19</t>
  </si>
  <si>
    <t>7.8.19</t>
  </si>
  <si>
    <t>8.8.19</t>
  </si>
  <si>
    <t>10.8.19</t>
  </si>
  <si>
    <t>13.8.19</t>
  </si>
  <si>
    <t>16.8.19</t>
  </si>
  <si>
    <t>17.8.19</t>
  </si>
  <si>
    <t>19.8.19</t>
  </si>
  <si>
    <t>21.8.19</t>
  </si>
  <si>
    <t>22.8.19</t>
  </si>
  <si>
    <t>23.8.19</t>
  </si>
  <si>
    <t>26.8.19</t>
  </si>
  <si>
    <t>27.8.19</t>
  </si>
  <si>
    <t>29.8.19</t>
  </si>
  <si>
    <t>30.8.19</t>
  </si>
  <si>
    <t>31.8.19</t>
  </si>
  <si>
    <t>Sturday</t>
  </si>
  <si>
    <t>ME</t>
  </si>
  <si>
    <t>CAR</t>
  </si>
  <si>
    <t>HIGH</t>
  </si>
  <si>
    <t>Santipur AWC</t>
  </si>
  <si>
    <t>0806021</t>
  </si>
  <si>
    <t>18170610302</t>
  </si>
  <si>
    <t>2 no.Kakodunga Habi Gaon 2 n0</t>
  </si>
  <si>
    <t>Kakodunga 14 no.Block LP</t>
  </si>
  <si>
    <t>18170613602</t>
  </si>
  <si>
    <t>1 no.Kachari Gaon Awc</t>
  </si>
  <si>
    <t>2 no.Kachari Gaon AWC</t>
  </si>
  <si>
    <t>Bandar Chalia LP(BOTH)</t>
  </si>
  <si>
    <t>18170617001</t>
  </si>
  <si>
    <t>Dakhinpat Buri Chuk AWC</t>
  </si>
  <si>
    <t>Dakhinpat LP</t>
  </si>
  <si>
    <t>18170602001</t>
  </si>
  <si>
    <t>Borpachi Bilgaon AWC</t>
  </si>
  <si>
    <t>0805010</t>
  </si>
  <si>
    <t>Tipomia Borpachi AWC</t>
  </si>
  <si>
    <t>080709</t>
  </si>
  <si>
    <t>Daffalating TE LP(BOTH)</t>
  </si>
  <si>
    <t>18170612001</t>
  </si>
  <si>
    <t>Panjan ME</t>
  </si>
  <si>
    <t>18170617901</t>
  </si>
  <si>
    <t>F.M.Birinasayek ME</t>
  </si>
  <si>
    <t>18170602902</t>
  </si>
  <si>
    <t>01880905</t>
  </si>
  <si>
    <t>Handiqui Gaon Govt.Jr.Basic</t>
  </si>
  <si>
    <t>18170601701</t>
  </si>
  <si>
    <t>1 no.Gaharichuwa LP</t>
  </si>
  <si>
    <t>18170615002</t>
  </si>
  <si>
    <t>2 no.Gaharichuwa LP</t>
  </si>
  <si>
    <t>18170615001</t>
  </si>
  <si>
    <t>Rojabahar AWC</t>
  </si>
  <si>
    <t>0801004</t>
  </si>
  <si>
    <t>Chengelijan LP</t>
  </si>
  <si>
    <t>18170615203</t>
  </si>
  <si>
    <t>Goria solong LP</t>
  </si>
  <si>
    <t>18170612101</t>
  </si>
  <si>
    <t>Bil Gaon LP</t>
  </si>
  <si>
    <t>18170612102</t>
  </si>
  <si>
    <t>BALIJAN High School(Both)</t>
  </si>
  <si>
    <t>0608209</t>
  </si>
  <si>
    <t>Bamun Betoni LP</t>
  </si>
  <si>
    <t>18170605801</t>
  </si>
  <si>
    <t>303 No.Gotonga LP</t>
  </si>
  <si>
    <t>18170616201</t>
  </si>
  <si>
    <t>Kakodunga 13 no.Block MiriLP</t>
  </si>
  <si>
    <t>18170613701</t>
  </si>
  <si>
    <t>Kakodunga 2 no.Block LP</t>
  </si>
  <si>
    <t>18170608801</t>
  </si>
  <si>
    <t>Kakodunga7 no.Block LP</t>
  </si>
  <si>
    <t>Gorajan HS School(BOTH)</t>
  </si>
  <si>
    <t>0604605</t>
  </si>
  <si>
    <t>Bikidevi Gottani High School(BOTH)</t>
  </si>
  <si>
    <t>0602402</t>
  </si>
  <si>
    <t>Bookahoola Garden LP</t>
  </si>
  <si>
    <t>18170603901</t>
  </si>
  <si>
    <t>Rongatikhat LP</t>
  </si>
  <si>
    <t>18170616203</t>
  </si>
  <si>
    <t>Dhubuni AWC</t>
  </si>
  <si>
    <t>081120</t>
  </si>
  <si>
    <t>Dhubuni LP</t>
  </si>
  <si>
    <t>18170613305</t>
  </si>
  <si>
    <t>Phulbari AWC</t>
  </si>
  <si>
    <t>0801011</t>
  </si>
  <si>
    <t>2 no.Phulbari LP</t>
  </si>
  <si>
    <t>18170618002</t>
  </si>
  <si>
    <t>Bebejia Govt.Jr.Basic</t>
  </si>
  <si>
    <t>18170602401</t>
  </si>
  <si>
    <t>Fulbari AWC</t>
  </si>
  <si>
    <t>Natun Fulbari LP</t>
  </si>
  <si>
    <t>18170621101</t>
  </si>
  <si>
    <t>Bandarchalia TE LP(BOTH)</t>
  </si>
  <si>
    <t>Mezenga Govt.Jr.Basic</t>
  </si>
  <si>
    <t>18170601301</t>
  </si>
  <si>
    <t>Kakodunga 1no.Habi 1 no.AWC</t>
  </si>
  <si>
    <t>080206</t>
  </si>
  <si>
    <t>Tribeni LP</t>
  </si>
  <si>
    <t>Gohaingaon AWC</t>
  </si>
  <si>
    <t>0805001</t>
  </si>
  <si>
    <t>Chereli Govt.Jr Basic</t>
  </si>
  <si>
    <t>18170604301</t>
  </si>
  <si>
    <t>Gohaingaon Govt.Jr Basic</t>
  </si>
  <si>
    <t>18170620701</t>
  </si>
  <si>
    <t>Kolapani Govt. A Class LP</t>
  </si>
  <si>
    <t>18170604801</t>
  </si>
  <si>
    <t>1 no. Mezenga AWC</t>
  </si>
  <si>
    <t>Melamati Govt. Jr.Basic</t>
  </si>
  <si>
    <t>18170612702</t>
  </si>
  <si>
    <t>Phalengichuk Lp</t>
  </si>
  <si>
    <t>18170602803</t>
  </si>
  <si>
    <t>18170602806</t>
  </si>
  <si>
    <t>Soraipani Balijan LP</t>
  </si>
  <si>
    <t>18170602802</t>
  </si>
  <si>
    <t>Dihingia Govt.Jr.Basic</t>
  </si>
  <si>
    <t>18170610502</t>
  </si>
  <si>
    <t>Adarsha Mohimabari ME</t>
  </si>
  <si>
    <t>18170600901</t>
  </si>
  <si>
    <t>Khorikotia Grant LP(dhudar Ali)</t>
  </si>
  <si>
    <t>18170605002</t>
  </si>
  <si>
    <t>SORAIPANI BAGAN LP</t>
  </si>
  <si>
    <t>18170617401</t>
  </si>
  <si>
    <t>Simantabarty Janajati ME</t>
  </si>
  <si>
    <t>18170608206</t>
  </si>
  <si>
    <t>Jyotinagar AWC</t>
  </si>
  <si>
    <t>080620</t>
  </si>
  <si>
    <t>Jyotinagar LP</t>
  </si>
  <si>
    <t>18170605201</t>
  </si>
  <si>
    <t>Gohainjan LP</t>
  </si>
  <si>
    <t>18170600202</t>
  </si>
  <si>
    <t>3 no. Shoraipani Bokolajan ME</t>
  </si>
  <si>
    <t>0600204</t>
  </si>
  <si>
    <t>Anu  Patro</t>
  </si>
  <si>
    <t>Bani Barpatra Gohain</t>
  </si>
  <si>
    <t>Reba Dutta</t>
  </si>
  <si>
    <t>Purnima  Saikia</t>
  </si>
  <si>
    <t>Ruth  Topna</t>
  </si>
  <si>
    <t>Puspa Kachari</t>
  </si>
  <si>
    <t>Bonti Gandhia</t>
  </si>
  <si>
    <t>9401598378/9101299560</t>
  </si>
  <si>
    <t>Merina Topna</t>
  </si>
  <si>
    <t>Ratna Dutta</t>
  </si>
  <si>
    <t>Minati Chutia</t>
  </si>
  <si>
    <t>Kalpana  Bora</t>
  </si>
  <si>
    <t>8723915567/9101158773</t>
  </si>
  <si>
    <t>8136052686</t>
  </si>
  <si>
    <t>Hemada Sonowal</t>
  </si>
  <si>
    <t>Karuna Borah</t>
  </si>
  <si>
    <t>Monju  Baruah</t>
  </si>
  <si>
    <t>Bonti  Gohain</t>
  </si>
  <si>
    <t>8721012902</t>
  </si>
  <si>
    <t>Karabi Handique</t>
  </si>
  <si>
    <t>Rupali   Tasa</t>
  </si>
  <si>
    <t>Minu Hazarika</t>
  </si>
  <si>
    <t>9859772738</t>
  </si>
  <si>
    <t>Lakhimi Das</t>
  </si>
  <si>
    <t>9101365161/9435229809</t>
  </si>
  <si>
    <t>Sewali Saikia</t>
  </si>
  <si>
    <t xml:space="preserve">Mridla pator Sonowal </t>
  </si>
  <si>
    <t>Ajanta  Dutta</t>
  </si>
  <si>
    <t>Runumi Gogoi</t>
  </si>
  <si>
    <t>Suraya  Begum</t>
  </si>
  <si>
    <t>Lakhi  Das</t>
  </si>
  <si>
    <t>Begenakhuwa</t>
  </si>
  <si>
    <t>Lily Pegu</t>
  </si>
  <si>
    <t>Dashami Tanti</t>
  </si>
  <si>
    <t>Pratima Baruah</t>
  </si>
  <si>
    <t>Rupa Bhuyan</t>
  </si>
  <si>
    <t>Rita Sawra</t>
  </si>
  <si>
    <t>3.9.19</t>
  </si>
  <si>
    <t>4.9.19</t>
  </si>
  <si>
    <t>5.9.19</t>
  </si>
  <si>
    <t>6.9.19</t>
  </si>
  <si>
    <t>7.9.19</t>
  </si>
  <si>
    <t>9.9.19</t>
  </si>
  <si>
    <t>10.9.19</t>
  </si>
  <si>
    <t>12.9.19</t>
  </si>
  <si>
    <t>13.9.19</t>
  </si>
  <si>
    <t>14.9.19</t>
  </si>
  <si>
    <t>16.9.19</t>
  </si>
  <si>
    <t>17.9.19</t>
  </si>
  <si>
    <t>18.9.19</t>
  </si>
  <si>
    <t>19.9.19</t>
  </si>
  <si>
    <t>20.9.19</t>
  </si>
  <si>
    <t>21.9.19</t>
  </si>
  <si>
    <t>23.9.19</t>
  </si>
  <si>
    <t>24.9.19</t>
  </si>
  <si>
    <t>26.9.19</t>
  </si>
  <si>
    <t>27.9.19</t>
  </si>
  <si>
    <t>28.9.19</t>
  </si>
  <si>
    <t>30.9.19</t>
  </si>
  <si>
    <t>Paresh Gogoi</t>
  </si>
  <si>
    <t>MO</t>
  </si>
  <si>
    <t>Dental Surgeon</t>
  </si>
  <si>
    <t>Pharmacist</t>
  </si>
  <si>
    <t>ANM</t>
  </si>
  <si>
    <t>Dr.Sukumar Sarkar/Dr.Sikharani Gogoi</t>
  </si>
  <si>
    <t>Dr.Apurba Kr.Saikia</t>
  </si>
  <si>
    <t>Muktar Hussain</t>
  </si>
  <si>
    <t>Miramoni Bedia</t>
  </si>
  <si>
    <t>Dr.Sanjib Sarmah</t>
  </si>
  <si>
    <t>Dr.Lipi Baruah</t>
  </si>
  <si>
    <t>Hasina Sikdar</t>
  </si>
  <si>
    <t>Puspanjali Kurmi</t>
  </si>
  <si>
    <t>Pranab Borah</t>
  </si>
  <si>
    <t>Jorhat</t>
  </si>
  <si>
    <t>Titabar BPHC</t>
  </si>
</sst>
</file>

<file path=xl/styles.xml><?xml version="1.0" encoding="utf-8"?>
<styleSheet xmlns="http://schemas.openxmlformats.org/spreadsheetml/2006/main">
  <numFmts count="2">
    <numFmt numFmtId="164" formatCode="[$-409]d/mmm/yy;@"/>
    <numFmt numFmtId="165" formatCode="[$-14009]d/m/yy;@"/>
  </numFmts>
  <fonts count="33">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b/>
      <sz val="11"/>
      <color theme="1"/>
      <name val="Calibri"/>
      <family val="2"/>
      <scheme val="minor"/>
    </font>
    <font>
      <sz val="9"/>
      <color theme="1"/>
      <name val="Calibri"/>
      <family val="2"/>
      <scheme val="minor"/>
    </font>
    <font>
      <sz val="10"/>
      <color indexed="8"/>
      <name val="Arial"/>
      <family val="2"/>
    </font>
    <font>
      <sz val="11"/>
      <color indexed="8"/>
      <name val="Calibri"/>
      <family val="2"/>
    </font>
    <font>
      <sz val="9"/>
      <color indexed="8"/>
      <name val="Calibri"/>
      <family val="2"/>
    </font>
    <font>
      <sz val="10"/>
      <name val="Arial Narrow"/>
      <family val="2"/>
    </font>
    <font>
      <sz val="12"/>
      <color theme="1"/>
      <name val="Calibri"/>
      <family val="2"/>
      <scheme val="minor"/>
    </font>
    <font>
      <sz val="10"/>
      <name val="Arial"/>
      <family val="2"/>
    </font>
    <font>
      <b/>
      <sz val="10"/>
      <color theme="1"/>
      <name val="Calibri"/>
      <family val="2"/>
      <scheme val="minor"/>
    </font>
    <font>
      <sz val="10"/>
      <color theme="1"/>
      <name val="Calibri"/>
      <family val="2"/>
      <scheme val="minor"/>
    </font>
    <font>
      <sz val="9"/>
      <name val="Arial Narrow"/>
      <family val="2"/>
    </font>
    <font>
      <b/>
      <sz val="12"/>
      <color theme="1"/>
      <name val="Calibri"/>
      <family val="2"/>
      <scheme val="minor"/>
    </font>
    <font>
      <sz val="12"/>
      <name val="Arial"/>
      <family val="2"/>
    </font>
    <font>
      <sz val="12"/>
      <color indexed="8"/>
      <name val="Calibri"/>
      <family val="2"/>
    </font>
    <font>
      <sz val="12"/>
      <name val="Arial Narrow"/>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20" fillId="0" borderId="0"/>
  </cellStyleXfs>
  <cellXfs count="25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0" fillId="0" borderId="1" xfId="0"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0" fillId="0" borderId="1" xfId="0" applyBorder="1" applyAlignment="1" applyProtection="1">
      <alignment horizontal="left"/>
      <protection locked="0"/>
    </xf>
    <xf numFmtId="49" fontId="22" fillId="0" borderId="1" xfId="1" applyNumberFormat="1"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10" borderId="1" xfId="0" applyFill="1" applyBorder="1" applyAlignment="1" applyProtection="1">
      <alignment horizontal="left" vertical="top" wrapText="1"/>
      <protection locked="0"/>
    </xf>
    <xf numFmtId="0" fontId="0" fillId="10" borderId="1" xfId="0" applyFont="1" applyFill="1" applyBorder="1" applyAlignment="1" applyProtection="1">
      <alignment horizontal="left" vertical="top" wrapText="1"/>
      <protection locked="0"/>
    </xf>
    <xf numFmtId="0" fontId="0" fillId="10" borderId="1" xfId="0" applyFont="1" applyFill="1" applyBorder="1" applyAlignment="1" applyProtection="1">
      <alignment horizontal="left" vertical="top"/>
      <protection locked="0"/>
    </xf>
    <xf numFmtId="0" fontId="0" fillId="10" borderId="1" xfId="0" applyFill="1" applyBorder="1" applyAlignment="1" applyProtection="1">
      <alignment horizontal="left" vertical="top"/>
      <protection locked="0"/>
    </xf>
    <xf numFmtId="49" fontId="22" fillId="10" borderId="1" xfId="1" applyNumberFormat="1" applyFont="1" applyFill="1" applyBorder="1" applyAlignment="1" applyProtection="1">
      <alignment horizontal="left" vertical="top" wrapText="1"/>
      <protection locked="0"/>
    </xf>
    <xf numFmtId="0" fontId="19" fillId="10" borderId="1" xfId="0" applyFont="1" applyFill="1" applyBorder="1" applyAlignment="1" applyProtection="1">
      <alignment horizontal="left" vertical="top"/>
      <protection locked="0"/>
    </xf>
    <xf numFmtId="0" fontId="0" fillId="10" borderId="1" xfId="0" applyFill="1" applyBorder="1" applyAlignment="1" applyProtection="1">
      <alignment horizontal="left"/>
      <protection locked="0"/>
    </xf>
    <xf numFmtId="0" fontId="21" fillId="10" borderId="1" xfId="1" applyFont="1" applyFill="1" applyBorder="1" applyAlignment="1" applyProtection="1">
      <alignment horizontal="left" wrapText="1"/>
      <protection locked="0"/>
    </xf>
    <xf numFmtId="0" fontId="21" fillId="10" borderId="1" xfId="1" applyFont="1" applyFill="1" applyBorder="1" applyAlignment="1" applyProtection="1">
      <alignment horizontal="left" vertical="top" wrapText="1"/>
      <protection locked="0"/>
    </xf>
    <xf numFmtId="0" fontId="0" fillId="10" borderId="1" xfId="0" quotePrefix="1" applyFill="1" applyBorder="1" applyAlignment="1" applyProtection="1">
      <alignment horizontal="left" vertical="top"/>
      <protection locked="0"/>
    </xf>
    <xf numFmtId="0" fontId="19" fillId="10" borderId="1" xfId="0" quotePrefix="1" applyFont="1" applyFill="1" applyBorder="1" applyAlignment="1" applyProtection="1">
      <alignment horizontal="left" vertical="top"/>
      <protection locked="0"/>
    </xf>
    <xf numFmtId="0" fontId="0" fillId="10" borderId="1" xfId="0" quotePrefix="1" applyFill="1" applyBorder="1" applyAlignment="1" applyProtection="1">
      <alignment horizontal="left"/>
      <protection locked="0"/>
    </xf>
    <xf numFmtId="0" fontId="21" fillId="10" borderId="1" xfId="1" quotePrefix="1" applyFont="1" applyFill="1" applyBorder="1" applyAlignment="1" applyProtection="1">
      <alignment horizontal="left" wrapText="1"/>
      <protection locked="0"/>
    </xf>
    <xf numFmtId="0" fontId="21" fillId="10" borderId="1" xfId="1" quotePrefix="1" applyFont="1" applyFill="1" applyBorder="1" applyAlignment="1" applyProtection="1">
      <alignment horizontal="left" vertical="top" wrapText="1"/>
      <protection locked="0"/>
    </xf>
    <xf numFmtId="49" fontId="22" fillId="10" borderId="1" xfId="1" applyNumberFormat="1" applyFont="1" applyFill="1" applyBorder="1" applyAlignment="1" applyProtection="1">
      <alignment horizontal="left" wrapText="1"/>
      <protection locked="0"/>
    </xf>
    <xf numFmtId="0" fontId="0" fillId="10" borderId="1" xfId="0" applyFill="1" applyBorder="1" applyAlignment="1" applyProtection="1">
      <alignment horizontal="left" wrapText="1"/>
      <protection locked="0"/>
    </xf>
    <xf numFmtId="0" fontId="19" fillId="10" borderId="1" xfId="0" applyFont="1" applyFill="1" applyBorder="1" applyAlignment="1" applyProtection="1">
      <alignment horizontal="left"/>
      <protection locked="0"/>
    </xf>
    <xf numFmtId="0" fontId="19" fillId="10" borderId="1" xfId="0" quotePrefix="1" applyFont="1" applyFill="1" applyBorder="1" applyAlignment="1" applyProtection="1">
      <alignment horizontal="left"/>
      <protection locked="0"/>
    </xf>
    <xf numFmtId="0" fontId="0" fillId="10" borderId="1" xfId="0" quotePrefix="1" applyFill="1" applyBorder="1" applyAlignment="1" applyProtection="1">
      <alignment horizontal="left" wrapText="1"/>
      <protection locked="0"/>
    </xf>
    <xf numFmtId="0" fontId="23" fillId="10" borderId="1" xfId="0" applyFont="1" applyFill="1" applyBorder="1" applyAlignment="1" applyProtection="1">
      <alignment horizontal="left" wrapText="1"/>
      <protection locked="0"/>
    </xf>
    <xf numFmtId="0" fontId="18" fillId="10" borderId="1" xfId="0" applyFont="1" applyFill="1" applyBorder="1" applyAlignment="1" applyProtection="1">
      <alignment horizontal="left" vertical="top" wrapText="1"/>
      <protection locked="0"/>
    </xf>
    <xf numFmtId="0" fontId="24" fillId="10" borderId="1" xfId="0" quotePrefix="1" applyFont="1" applyFill="1" applyBorder="1" applyAlignment="1" applyProtection="1">
      <alignment horizontal="left" vertical="top" wrapText="1"/>
      <protection locked="0"/>
    </xf>
    <xf numFmtId="0" fontId="24" fillId="10" borderId="1" xfId="0" quotePrefix="1" applyFont="1" applyFill="1" applyBorder="1" applyAlignment="1" applyProtection="1">
      <alignment horizontal="left" vertical="top"/>
      <protection locked="0"/>
    </xf>
    <xf numFmtId="0" fontId="21" fillId="10" borderId="1" xfId="1" applyFont="1" applyFill="1" applyBorder="1" applyAlignment="1" applyProtection="1">
      <alignment vertical="top" wrapText="1"/>
      <protection locked="0"/>
    </xf>
    <xf numFmtId="0" fontId="0" fillId="10" borderId="1" xfId="0" quotePrefix="1" applyFill="1" applyBorder="1" applyAlignment="1" applyProtection="1">
      <alignment vertical="top"/>
      <protection locked="0"/>
    </xf>
    <xf numFmtId="0" fontId="25" fillId="10" borderId="1" xfId="0" quotePrefix="1" applyFont="1" applyFill="1" applyBorder="1" applyAlignment="1" applyProtection="1">
      <alignment vertical="top"/>
      <protection locked="0"/>
    </xf>
    <xf numFmtId="0" fontId="26" fillId="10" borderId="1" xfId="0" applyFont="1" applyFill="1" applyBorder="1" applyAlignment="1" applyProtection="1">
      <alignment horizontal="left" vertical="top" wrapText="1"/>
      <protection locked="0"/>
    </xf>
    <xf numFmtId="0" fontId="21" fillId="10" borderId="1" xfId="1" applyFont="1" applyFill="1" applyBorder="1" applyAlignment="1" applyProtection="1">
      <alignment horizontal="left" vertical="top"/>
      <protection locked="0"/>
    </xf>
    <xf numFmtId="14" fontId="0" fillId="10" borderId="1" xfId="0" applyNumberFormat="1" applyFill="1" applyBorder="1" applyAlignment="1" applyProtection="1">
      <alignment horizontal="left" vertical="top"/>
      <protection locked="0"/>
    </xf>
    <xf numFmtId="0" fontId="0" fillId="10" borderId="0" xfId="0" applyFill="1" applyAlignment="1" applyProtection="1">
      <alignment horizontal="left"/>
      <protection locked="0"/>
    </xf>
    <xf numFmtId="0" fontId="0" fillId="10" borderId="0" xfId="0" applyFill="1" applyBorder="1" applyAlignment="1" applyProtection="1">
      <alignment horizontal="left"/>
      <protection locked="0"/>
    </xf>
    <xf numFmtId="0" fontId="23" fillId="0" borderId="1" xfId="0" applyFont="1" applyBorder="1" applyAlignment="1" applyProtection="1">
      <alignment horizontal="left" vertical="top" wrapText="1"/>
      <protection locked="0"/>
    </xf>
    <xf numFmtId="0" fontId="0" fillId="0" borderId="1" xfId="0" quotePrefix="1" applyBorder="1" applyAlignment="1" applyProtection="1">
      <alignment horizontal="left" vertical="top"/>
      <protection locked="0"/>
    </xf>
    <xf numFmtId="0" fontId="0" fillId="0" borderId="1" xfId="0" applyFont="1" applyFill="1" applyBorder="1" applyAlignment="1" applyProtection="1">
      <alignment horizontal="left" vertical="top"/>
      <protection locked="0"/>
    </xf>
    <xf numFmtId="0" fontId="21" fillId="0" borderId="1" xfId="1" applyFont="1" applyFill="1" applyBorder="1" applyAlignment="1" applyProtection="1">
      <alignment horizontal="left" vertical="top" wrapText="1"/>
      <protection locked="0"/>
    </xf>
    <xf numFmtId="0" fontId="0" fillId="0" borderId="0" xfId="0" applyAlignment="1" applyProtection="1">
      <alignment horizontal="left" vertical="top"/>
      <protection locked="0"/>
    </xf>
    <xf numFmtId="0" fontId="24" fillId="10" borderId="1" xfId="0" applyFont="1" applyFill="1" applyBorder="1" applyAlignment="1" applyProtection="1">
      <alignment horizontal="left" vertical="top" wrapText="1"/>
      <protection locked="0"/>
    </xf>
    <xf numFmtId="0" fontId="0" fillId="10" borderId="1" xfId="0" quotePrefix="1" applyFill="1" applyBorder="1" applyAlignment="1" applyProtection="1">
      <alignment horizontal="left" vertical="top" wrapText="1"/>
      <protection locked="0"/>
    </xf>
    <xf numFmtId="0" fontId="25" fillId="10" borderId="1" xfId="0" quotePrefix="1" applyFont="1" applyFill="1" applyBorder="1" applyAlignment="1" applyProtection="1">
      <alignment horizontal="left" vertical="top"/>
      <protection locked="0"/>
    </xf>
    <xf numFmtId="0" fontId="24" fillId="10" borderId="0" xfId="0" quotePrefix="1" applyFont="1" applyFill="1" applyBorder="1" applyAlignment="1" applyProtection="1">
      <alignment horizontal="left" vertical="top"/>
      <protection locked="0"/>
    </xf>
    <xf numFmtId="49" fontId="0" fillId="10" borderId="1" xfId="0" applyNumberFormat="1" applyFill="1" applyBorder="1" applyAlignment="1" applyProtection="1">
      <alignment horizontal="left" vertical="top"/>
      <protection locked="0"/>
    </xf>
    <xf numFmtId="0" fontId="21" fillId="0" borderId="1" xfId="1" applyFont="1" applyFill="1" applyBorder="1" applyAlignment="1" applyProtection="1">
      <alignment horizontal="left" wrapText="1"/>
      <protection locked="0"/>
    </xf>
    <xf numFmtId="0" fontId="18" fillId="0" borderId="1" xfId="0" applyFont="1" applyBorder="1" applyAlignment="1" applyProtection="1">
      <alignment horizontal="left" wrapText="1"/>
      <protection locked="0"/>
    </xf>
    <xf numFmtId="0" fontId="0" fillId="0" borderId="1" xfId="0" applyFill="1" applyBorder="1" applyAlignment="1" applyProtection="1">
      <alignment horizontal="left"/>
      <protection locked="0"/>
    </xf>
    <xf numFmtId="1" fontId="3" fillId="0" borderId="1" xfId="0" applyNumberFormat="1" applyFont="1" applyBorder="1" applyAlignment="1" applyProtection="1">
      <alignment horizontal="left" wrapText="1"/>
      <protection locked="0"/>
    </xf>
    <xf numFmtId="0" fontId="18" fillId="11" borderId="1" xfId="0" applyFont="1" applyFill="1" applyBorder="1" applyAlignment="1" applyProtection="1">
      <alignment horizontal="left" wrapText="1"/>
      <protection locked="0"/>
    </xf>
    <xf numFmtId="0" fontId="0" fillId="0" borderId="0" xfId="0" applyAlignment="1" applyProtection="1">
      <alignment horizontal="left"/>
      <protection locked="0"/>
    </xf>
    <xf numFmtId="0" fontId="24" fillId="0" borderId="1" xfId="0" applyFont="1" applyBorder="1" applyAlignment="1" applyProtection="1">
      <alignment horizontal="left"/>
      <protection locked="0"/>
    </xf>
    <xf numFmtId="0" fontId="3" fillId="0" borderId="1" xfId="0" applyFont="1" applyBorder="1" applyAlignment="1" applyProtection="1">
      <alignment horizontal="left" wrapText="1"/>
      <protection locked="0"/>
    </xf>
    <xf numFmtId="0" fontId="23" fillId="0" borderId="1" xfId="0" applyFont="1" applyFill="1" applyBorder="1" applyAlignment="1" applyProtection="1">
      <alignment horizontal="left" vertical="top" wrapText="1"/>
      <protection locked="0"/>
    </xf>
    <xf numFmtId="165" fontId="0" fillId="0" borderId="1" xfId="0" applyNumberFormat="1" applyBorder="1" applyAlignment="1" applyProtection="1">
      <alignment horizontal="left" vertical="top"/>
      <protection locked="0"/>
    </xf>
    <xf numFmtId="0" fontId="27" fillId="10" borderId="1" xfId="0" applyFont="1" applyFill="1" applyBorder="1" applyAlignment="1" applyProtection="1">
      <alignment horizontal="left" vertical="top" wrapText="1"/>
      <protection locked="0"/>
    </xf>
    <xf numFmtId="0" fontId="0" fillId="0" borderId="1" xfId="0" quotePrefix="1" applyFill="1" applyBorder="1" applyAlignment="1" applyProtection="1">
      <alignment horizontal="left" vertical="top"/>
      <protection locked="0"/>
    </xf>
    <xf numFmtId="0" fontId="25" fillId="0" borderId="1" xfId="0" quotePrefix="1" applyFont="1" applyBorder="1" applyAlignment="1" applyProtection="1">
      <alignment horizontal="left" vertical="top"/>
      <protection locked="0"/>
    </xf>
    <xf numFmtId="0" fontId="28" fillId="0" borderId="1" xfId="0" quotePrefix="1" applyFont="1" applyBorder="1" applyAlignment="1" applyProtection="1">
      <alignment horizontal="left" vertical="top" wrapText="1"/>
      <protection locked="0"/>
    </xf>
    <xf numFmtId="0" fontId="29" fillId="0" borderId="1" xfId="0" applyFont="1" applyBorder="1" applyAlignment="1" applyProtection="1">
      <alignment horizontal="left" vertical="top"/>
      <protection locked="0"/>
    </xf>
    <xf numFmtId="0" fontId="24" fillId="0" borderId="1" xfId="0" applyFont="1" applyBorder="1" applyAlignment="1" applyProtection="1">
      <alignment horizontal="left" vertical="top"/>
      <protection locked="0"/>
    </xf>
    <xf numFmtId="0" fontId="24" fillId="0" borderId="1" xfId="0" quotePrefix="1" applyFont="1" applyBorder="1" applyAlignment="1" applyProtection="1">
      <alignment horizontal="left" vertical="top"/>
      <protection locked="0"/>
    </xf>
    <xf numFmtId="0" fontId="24" fillId="11" borderId="1" xfId="0" applyFont="1"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49" fontId="24" fillId="10" borderId="1" xfId="0" applyNumberFormat="1" applyFont="1" applyFill="1" applyBorder="1" applyAlignment="1" applyProtection="1">
      <alignment horizontal="left" vertical="top"/>
      <protection locked="0"/>
    </xf>
    <xf numFmtId="0" fontId="24" fillId="0" borderId="1" xfId="0" applyFont="1" applyFill="1" applyBorder="1" applyAlignment="1" applyProtection="1">
      <alignment horizontal="left" vertical="top" wrapText="1"/>
      <protection locked="0"/>
    </xf>
    <xf numFmtId="0" fontId="30" fillId="0" borderId="1" xfId="0" quotePrefix="1" applyFont="1" applyBorder="1" applyAlignment="1" applyProtection="1">
      <alignment horizontal="left" vertical="top"/>
      <protection locked="0"/>
    </xf>
    <xf numFmtId="0" fontId="24" fillId="0" borderId="1" xfId="0" quotePrefix="1" applyFont="1" applyFill="1" applyBorder="1" applyAlignment="1" applyProtection="1">
      <alignment horizontal="left" vertical="top"/>
      <protection locked="0"/>
    </xf>
    <xf numFmtId="49" fontId="31" fillId="0" borderId="1" xfId="1" applyNumberFormat="1"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protection locked="0"/>
    </xf>
    <xf numFmtId="0" fontId="32" fillId="0" borderId="1" xfId="0" applyFont="1" applyBorder="1" applyAlignment="1" applyProtection="1">
      <alignment horizontal="left" vertical="top" wrapText="1"/>
      <protection locked="0"/>
    </xf>
    <xf numFmtId="0" fontId="29"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protection locked="0"/>
    </xf>
    <xf numFmtId="0" fontId="32" fillId="0" borderId="1" xfId="0" quotePrefix="1" applyFont="1" applyBorder="1" applyAlignment="1" applyProtection="1">
      <alignment horizontal="left" vertical="top" wrapText="1"/>
      <protection locked="0"/>
    </xf>
    <xf numFmtId="14" fontId="24" fillId="0" borderId="1" xfId="0" applyNumberFormat="1" applyFont="1" applyBorder="1" applyAlignment="1" applyProtection="1">
      <alignment horizontal="left" vertical="top"/>
      <protection locked="0"/>
    </xf>
    <xf numFmtId="0" fontId="29" fillId="0" borderId="1" xfId="0" applyFont="1" applyBorder="1" applyAlignment="1" applyProtection="1">
      <alignment horizontal="left" wrapText="1"/>
      <protection locked="0"/>
    </xf>
    <xf numFmtId="0" fontId="24" fillId="0" borderId="1" xfId="0" quotePrefix="1" applyFont="1" applyBorder="1" applyAlignment="1" applyProtection="1">
      <alignment horizontal="left"/>
      <protection locked="0"/>
    </xf>
    <xf numFmtId="0" fontId="24" fillId="0" borderId="1" xfId="0" applyFont="1" applyBorder="1" applyAlignment="1" applyProtection="1">
      <alignment horizontal="left" wrapText="1"/>
      <protection locked="0"/>
    </xf>
    <xf numFmtId="0" fontId="30" fillId="0" borderId="1" xfId="0" quotePrefix="1" applyFont="1" applyBorder="1" applyAlignment="1" applyProtection="1">
      <alignment horizontal="left"/>
      <protection locked="0"/>
    </xf>
    <xf numFmtId="0" fontId="24" fillId="0" borderId="1" xfId="0" quotePrefix="1" applyFont="1" applyFill="1" applyBorder="1" applyAlignment="1" applyProtection="1">
      <alignment horizontal="left"/>
      <protection locked="0"/>
    </xf>
    <xf numFmtId="49" fontId="24" fillId="10" borderId="1" xfId="0" applyNumberFormat="1" applyFont="1" applyFill="1" applyBorder="1" applyAlignment="1" applyProtection="1">
      <alignment horizontal="left"/>
      <protection locked="0"/>
    </xf>
    <xf numFmtId="0" fontId="31" fillId="0" borderId="1" xfId="1" applyFont="1" applyFill="1" applyBorder="1" applyAlignment="1" applyProtection="1">
      <alignment horizontal="left" wrapText="1"/>
      <protection locked="0"/>
    </xf>
    <xf numFmtId="0" fontId="24" fillId="0" borderId="1" xfId="0" applyFont="1" applyFill="1" applyBorder="1" applyAlignment="1" applyProtection="1">
      <alignment horizontal="left" wrapText="1"/>
      <protection locked="0"/>
    </xf>
    <xf numFmtId="0" fontId="31" fillId="10" borderId="1" xfId="1" applyFont="1" applyFill="1" applyBorder="1" applyAlignment="1" applyProtection="1">
      <alignment horizontal="left" wrapText="1"/>
      <protection locked="0"/>
    </xf>
    <xf numFmtId="0" fontId="24" fillId="10" borderId="1" xfId="0" applyFont="1" applyFill="1" applyBorder="1" applyAlignment="1" applyProtection="1">
      <alignment horizontal="left"/>
      <protection locked="0"/>
    </xf>
    <xf numFmtId="0" fontId="24" fillId="11" borderId="1" xfId="0" applyFont="1" applyFill="1" applyBorder="1" applyAlignment="1" applyProtection="1">
      <alignment horizontal="left" wrapText="1"/>
      <protection locked="0"/>
    </xf>
    <xf numFmtId="0" fontId="24" fillId="0" borderId="1" xfId="0" applyFont="1" applyFill="1" applyBorder="1" applyAlignment="1" applyProtection="1">
      <alignment horizontal="left"/>
      <protection locked="0"/>
    </xf>
    <xf numFmtId="0" fontId="32" fillId="0" borderId="1" xfId="0" applyFont="1" applyBorder="1" applyAlignment="1" applyProtection="1">
      <alignment horizontal="left" wrapText="1"/>
      <protection locked="0"/>
    </xf>
    <xf numFmtId="14" fontId="24" fillId="0" borderId="1" xfId="0" applyNumberFormat="1" applyFont="1" applyBorder="1" applyAlignment="1" applyProtection="1">
      <alignment horizontal="left"/>
      <protection locked="0"/>
    </xf>
    <xf numFmtId="14" fontId="24" fillId="0" borderId="1" xfId="0" applyNumberFormat="1" applyFont="1" applyFill="1" applyBorder="1" applyAlignment="1" applyProtection="1">
      <alignment horizontal="left"/>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18" fillId="0" borderId="1" xfId="0" applyFont="1" applyBorder="1" applyAlignment="1" applyProtection="1">
      <alignment horizontal="left" vertical="top" wrapText="1"/>
      <protection locked="0"/>
    </xf>
    <xf numFmtId="0" fontId="0" fillId="0" borderId="1" xfId="0" quotePrefix="1" applyBorder="1" applyAlignment="1" applyProtection="1">
      <alignment vertical="top"/>
      <protection locked="0"/>
    </xf>
    <xf numFmtId="0" fontId="0" fillId="0" borderId="1" xfId="0" quotePrefix="1" applyBorder="1" applyProtection="1">
      <protection locked="0"/>
    </xf>
    <xf numFmtId="0" fontId="0" fillId="0" borderId="1" xfId="0" quotePrefix="1" applyFill="1" applyBorder="1" applyProtection="1">
      <protection locked="0"/>
    </xf>
    <xf numFmtId="0" fontId="0" fillId="0" borderId="1" xfId="0" applyFont="1" applyBorder="1" applyAlignment="1" applyProtection="1">
      <alignment horizontal="left" vertical="top" wrapText="1"/>
      <protection locked="0"/>
    </xf>
    <xf numFmtId="0" fontId="25" fillId="0" borderId="1" xfId="0" quotePrefix="1" applyFont="1" applyBorder="1" applyProtection="1">
      <protection locked="0"/>
    </xf>
    <xf numFmtId="0" fontId="3" fillId="0" borderId="1" xfId="0" applyFont="1" applyBorder="1" applyAlignment="1" applyProtection="1">
      <alignment horizontal="left" vertical="top" wrapText="1"/>
      <protection locked="0"/>
    </xf>
    <xf numFmtId="0" fontId="21" fillId="0" borderId="1" xfId="1" applyFont="1" applyFill="1" applyBorder="1" applyAlignment="1" applyProtection="1">
      <alignment vertical="top" wrapText="1"/>
      <protection locked="0"/>
    </xf>
    <xf numFmtId="0" fontId="21" fillId="0" borderId="1" xfId="1" quotePrefix="1" applyFont="1" applyFill="1" applyBorder="1" applyAlignment="1" applyProtection="1">
      <alignment horizontal="left" wrapText="1"/>
      <protection locked="0"/>
    </xf>
    <xf numFmtId="0" fontId="0" fillId="0" borderId="1" xfId="0" applyFont="1" applyBorder="1" applyAlignment="1" applyProtection="1">
      <alignment horizontal="left" vertical="top"/>
      <protection locked="0"/>
    </xf>
    <xf numFmtId="0" fontId="0" fillId="0" borderId="1" xfId="0" applyFill="1" applyBorder="1" applyAlignment="1" applyProtection="1">
      <alignment horizontal="left" vertical="top"/>
      <protection locked="0"/>
    </xf>
    <xf numFmtId="0" fontId="23" fillId="0" borderId="1" xfId="0" applyFont="1" applyBorder="1" applyAlignment="1" applyProtection="1">
      <alignment horizontal="left" wrapText="1"/>
      <protection locked="0"/>
    </xf>
    <xf numFmtId="0" fontId="23" fillId="0" borderId="1" xfId="0" applyFont="1" applyBorder="1" applyAlignment="1" applyProtection="1">
      <alignment horizontal="center" wrapText="1"/>
      <protection locked="0"/>
    </xf>
    <xf numFmtId="0" fontId="0" fillId="0" borderId="1" xfId="0" applyFont="1" applyFill="1" applyBorder="1" applyAlignment="1" applyProtection="1">
      <alignment horizontal="left" vertical="top" wrapText="1"/>
      <protection locked="0"/>
    </xf>
    <xf numFmtId="0" fontId="21" fillId="0" borderId="1" xfId="1" applyFont="1" applyFill="1" applyBorder="1" applyAlignment="1" applyProtection="1">
      <alignment horizontal="right" wrapText="1"/>
      <protection locked="0"/>
    </xf>
    <xf numFmtId="0" fontId="0" fillId="0" borderId="1" xfId="0" quotePrefix="1" applyBorder="1" applyAlignment="1" applyProtection="1">
      <alignment horizontal="left"/>
      <protection locked="0"/>
    </xf>
    <xf numFmtId="0" fontId="0" fillId="0" borderId="1" xfId="0" applyBorder="1" applyAlignment="1" applyProtection="1">
      <alignment vertical="top"/>
      <protection locked="0"/>
    </xf>
    <xf numFmtId="49" fontId="0" fillId="10" borderId="1" xfId="0" applyNumberFormat="1" applyFill="1" applyBorder="1" applyAlignment="1" applyProtection="1">
      <alignment horizontal="center" vertical="center"/>
      <protection locked="0"/>
    </xf>
    <xf numFmtId="0" fontId="23" fillId="0" borderId="1" xfId="0" applyFont="1" applyBorder="1" applyAlignment="1" applyProtection="1">
      <alignment horizontal="center" vertical="top" wrapText="1"/>
      <protection locked="0"/>
    </xf>
    <xf numFmtId="14" fontId="0" fillId="0" borderId="1" xfId="0" applyNumberFormat="1" applyBorder="1" applyAlignment="1" applyProtection="1">
      <alignment horizontal="left" vertical="top"/>
      <protection locked="0"/>
    </xf>
    <xf numFmtId="0" fontId="3" fillId="0" borderId="1" xfId="0" applyFont="1" applyFill="1" applyBorder="1" applyAlignment="1" applyProtection="1">
      <protection locked="0"/>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13" workbookViewId="0">
      <selection activeCell="A7" sqref="A7:M7"/>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81" t="s">
        <v>69</v>
      </c>
      <c r="B1" s="181"/>
      <c r="C1" s="181"/>
      <c r="D1" s="181"/>
      <c r="E1" s="181"/>
      <c r="F1" s="181"/>
      <c r="G1" s="181"/>
      <c r="H1" s="181"/>
      <c r="I1" s="181"/>
      <c r="J1" s="181"/>
      <c r="K1" s="181"/>
      <c r="L1" s="181"/>
      <c r="M1" s="181"/>
    </row>
    <row r="2" spans="1:14">
      <c r="A2" s="182" t="s">
        <v>0</v>
      </c>
      <c r="B2" s="182"/>
      <c r="C2" s="184" t="s">
        <v>68</v>
      </c>
      <c r="D2" s="185"/>
      <c r="E2" s="2" t="s">
        <v>1</v>
      </c>
      <c r="F2" s="197" t="s">
        <v>1355</v>
      </c>
      <c r="G2" s="197"/>
      <c r="H2" s="197"/>
      <c r="I2" s="197"/>
      <c r="J2" s="197"/>
      <c r="K2" s="194" t="s">
        <v>24</v>
      </c>
      <c r="L2" s="194"/>
      <c r="M2" s="36" t="s">
        <v>1356</v>
      </c>
    </row>
    <row r="3" spans="1:14" ht="7.5" customHeight="1">
      <c r="A3" s="160"/>
      <c r="B3" s="160"/>
      <c r="C3" s="160"/>
      <c r="D3" s="160"/>
      <c r="E3" s="160"/>
      <c r="F3" s="159"/>
      <c r="G3" s="159"/>
      <c r="H3" s="159"/>
      <c r="I3" s="159"/>
      <c r="J3" s="159"/>
      <c r="K3" s="161"/>
      <c r="L3" s="161"/>
      <c r="M3" s="161"/>
    </row>
    <row r="4" spans="1:14">
      <c r="A4" s="190" t="s">
        <v>2</v>
      </c>
      <c r="B4" s="191"/>
      <c r="C4" s="191"/>
      <c r="D4" s="191"/>
      <c r="E4" s="192"/>
      <c r="F4" s="159"/>
      <c r="G4" s="159"/>
      <c r="H4" s="159"/>
      <c r="I4" s="162" t="s">
        <v>60</v>
      </c>
      <c r="J4" s="162"/>
      <c r="K4" s="162"/>
      <c r="L4" s="162"/>
      <c r="M4" s="162"/>
    </row>
    <row r="5" spans="1:14" ht="18.75" customHeight="1">
      <c r="A5" s="157" t="s">
        <v>4</v>
      </c>
      <c r="B5" s="157"/>
      <c r="C5" s="175" t="s">
        <v>1341</v>
      </c>
      <c r="D5" s="193"/>
      <c r="E5" s="176"/>
      <c r="F5" s="159"/>
      <c r="G5" s="159"/>
      <c r="H5" s="159"/>
      <c r="I5" s="186" t="s">
        <v>5</v>
      </c>
      <c r="J5" s="186"/>
      <c r="K5" s="187" t="s">
        <v>1354</v>
      </c>
      <c r="L5" s="188"/>
      <c r="M5" s="189"/>
    </row>
    <row r="6" spans="1:14" ht="18.75" customHeight="1">
      <c r="A6" s="158" t="s">
        <v>18</v>
      </c>
      <c r="B6" s="158"/>
      <c r="C6" s="37">
        <v>9435153181</v>
      </c>
      <c r="D6" s="183"/>
      <c r="E6" s="183"/>
      <c r="F6" s="159"/>
      <c r="G6" s="159"/>
      <c r="H6" s="159"/>
      <c r="I6" s="158" t="s">
        <v>18</v>
      </c>
      <c r="J6" s="158"/>
      <c r="K6" s="187">
        <v>9954998252</v>
      </c>
      <c r="L6" s="189"/>
      <c r="M6" s="195"/>
      <c r="N6" s="189"/>
    </row>
    <row r="7" spans="1:14">
      <c r="A7" s="156" t="s">
        <v>3</v>
      </c>
      <c r="B7" s="156"/>
      <c r="C7" s="156"/>
      <c r="D7" s="156"/>
      <c r="E7" s="156"/>
      <c r="F7" s="156"/>
      <c r="G7" s="156"/>
      <c r="H7" s="156"/>
      <c r="I7" s="156"/>
      <c r="J7" s="156"/>
      <c r="K7" s="156"/>
      <c r="L7" s="156"/>
      <c r="M7" s="156"/>
    </row>
    <row r="8" spans="1:14">
      <c r="A8" s="202" t="s">
        <v>21</v>
      </c>
      <c r="B8" s="203"/>
      <c r="C8" s="204"/>
      <c r="D8" s="3" t="s">
        <v>20</v>
      </c>
      <c r="E8" s="54"/>
      <c r="F8" s="166"/>
      <c r="G8" s="167"/>
      <c r="H8" s="167"/>
      <c r="I8" s="202" t="s">
        <v>22</v>
      </c>
      <c r="J8" s="203"/>
      <c r="K8" s="204"/>
      <c r="L8" s="3" t="s">
        <v>20</v>
      </c>
      <c r="M8" s="54"/>
    </row>
    <row r="9" spans="1:14">
      <c r="A9" s="171" t="s">
        <v>26</v>
      </c>
      <c r="B9" s="172"/>
      <c r="C9" s="6" t="s">
        <v>6</v>
      </c>
      <c r="D9" s="9" t="s">
        <v>12</v>
      </c>
      <c r="E9" s="5" t="s">
        <v>15</v>
      </c>
      <c r="F9" s="168"/>
      <c r="G9" s="169"/>
      <c r="H9" s="169"/>
      <c r="I9" s="171" t="s">
        <v>26</v>
      </c>
      <c r="J9" s="172"/>
      <c r="K9" s="6" t="s">
        <v>6</v>
      </c>
      <c r="L9" s="9" t="s">
        <v>12</v>
      </c>
      <c r="M9" s="5" t="s">
        <v>15</v>
      </c>
    </row>
    <row r="10" spans="1:14">
      <c r="A10" s="180" t="s">
        <v>1346</v>
      </c>
      <c r="B10" s="180"/>
      <c r="C10" s="17" t="s">
        <v>1342</v>
      </c>
      <c r="D10" s="258">
        <v>9864406638</v>
      </c>
      <c r="E10" s="38"/>
      <c r="F10" s="168"/>
      <c r="G10" s="169"/>
      <c r="H10" s="169"/>
      <c r="I10" s="173" t="s">
        <v>1350</v>
      </c>
      <c r="J10" s="174"/>
      <c r="K10" s="17" t="s">
        <v>1342</v>
      </c>
      <c r="L10" s="258">
        <v>9435823445</v>
      </c>
      <c r="M10" s="38"/>
    </row>
    <row r="11" spans="1:14">
      <c r="A11" s="180" t="s">
        <v>1347</v>
      </c>
      <c r="B11" s="180"/>
      <c r="C11" s="17" t="s">
        <v>1343</v>
      </c>
      <c r="D11" s="258">
        <v>9859570465</v>
      </c>
      <c r="E11" s="38"/>
      <c r="F11" s="168"/>
      <c r="G11" s="169"/>
      <c r="H11" s="169"/>
      <c r="I11" s="175" t="s">
        <v>1351</v>
      </c>
      <c r="J11" s="176"/>
      <c r="K11" s="20" t="s">
        <v>1342</v>
      </c>
      <c r="L11" s="37">
        <v>9864214570</v>
      </c>
      <c r="M11" s="38"/>
    </row>
    <row r="12" spans="1:14">
      <c r="A12" s="180" t="s">
        <v>1348</v>
      </c>
      <c r="B12" s="180"/>
      <c r="C12" s="17" t="s">
        <v>1344</v>
      </c>
      <c r="D12" s="258">
        <v>8876691473</v>
      </c>
      <c r="E12" s="38"/>
      <c r="F12" s="168"/>
      <c r="G12" s="169"/>
      <c r="H12" s="169"/>
      <c r="I12" s="173" t="s">
        <v>1352</v>
      </c>
      <c r="J12" s="174"/>
      <c r="K12" s="17" t="s">
        <v>1344</v>
      </c>
      <c r="L12" s="258">
        <v>8876306025</v>
      </c>
      <c r="M12" s="38"/>
    </row>
    <row r="13" spans="1:14">
      <c r="A13" s="180" t="s">
        <v>1349</v>
      </c>
      <c r="B13" s="180"/>
      <c r="C13" s="17" t="s">
        <v>1345</v>
      </c>
      <c r="D13" s="258">
        <v>8822730194</v>
      </c>
      <c r="E13" s="38"/>
      <c r="F13" s="168"/>
      <c r="G13" s="169"/>
      <c r="H13" s="169"/>
      <c r="I13" s="173" t="s">
        <v>1353</v>
      </c>
      <c r="J13" s="174"/>
      <c r="K13" s="17" t="s">
        <v>1345</v>
      </c>
      <c r="L13" s="258">
        <v>9954128268</v>
      </c>
      <c r="M13" s="38"/>
    </row>
    <row r="14" spans="1:14">
      <c r="A14" s="177" t="s">
        <v>19</v>
      </c>
      <c r="B14" s="178"/>
      <c r="C14" s="179"/>
      <c r="D14" s="201"/>
      <c r="E14" s="201"/>
      <c r="F14" s="168"/>
      <c r="G14" s="169"/>
      <c r="H14" s="169"/>
      <c r="I14" s="170"/>
      <c r="J14" s="170"/>
      <c r="K14" s="170"/>
      <c r="L14" s="170"/>
      <c r="M14" s="170"/>
      <c r="N14" s="8"/>
    </row>
    <row r="15" spans="1:14">
      <c r="A15" s="165"/>
      <c r="B15" s="165"/>
      <c r="C15" s="165"/>
      <c r="D15" s="165"/>
      <c r="E15" s="165"/>
      <c r="F15" s="165"/>
      <c r="G15" s="165"/>
      <c r="H15" s="165"/>
      <c r="I15" s="165"/>
      <c r="J15" s="165"/>
      <c r="K15" s="165"/>
      <c r="L15" s="165"/>
      <c r="M15" s="165"/>
    </row>
    <row r="16" spans="1:14">
      <c r="A16" s="164" t="s">
        <v>44</v>
      </c>
      <c r="B16" s="164"/>
      <c r="C16" s="164"/>
      <c r="D16" s="164"/>
      <c r="E16" s="164"/>
      <c r="F16" s="164"/>
      <c r="G16" s="164"/>
      <c r="H16" s="164"/>
      <c r="I16" s="164"/>
      <c r="J16" s="164"/>
      <c r="K16" s="164"/>
      <c r="L16" s="164"/>
      <c r="M16" s="164"/>
    </row>
    <row r="17" spans="1:13" ht="32.25" customHeight="1">
      <c r="A17" s="199" t="s">
        <v>56</v>
      </c>
      <c r="B17" s="199"/>
      <c r="C17" s="199"/>
      <c r="D17" s="199"/>
      <c r="E17" s="199"/>
      <c r="F17" s="199"/>
      <c r="G17" s="199"/>
      <c r="H17" s="199"/>
      <c r="I17" s="199"/>
      <c r="J17" s="199"/>
      <c r="K17" s="199"/>
      <c r="L17" s="199"/>
      <c r="M17" s="199"/>
    </row>
    <row r="18" spans="1:13">
      <c r="A18" s="163" t="s">
        <v>57</v>
      </c>
      <c r="B18" s="163"/>
      <c r="C18" s="163"/>
      <c r="D18" s="163"/>
      <c r="E18" s="163"/>
      <c r="F18" s="163"/>
      <c r="G18" s="163"/>
      <c r="H18" s="163"/>
      <c r="I18" s="163"/>
      <c r="J18" s="163"/>
      <c r="K18" s="163"/>
      <c r="L18" s="163"/>
      <c r="M18" s="163"/>
    </row>
    <row r="19" spans="1:13">
      <c r="A19" s="163" t="s">
        <v>45</v>
      </c>
      <c r="B19" s="163"/>
      <c r="C19" s="163"/>
      <c r="D19" s="163"/>
      <c r="E19" s="163"/>
      <c r="F19" s="163"/>
      <c r="G19" s="163"/>
      <c r="H19" s="163"/>
      <c r="I19" s="163"/>
      <c r="J19" s="163"/>
      <c r="K19" s="163"/>
      <c r="L19" s="163"/>
      <c r="M19" s="163"/>
    </row>
    <row r="20" spans="1:13">
      <c r="A20" s="163" t="s">
        <v>39</v>
      </c>
      <c r="B20" s="163"/>
      <c r="C20" s="163"/>
      <c r="D20" s="163"/>
      <c r="E20" s="163"/>
      <c r="F20" s="163"/>
      <c r="G20" s="163"/>
      <c r="H20" s="163"/>
      <c r="I20" s="163"/>
      <c r="J20" s="163"/>
      <c r="K20" s="163"/>
      <c r="L20" s="163"/>
      <c r="M20" s="163"/>
    </row>
    <row r="21" spans="1:13">
      <c r="A21" s="163" t="s">
        <v>46</v>
      </c>
      <c r="B21" s="163"/>
      <c r="C21" s="163"/>
      <c r="D21" s="163"/>
      <c r="E21" s="163"/>
      <c r="F21" s="163"/>
      <c r="G21" s="163"/>
      <c r="H21" s="163"/>
      <c r="I21" s="163"/>
      <c r="J21" s="163"/>
      <c r="K21" s="163"/>
      <c r="L21" s="163"/>
      <c r="M21" s="163"/>
    </row>
    <row r="22" spans="1:13">
      <c r="A22" s="163" t="s">
        <v>40</v>
      </c>
      <c r="B22" s="163"/>
      <c r="C22" s="163"/>
      <c r="D22" s="163"/>
      <c r="E22" s="163"/>
      <c r="F22" s="163"/>
      <c r="G22" s="163"/>
      <c r="H22" s="163"/>
      <c r="I22" s="163"/>
      <c r="J22" s="163"/>
      <c r="K22" s="163"/>
      <c r="L22" s="163"/>
      <c r="M22" s="163"/>
    </row>
    <row r="23" spans="1:13">
      <c r="A23" s="200" t="s">
        <v>49</v>
      </c>
      <c r="B23" s="200"/>
      <c r="C23" s="200"/>
      <c r="D23" s="200"/>
      <c r="E23" s="200"/>
      <c r="F23" s="200"/>
      <c r="G23" s="200"/>
      <c r="H23" s="200"/>
      <c r="I23" s="200"/>
      <c r="J23" s="200"/>
      <c r="K23" s="200"/>
      <c r="L23" s="200"/>
      <c r="M23" s="200"/>
    </row>
    <row r="24" spans="1:13">
      <c r="A24" s="163" t="s">
        <v>41</v>
      </c>
      <c r="B24" s="163"/>
      <c r="C24" s="163"/>
      <c r="D24" s="163"/>
      <c r="E24" s="163"/>
      <c r="F24" s="163"/>
      <c r="G24" s="163"/>
      <c r="H24" s="163"/>
      <c r="I24" s="163"/>
      <c r="J24" s="163"/>
      <c r="K24" s="163"/>
      <c r="L24" s="163"/>
      <c r="M24" s="163"/>
    </row>
    <row r="25" spans="1:13">
      <c r="A25" s="163" t="s">
        <v>42</v>
      </c>
      <c r="B25" s="163"/>
      <c r="C25" s="163"/>
      <c r="D25" s="163"/>
      <c r="E25" s="163"/>
      <c r="F25" s="163"/>
      <c r="G25" s="163"/>
      <c r="H25" s="163"/>
      <c r="I25" s="163"/>
      <c r="J25" s="163"/>
      <c r="K25" s="163"/>
      <c r="L25" s="163"/>
      <c r="M25" s="163"/>
    </row>
    <row r="26" spans="1:13">
      <c r="A26" s="163" t="s">
        <v>43</v>
      </c>
      <c r="B26" s="163"/>
      <c r="C26" s="163"/>
      <c r="D26" s="163"/>
      <c r="E26" s="163"/>
      <c r="F26" s="163"/>
      <c r="G26" s="163"/>
      <c r="H26" s="163"/>
      <c r="I26" s="163"/>
      <c r="J26" s="163"/>
      <c r="K26" s="163"/>
      <c r="L26" s="163"/>
      <c r="M26" s="163"/>
    </row>
    <row r="27" spans="1:13">
      <c r="A27" s="198" t="s">
        <v>47</v>
      </c>
      <c r="B27" s="198"/>
      <c r="C27" s="198"/>
      <c r="D27" s="198"/>
      <c r="E27" s="198"/>
      <c r="F27" s="198"/>
      <c r="G27" s="198"/>
      <c r="H27" s="198"/>
      <c r="I27" s="198"/>
      <c r="J27" s="198"/>
      <c r="K27" s="198"/>
      <c r="L27" s="198"/>
      <c r="M27" s="198"/>
    </row>
    <row r="28" spans="1:13">
      <c r="A28" s="163" t="s">
        <v>48</v>
      </c>
      <c r="B28" s="163"/>
      <c r="C28" s="163"/>
      <c r="D28" s="163"/>
      <c r="E28" s="163"/>
      <c r="F28" s="163"/>
      <c r="G28" s="163"/>
      <c r="H28" s="163"/>
      <c r="I28" s="163"/>
      <c r="J28" s="163"/>
      <c r="K28" s="163"/>
      <c r="L28" s="163"/>
      <c r="M28" s="163"/>
    </row>
    <row r="29" spans="1:13" ht="44.25" customHeight="1">
      <c r="A29" s="196" t="s">
        <v>58</v>
      </c>
      <c r="B29" s="196"/>
      <c r="C29" s="196"/>
      <c r="D29" s="196"/>
      <c r="E29" s="196"/>
      <c r="F29" s="196"/>
      <c r="G29" s="196"/>
      <c r="H29" s="196"/>
      <c r="I29" s="196"/>
      <c r="J29" s="196"/>
      <c r="K29" s="196"/>
      <c r="L29" s="196"/>
      <c r="M29" s="196"/>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L5" activePane="bottomRight" state="frozen"/>
      <selection pane="topRight" activeCell="C1" sqref="C1"/>
      <selection pane="bottomLeft" activeCell="A5" sqref="A5"/>
      <selection pane="bottomRight" activeCell="R9" sqref="R9"/>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7" t="s">
        <v>70</v>
      </c>
      <c r="B1" s="207"/>
      <c r="C1" s="207"/>
      <c r="D1" s="207"/>
      <c r="E1" s="207"/>
      <c r="F1" s="207"/>
      <c r="G1" s="207"/>
      <c r="H1" s="207"/>
      <c r="I1" s="207"/>
      <c r="J1" s="207"/>
      <c r="K1" s="207"/>
      <c r="L1" s="207"/>
      <c r="M1" s="207"/>
      <c r="N1" s="207"/>
      <c r="O1" s="207"/>
      <c r="P1" s="207"/>
      <c r="Q1" s="207"/>
      <c r="R1" s="207"/>
      <c r="S1" s="207"/>
    </row>
    <row r="2" spans="1:20" ht="16.5" customHeight="1">
      <c r="A2" s="210" t="s">
        <v>59</v>
      </c>
      <c r="B2" s="211"/>
      <c r="C2" s="211"/>
      <c r="D2" s="25">
        <v>43556</v>
      </c>
      <c r="E2" s="22"/>
      <c r="F2" s="22"/>
      <c r="G2" s="22"/>
      <c r="H2" s="22"/>
      <c r="I2" s="22"/>
      <c r="J2" s="22"/>
      <c r="K2" s="22"/>
      <c r="L2" s="22"/>
      <c r="M2" s="22"/>
      <c r="N2" s="22"/>
      <c r="O2" s="22"/>
      <c r="P2" s="22"/>
      <c r="Q2" s="22"/>
      <c r="R2" s="22"/>
      <c r="S2" s="22"/>
    </row>
    <row r="3" spans="1:20" ht="24" customHeight="1">
      <c r="A3" s="206" t="s">
        <v>14</v>
      </c>
      <c r="B3" s="208" t="s">
        <v>61</v>
      </c>
      <c r="C3" s="205" t="s">
        <v>7</v>
      </c>
      <c r="D3" s="205" t="s">
        <v>55</v>
      </c>
      <c r="E3" s="205" t="s">
        <v>16</v>
      </c>
      <c r="F3" s="212" t="s">
        <v>17</v>
      </c>
      <c r="G3" s="205" t="s">
        <v>8</v>
      </c>
      <c r="H3" s="205"/>
      <c r="I3" s="205"/>
      <c r="J3" s="205" t="s">
        <v>31</v>
      </c>
      <c r="K3" s="208" t="s">
        <v>33</v>
      </c>
      <c r="L3" s="208" t="s">
        <v>50</v>
      </c>
      <c r="M3" s="208" t="s">
        <v>51</v>
      </c>
      <c r="N3" s="208" t="s">
        <v>34</v>
      </c>
      <c r="O3" s="208" t="s">
        <v>35</v>
      </c>
      <c r="P3" s="206" t="s">
        <v>54</v>
      </c>
      <c r="Q3" s="205" t="s">
        <v>52</v>
      </c>
      <c r="R3" s="205" t="s">
        <v>32</v>
      </c>
      <c r="S3" s="205" t="s">
        <v>53</v>
      </c>
      <c r="T3" s="205" t="s">
        <v>13</v>
      </c>
    </row>
    <row r="4" spans="1:20" ht="25.5" customHeight="1">
      <c r="A4" s="206"/>
      <c r="B4" s="213"/>
      <c r="C4" s="205"/>
      <c r="D4" s="205"/>
      <c r="E4" s="205"/>
      <c r="F4" s="212"/>
      <c r="G4" s="15" t="s">
        <v>9</v>
      </c>
      <c r="H4" s="15" t="s">
        <v>10</v>
      </c>
      <c r="I4" s="11" t="s">
        <v>11</v>
      </c>
      <c r="J4" s="205"/>
      <c r="K4" s="209"/>
      <c r="L4" s="209"/>
      <c r="M4" s="209"/>
      <c r="N4" s="209"/>
      <c r="O4" s="209"/>
      <c r="P4" s="206"/>
      <c r="Q4" s="206"/>
      <c r="R4" s="205"/>
      <c r="S4" s="205"/>
      <c r="T4" s="205"/>
    </row>
    <row r="5" spans="1:20">
      <c r="A5" s="4">
        <v>1</v>
      </c>
      <c r="B5" s="17" t="s">
        <v>62</v>
      </c>
      <c r="C5" s="64" t="s">
        <v>72</v>
      </c>
      <c r="D5" s="64" t="s">
        <v>25</v>
      </c>
      <c r="E5" s="79" t="s">
        <v>271</v>
      </c>
      <c r="F5" s="18"/>
      <c r="G5" s="73">
        <v>17</v>
      </c>
      <c r="H5" s="73">
        <v>15</v>
      </c>
      <c r="I5" s="56">
        <f>SUM(G5:H5)</f>
        <v>32</v>
      </c>
      <c r="J5" s="73">
        <v>9954982854</v>
      </c>
      <c r="K5" s="76" t="s">
        <v>469</v>
      </c>
      <c r="L5" s="76" t="s">
        <v>470</v>
      </c>
      <c r="M5" s="76">
        <v>9435772166</v>
      </c>
      <c r="N5" s="76" t="s">
        <v>471</v>
      </c>
      <c r="O5" s="76">
        <v>8876732079</v>
      </c>
      <c r="P5" s="76" t="s">
        <v>243</v>
      </c>
      <c r="Q5" s="18" t="s">
        <v>306</v>
      </c>
      <c r="R5" s="48"/>
      <c r="S5" s="18" t="s">
        <v>1170</v>
      </c>
      <c r="T5" s="18"/>
    </row>
    <row r="6" spans="1:20">
      <c r="A6" s="4">
        <v>2</v>
      </c>
      <c r="B6" s="17" t="s">
        <v>62</v>
      </c>
      <c r="C6" s="64" t="s">
        <v>74</v>
      </c>
      <c r="D6" s="64" t="s">
        <v>23</v>
      </c>
      <c r="E6" s="79" t="s">
        <v>272</v>
      </c>
      <c r="F6" s="18" t="s">
        <v>467</v>
      </c>
      <c r="G6" s="73">
        <v>15</v>
      </c>
      <c r="H6" s="73">
        <v>21</v>
      </c>
      <c r="I6" s="56">
        <f t="shared" ref="I6:I69" si="0">SUM(G6:H6)</f>
        <v>36</v>
      </c>
      <c r="J6" s="73">
        <v>7636024189</v>
      </c>
      <c r="K6" s="76" t="s">
        <v>469</v>
      </c>
      <c r="L6" s="76" t="s">
        <v>470</v>
      </c>
      <c r="M6" s="76">
        <v>9435772166</v>
      </c>
      <c r="N6" s="76" t="s">
        <v>471</v>
      </c>
      <c r="O6" s="76">
        <v>8876732079</v>
      </c>
      <c r="P6" s="76" t="s">
        <v>243</v>
      </c>
      <c r="Q6" s="18" t="s">
        <v>306</v>
      </c>
      <c r="R6" s="48"/>
      <c r="S6" s="18"/>
      <c r="T6" s="18"/>
    </row>
    <row r="7" spans="1:20">
      <c r="A7" s="4">
        <v>3</v>
      </c>
      <c r="B7" s="17" t="s">
        <v>62</v>
      </c>
      <c r="C7" s="64" t="s">
        <v>75</v>
      </c>
      <c r="D7" s="64" t="s">
        <v>25</v>
      </c>
      <c r="E7" s="79" t="s">
        <v>273</v>
      </c>
      <c r="F7" s="18"/>
      <c r="G7" s="73">
        <v>35</v>
      </c>
      <c r="H7" s="73">
        <v>33</v>
      </c>
      <c r="I7" s="56">
        <f t="shared" si="0"/>
        <v>68</v>
      </c>
      <c r="J7" s="73">
        <v>8011295938</v>
      </c>
      <c r="K7" s="76" t="s">
        <v>469</v>
      </c>
      <c r="L7" s="76" t="s">
        <v>470</v>
      </c>
      <c r="M7" s="76">
        <v>9435772166</v>
      </c>
      <c r="N7" s="76" t="s">
        <v>472</v>
      </c>
      <c r="O7" s="76">
        <v>9954243361</v>
      </c>
      <c r="P7" s="76" t="s">
        <v>244</v>
      </c>
      <c r="Q7" s="18" t="s">
        <v>307</v>
      </c>
      <c r="R7" s="48"/>
      <c r="S7" s="18"/>
      <c r="T7" s="18"/>
    </row>
    <row r="8" spans="1:20">
      <c r="A8" s="4">
        <v>4</v>
      </c>
      <c r="B8" s="17" t="s">
        <v>62</v>
      </c>
      <c r="C8" s="64" t="s">
        <v>76</v>
      </c>
      <c r="D8" s="64" t="s">
        <v>25</v>
      </c>
      <c r="E8" s="79" t="s">
        <v>274</v>
      </c>
      <c r="F8" s="18"/>
      <c r="G8" s="73">
        <v>29</v>
      </c>
      <c r="H8" s="73">
        <v>22</v>
      </c>
      <c r="I8" s="56">
        <f t="shared" si="0"/>
        <v>51</v>
      </c>
      <c r="J8" s="73">
        <v>9435682130</v>
      </c>
      <c r="K8" s="76" t="s">
        <v>473</v>
      </c>
      <c r="L8" s="76" t="s">
        <v>474</v>
      </c>
      <c r="M8" s="81">
        <v>8136052686</v>
      </c>
      <c r="N8" s="76" t="s">
        <v>475</v>
      </c>
      <c r="O8" s="76">
        <v>9678205211</v>
      </c>
      <c r="P8" s="76" t="s">
        <v>244</v>
      </c>
      <c r="Q8" s="18" t="s">
        <v>307</v>
      </c>
      <c r="R8" s="48"/>
      <c r="S8" s="18"/>
      <c r="T8" s="18"/>
    </row>
    <row r="9" spans="1:20">
      <c r="A9" s="4">
        <v>5</v>
      </c>
      <c r="B9" s="17" t="s">
        <v>62</v>
      </c>
      <c r="C9" s="64" t="s">
        <v>77</v>
      </c>
      <c r="D9" s="64" t="s">
        <v>25</v>
      </c>
      <c r="E9" s="79" t="s">
        <v>275</v>
      </c>
      <c r="F9" s="18"/>
      <c r="G9" s="73">
        <v>23</v>
      </c>
      <c r="H9" s="73">
        <v>17</v>
      </c>
      <c r="I9" s="56">
        <f t="shared" si="0"/>
        <v>40</v>
      </c>
      <c r="J9" s="73">
        <v>8473081559</v>
      </c>
      <c r="K9" s="76" t="s">
        <v>473</v>
      </c>
      <c r="L9" s="76" t="s">
        <v>474</v>
      </c>
      <c r="M9" s="76">
        <v>8136052686</v>
      </c>
      <c r="N9" s="76" t="s">
        <v>476</v>
      </c>
      <c r="O9" s="76">
        <v>9954632493</v>
      </c>
      <c r="P9" s="76" t="s">
        <v>245</v>
      </c>
      <c r="Q9" s="18" t="s">
        <v>308</v>
      </c>
      <c r="R9" s="48"/>
      <c r="S9" s="18"/>
      <c r="T9" s="18"/>
    </row>
    <row r="10" spans="1:20">
      <c r="A10" s="4">
        <v>6</v>
      </c>
      <c r="B10" s="17" t="s">
        <v>62</v>
      </c>
      <c r="C10" s="64" t="s">
        <v>78</v>
      </c>
      <c r="D10" s="64" t="s">
        <v>23</v>
      </c>
      <c r="E10" s="79" t="s">
        <v>276</v>
      </c>
      <c r="F10" s="18" t="s">
        <v>467</v>
      </c>
      <c r="G10" s="73">
        <v>11</v>
      </c>
      <c r="H10" s="73">
        <v>17</v>
      </c>
      <c r="I10" s="56">
        <f t="shared" si="0"/>
        <v>28</v>
      </c>
      <c r="J10" s="73">
        <v>9401200940</v>
      </c>
      <c r="K10" s="76" t="s">
        <v>473</v>
      </c>
      <c r="L10" s="76" t="s">
        <v>474</v>
      </c>
      <c r="M10" s="76">
        <v>8136052686</v>
      </c>
      <c r="N10" s="76" t="s">
        <v>476</v>
      </c>
      <c r="O10" s="76">
        <v>9954632493</v>
      </c>
      <c r="P10" s="76" t="s">
        <v>245</v>
      </c>
      <c r="Q10" s="18" t="s">
        <v>308</v>
      </c>
      <c r="R10" s="48"/>
      <c r="S10" s="18"/>
      <c r="T10" s="18"/>
    </row>
    <row r="11" spans="1:20">
      <c r="A11" s="4">
        <v>7</v>
      </c>
      <c r="B11" s="17" t="s">
        <v>62</v>
      </c>
      <c r="C11" s="64" t="s">
        <v>79</v>
      </c>
      <c r="D11" s="64" t="s">
        <v>25</v>
      </c>
      <c r="E11" s="79" t="s">
        <v>277</v>
      </c>
      <c r="F11" s="18"/>
      <c r="G11" s="73">
        <v>14</v>
      </c>
      <c r="H11" s="73">
        <v>12</v>
      </c>
      <c r="I11" s="56">
        <f t="shared" si="0"/>
        <v>26</v>
      </c>
      <c r="J11" s="73">
        <v>6000215940</v>
      </c>
      <c r="K11" s="76" t="s">
        <v>469</v>
      </c>
      <c r="L11" s="76" t="s">
        <v>470</v>
      </c>
      <c r="M11" s="76">
        <v>9435772166</v>
      </c>
      <c r="N11" s="76" t="s">
        <v>471</v>
      </c>
      <c r="O11" s="76">
        <v>8876732079</v>
      </c>
      <c r="P11" s="76" t="s">
        <v>246</v>
      </c>
      <c r="Q11" s="51" t="s">
        <v>309</v>
      </c>
      <c r="R11" s="48"/>
      <c r="S11" s="18"/>
      <c r="T11" s="18"/>
    </row>
    <row r="12" spans="1:20" s="53" customFormat="1">
      <c r="A12" s="50">
        <v>8</v>
      </c>
      <c r="B12" s="17" t="s">
        <v>62</v>
      </c>
      <c r="C12" s="64" t="s">
        <v>80</v>
      </c>
      <c r="D12" s="64" t="s">
        <v>25</v>
      </c>
      <c r="E12" s="80" t="s">
        <v>278</v>
      </c>
      <c r="F12" s="51"/>
      <c r="G12" s="75">
        <v>33</v>
      </c>
      <c r="H12" s="75">
        <v>25</v>
      </c>
      <c r="I12" s="56">
        <f t="shared" si="0"/>
        <v>58</v>
      </c>
      <c r="J12" s="75">
        <v>9435469613</v>
      </c>
      <c r="K12" s="76" t="s">
        <v>473</v>
      </c>
      <c r="L12" s="76" t="s">
        <v>470</v>
      </c>
      <c r="M12" s="76">
        <v>9957705008</v>
      </c>
      <c r="N12" s="76" t="s">
        <v>303</v>
      </c>
      <c r="O12" s="76">
        <v>7576888055</v>
      </c>
      <c r="P12" s="76" t="s">
        <v>246</v>
      </c>
      <c r="Q12" s="18" t="s">
        <v>309</v>
      </c>
      <c r="R12" s="52"/>
      <c r="S12" s="18"/>
      <c r="T12" s="51"/>
    </row>
    <row r="13" spans="1:20">
      <c r="A13" s="4">
        <v>9</v>
      </c>
      <c r="B13" s="17" t="s">
        <v>62</v>
      </c>
      <c r="C13" s="64" t="s">
        <v>81</v>
      </c>
      <c r="D13" s="64" t="s">
        <v>23</v>
      </c>
      <c r="E13" s="79" t="s">
        <v>279</v>
      </c>
      <c r="F13" s="18" t="s">
        <v>467</v>
      </c>
      <c r="G13" s="73">
        <v>33</v>
      </c>
      <c r="H13" s="73">
        <v>48</v>
      </c>
      <c r="I13" s="56">
        <f t="shared" si="0"/>
        <v>81</v>
      </c>
      <c r="J13" s="73">
        <v>6901365083</v>
      </c>
      <c r="K13" s="76" t="s">
        <v>477</v>
      </c>
      <c r="L13" s="76" t="s">
        <v>478</v>
      </c>
      <c r="M13" s="76">
        <v>9613920358</v>
      </c>
      <c r="N13" s="76" t="s">
        <v>479</v>
      </c>
      <c r="O13" s="76">
        <v>8011848893</v>
      </c>
      <c r="P13" s="76" t="s">
        <v>247</v>
      </c>
      <c r="Q13" s="18" t="s">
        <v>310</v>
      </c>
      <c r="R13" s="48"/>
      <c r="S13" s="18"/>
      <c r="T13" s="18"/>
    </row>
    <row r="14" spans="1:20">
      <c r="A14" s="4">
        <v>10</v>
      </c>
      <c r="B14" s="17" t="s">
        <v>62</v>
      </c>
      <c r="C14" s="64" t="s">
        <v>82</v>
      </c>
      <c r="D14" s="64" t="s">
        <v>23</v>
      </c>
      <c r="E14" s="79" t="s">
        <v>280</v>
      </c>
      <c r="F14" s="18" t="s">
        <v>467</v>
      </c>
      <c r="G14" s="73">
        <v>28</v>
      </c>
      <c r="H14" s="73">
        <v>22</v>
      </c>
      <c r="I14" s="56">
        <f t="shared" si="0"/>
        <v>50</v>
      </c>
      <c r="J14" s="73">
        <v>6900565561</v>
      </c>
      <c r="K14" s="76" t="s">
        <v>480</v>
      </c>
      <c r="L14" s="76" t="s">
        <v>302</v>
      </c>
      <c r="M14" s="76">
        <v>8473069526</v>
      </c>
      <c r="N14" s="76" t="s">
        <v>481</v>
      </c>
      <c r="O14" s="76">
        <v>9859147137</v>
      </c>
      <c r="P14" s="76" t="s">
        <v>248</v>
      </c>
      <c r="Q14" s="18" t="s">
        <v>311</v>
      </c>
      <c r="R14" s="48"/>
      <c r="S14" s="18"/>
      <c r="T14" s="18"/>
    </row>
    <row r="15" spans="1:20" ht="30">
      <c r="A15" s="4">
        <v>11</v>
      </c>
      <c r="B15" s="17" t="s">
        <v>62</v>
      </c>
      <c r="C15" s="64" t="s">
        <v>83</v>
      </c>
      <c r="D15" s="64" t="s">
        <v>23</v>
      </c>
      <c r="E15" s="79" t="s">
        <v>281</v>
      </c>
      <c r="F15" s="18" t="s">
        <v>468</v>
      </c>
      <c r="G15" s="73">
        <v>62</v>
      </c>
      <c r="H15" s="73">
        <v>66</v>
      </c>
      <c r="I15" s="56">
        <f t="shared" si="0"/>
        <v>128</v>
      </c>
      <c r="J15" s="73">
        <v>6002105930</v>
      </c>
      <c r="K15" s="76" t="s">
        <v>482</v>
      </c>
      <c r="L15" s="76" t="s">
        <v>483</v>
      </c>
      <c r="M15" s="76">
        <v>9854850830</v>
      </c>
      <c r="N15" s="76" t="s">
        <v>484</v>
      </c>
      <c r="O15" s="76">
        <v>9957727676</v>
      </c>
      <c r="P15" s="76" t="s">
        <v>249</v>
      </c>
      <c r="Q15" s="18" t="s">
        <v>306</v>
      </c>
      <c r="R15" s="48"/>
      <c r="S15" s="18"/>
      <c r="T15" s="18"/>
    </row>
    <row r="16" spans="1:20">
      <c r="A16" s="4">
        <v>12</v>
      </c>
      <c r="B16" s="17" t="s">
        <v>62</v>
      </c>
      <c r="C16" s="65" t="s">
        <v>84</v>
      </c>
      <c r="D16" s="65" t="s">
        <v>25</v>
      </c>
      <c r="E16" s="79" t="s">
        <v>282</v>
      </c>
      <c r="F16" s="18"/>
      <c r="G16" s="72">
        <v>14</v>
      </c>
      <c r="H16" s="72">
        <v>13</v>
      </c>
      <c r="I16" s="56">
        <f t="shared" si="0"/>
        <v>27</v>
      </c>
      <c r="J16" s="72">
        <v>6001563028</v>
      </c>
      <c r="K16" s="76" t="s">
        <v>473</v>
      </c>
      <c r="L16" s="76" t="s">
        <v>470</v>
      </c>
      <c r="M16" s="76">
        <v>9957705008</v>
      </c>
      <c r="N16" s="76" t="s">
        <v>303</v>
      </c>
      <c r="O16" s="76">
        <v>7576888055</v>
      </c>
      <c r="P16" s="76" t="s">
        <v>250</v>
      </c>
      <c r="Q16" s="18" t="s">
        <v>307</v>
      </c>
      <c r="R16" s="48"/>
      <c r="S16" s="18"/>
      <c r="T16" s="18"/>
    </row>
    <row r="17" spans="1:20">
      <c r="A17" s="4">
        <v>13</v>
      </c>
      <c r="B17" s="17" t="s">
        <v>62</v>
      </c>
      <c r="C17" s="64" t="s">
        <v>263</v>
      </c>
      <c r="D17" s="64" t="s">
        <v>23</v>
      </c>
      <c r="E17" s="79" t="s">
        <v>283</v>
      </c>
      <c r="F17" s="18" t="s">
        <v>467</v>
      </c>
      <c r="G17" s="73">
        <v>11</v>
      </c>
      <c r="H17" s="73">
        <v>10</v>
      </c>
      <c r="I17" s="56">
        <f t="shared" si="0"/>
        <v>21</v>
      </c>
      <c r="J17" s="73">
        <v>9864743967</v>
      </c>
      <c r="K17" s="76" t="s">
        <v>473</v>
      </c>
      <c r="L17" s="76" t="s">
        <v>470</v>
      </c>
      <c r="M17" s="76">
        <v>9957705008</v>
      </c>
      <c r="N17" s="76" t="s">
        <v>303</v>
      </c>
      <c r="O17" s="76">
        <v>7576888055</v>
      </c>
      <c r="P17" s="76" t="s">
        <v>250</v>
      </c>
      <c r="Q17" s="18" t="s">
        <v>307</v>
      </c>
      <c r="R17" s="48"/>
      <c r="S17" s="18"/>
      <c r="T17" s="18"/>
    </row>
    <row r="18" spans="1:20">
      <c r="A18" s="4">
        <v>14</v>
      </c>
      <c r="B18" s="17" t="s">
        <v>62</v>
      </c>
      <c r="C18" s="64" t="s">
        <v>85</v>
      </c>
      <c r="D18" s="64" t="s">
        <v>23</v>
      </c>
      <c r="E18" s="79" t="s">
        <v>284</v>
      </c>
      <c r="F18" s="18" t="s">
        <v>467</v>
      </c>
      <c r="G18" s="73">
        <v>21</v>
      </c>
      <c r="H18" s="73">
        <v>29</v>
      </c>
      <c r="I18" s="56">
        <f t="shared" si="0"/>
        <v>50</v>
      </c>
      <c r="J18" s="73">
        <v>9577490550</v>
      </c>
      <c r="K18" s="76" t="s">
        <v>480</v>
      </c>
      <c r="L18" s="76" t="s">
        <v>302</v>
      </c>
      <c r="M18" s="76">
        <v>8473069526</v>
      </c>
      <c r="N18" s="76" t="s">
        <v>481</v>
      </c>
      <c r="O18" s="76">
        <v>9859147137</v>
      </c>
      <c r="P18" s="76" t="s">
        <v>251</v>
      </c>
      <c r="Q18" s="18" t="s">
        <v>310</v>
      </c>
      <c r="R18" s="48"/>
      <c r="S18" s="18"/>
      <c r="T18" s="18"/>
    </row>
    <row r="19" spans="1:20" ht="30">
      <c r="A19" s="4">
        <v>15</v>
      </c>
      <c r="B19" s="17" t="s">
        <v>62</v>
      </c>
      <c r="C19" s="64" t="s">
        <v>264</v>
      </c>
      <c r="D19" s="65" t="s">
        <v>25</v>
      </c>
      <c r="E19" s="79" t="s">
        <v>285</v>
      </c>
      <c r="F19" s="18"/>
      <c r="G19" s="73">
        <v>0</v>
      </c>
      <c r="H19" s="73">
        <v>59</v>
      </c>
      <c r="I19" s="56">
        <f t="shared" si="0"/>
        <v>59</v>
      </c>
      <c r="J19" s="73">
        <v>8011224601</v>
      </c>
      <c r="K19" s="76" t="s">
        <v>480</v>
      </c>
      <c r="L19" s="76" t="s">
        <v>302</v>
      </c>
      <c r="M19" s="76">
        <v>8473069526</v>
      </c>
      <c r="N19" s="76" t="s">
        <v>481</v>
      </c>
      <c r="O19" s="76">
        <v>9859147137</v>
      </c>
      <c r="P19" s="76" t="s">
        <v>251</v>
      </c>
      <c r="Q19" s="18" t="s">
        <v>310</v>
      </c>
      <c r="R19" s="48"/>
      <c r="S19" s="18"/>
      <c r="T19" s="18"/>
    </row>
    <row r="20" spans="1:20">
      <c r="A20" s="4">
        <v>16</v>
      </c>
      <c r="B20" s="17" t="s">
        <v>62</v>
      </c>
      <c r="C20" s="65" t="s">
        <v>86</v>
      </c>
      <c r="D20" s="64" t="s">
        <v>25</v>
      </c>
      <c r="E20" s="79" t="s">
        <v>286</v>
      </c>
      <c r="F20" s="18"/>
      <c r="G20" s="73">
        <v>18</v>
      </c>
      <c r="H20" s="73">
        <v>20</v>
      </c>
      <c r="I20" s="56">
        <f t="shared" si="0"/>
        <v>38</v>
      </c>
      <c r="J20" s="73">
        <v>7896794183</v>
      </c>
      <c r="K20" s="76" t="s">
        <v>480</v>
      </c>
      <c r="L20" s="76" t="s">
        <v>485</v>
      </c>
      <c r="M20" s="76">
        <v>9678121904</v>
      </c>
      <c r="N20" s="76" t="s">
        <v>486</v>
      </c>
      <c r="O20" s="76">
        <v>7399945368</v>
      </c>
      <c r="P20" s="73" t="s">
        <v>252</v>
      </c>
      <c r="Q20" s="18" t="s">
        <v>311</v>
      </c>
      <c r="R20" s="48"/>
      <c r="S20" s="18"/>
      <c r="T20" s="18"/>
    </row>
    <row r="21" spans="1:20">
      <c r="A21" s="4">
        <v>17</v>
      </c>
      <c r="B21" s="17" t="s">
        <v>62</v>
      </c>
      <c r="C21" s="65" t="s">
        <v>265</v>
      </c>
      <c r="D21" s="64" t="s">
        <v>25</v>
      </c>
      <c r="E21" s="79" t="s">
        <v>287</v>
      </c>
      <c r="F21" s="18"/>
      <c r="G21" s="73">
        <v>18</v>
      </c>
      <c r="H21" s="73">
        <v>13</v>
      </c>
      <c r="I21" s="56">
        <f t="shared" si="0"/>
        <v>31</v>
      </c>
      <c r="J21" s="73">
        <v>7399944231</v>
      </c>
      <c r="K21" s="76" t="s">
        <v>480</v>
      </c>
      <c r="L21" s="76" t="s">
        <v>302</v>
      </c>
      <c r="M21" s="76">
        <v>8473069526</v>
      </c>
      <c r="N21" s="76" t="s">
        <v>481</v>
      </c>
      <c r="O21" s="76">
        <v>9859147137</v>
      </c>
      <c r="P21" s="76" t="s">
        <v>253</v>
      </c>
      <c r="Q21" s="18" t="s">
        <v>308</v>
      </c>
      <c r="R21" s="48"/>
      <c r="S21" s="18"/>
      <c r="T21" s="18"/>
    </row>
    <row r="22" spans="1:20">
      <c r="A22" s="4">
        <v>18</v>
      </c>
      <c r="B22" s="17" t="s">
        <v>62</v>
      </c>
      <c r="C22" s="65" t="s">
        <v>87</v>
      </c>
      <c r="D22" s="65" t="s">
        <v>25</v>
      </c>
      <c r="E22" s="79" t="s">
        <v>288</v>
      </c>
      <c r="F22" s="57"/>
      <c r="G22" s="73">
        <v>32</v>
      </c>
      <c r="H22" s="73">
        <v>29</v>
      </c>
      <c r="I22" s="56">
        <f t="shared" si="0"/>
        <v>61</v>
      </c>
      <c r="J22" s="73">
        <v>9435106419</v>
      </c>
      <c r="K22" s="76" t="s">
        <v>480</v>
      </c>
      <c r="L22" s="76" t="s">
        <v>487</v>
      </c>
      <c r="M22" s="81">
        <v>9854514216</v>
      </c>
      <c r="N22" s="76" t="s">
        <v>140</v>
      </c>
      <c r="O22" s="76">
        <v>9864081561</v>
      </c>
      <c r="P22" s="76" t="s">
        <v>254</v>
      </c>
      <c r="Q22" s="18" t="s">
        <v>310</v>
      </c>
      <c r="R22" s="48"/>
      <c r="S22" s="18"/>
      <c r="T22" s="18"/>
    </row>
    <row r="23" spans="1:20">
      <c r="A23" s="4">
        <v>19</v>
      </c>
      <c r="B23" s="17" t="s">
        <v>62</v>
      </c>
      <c r="C23" s="65" t="s">
        <v>88</v>
      </c>
      <c r="D23" s="65" t="s">
        <v>25</v>
      </c>
      <c r="E23" s="81" t="s">
        <v>289</v>
      </c>
      <c r="F23" s="18"/>
      <c r="G23" s="76">
        <v>14</v>
      </c>
      <c r="H23" s="76">
        <v>20</v>
      </c>
      <c r="I23" s="56">
        <f t="shared" si="0"/>
        <v>34</v>
      </c>
      <c r="J23" s="76">
        <v>9365954384</v>
      </c>
      <c r="K23" s="76" t="s">
        <v>480</v>
      </c>
      <c r="L23" s="76" t="s">
        <v>487</v>
      </c>
      <c r="M23" s="81">
        <v>9854514216</v>
      </c>
      <c r="N23" s="76" t="s">
        <v>140</v>
      </c>
      <c r="O23" s="76">
        <v>9864081561</v>
      </c>
      <c r="P23" s="76" t="s">
        <v>254</v>
      </c>
      <c r="Q23" s="18" t="s">
        <v>310</v>
      </c>
      <c r="R23" s="48"/>
      <c r="S23" s="18"/>
      <c r="T23" s="18"/>
    </row>
    <row r="24" spans="1:20">
      <c r="A24" s="4">
        <v>20</v>
      </c>
      <c r="B24" s="17" t="s">
        <v>62</v>
      </c>
      <c r="C24" s="65" t="s">
        <v>89</v>
      </c>
      <c r="D24" s="65" t="s">
        <v>25</v>
      </c>
      <c r="E24" s="81" t="s">
        <v>290</v>
      </c>
      <c r="F24" s="18"/>
      <c r="G24" s="76">
        <v>25</v>
      </c>
      <c r="H24" s="76">
        <v>17</v>
      </c>
      <c r="I24" s="56">
        <f t="shared" si="0"/>
        <v>42</v>
      </c>
      <c r="J24" s="76" t="s">
        <v>268</v>
      </c>
      <c r="K24" s="76" t="s">
        <v>480</v>
      </c>
      <c r="L24" s="76" t="s">
        <v>488</v>
      </c>
      <c r="M24" s="76">
        <v>9435835083</v>
      </c>
      <c r="N24" s="76" t="s">
        <v>141</v>
      </c>
      <c r="O24" s="76">
        <v>9864167047</v>
      </c>
      <c r="P24" s="76" t="s">
        <v>255</v>
      </c>
      <c r="Q24" s="18" t="s">
        <v>311</v>
      </c>
      <c r="R24" s="48"/>
      <c r="S24" s="18"/>
      <c r="T24" s="18"/>
    </row>
    <row r="25" spans="1:20">
      <c r="A25" s="4">
        <v>21</v>
      </c>
      <c r="B25" s="17" t="s">
        <v>62</v>
      </c>
      <c r="C25" s="65" t="s">
        <v>266</v>
      </c>
      <c r="D25" s="65" t="s">
        <v>25</v>
      </c>
      <c r="E25" s="81" t="s">
        <v>291</v>
      </c>
      <c r="F25" s="18"/>
      <c r="G25" s="76">
        <v>18</v>
      </c>
      <c r="H25" s="76">
        <v>15</v>
      </c>
      <c r="I25" s="56">
        <f t="shared" si="0"/>
        <v>33</v>
      </c>
      <c r="J25" s="76">
        <v>8876124716</v>
      </c>
      <c r="K25" s="76" t="s">
        <v>480</v>
      </c>
      <c r="L25" s="76" t="s">
        <v>488</v>
      </c>
      <c r="M25" s="76">
        <v>9435835083</v>
      </c>
      <c r="N25" s="76" t="s">
        <v>141</v>
      </c>
      <c r="O25" s="76">
        <v>9864167047</v>
      </c>
      <c r="P25" s="76" t="s">
        <v>255</v>
      </c>
      <c r="Q25" s="18" t="s">
        <v>311</v>
      </c>
      <c r="R25" s="48"/>
      <c r="S25" s="18"/>
      <c r="T25" s="18"/>
    </row>
    <row r="26" spans="1:20">
      <c r="A26" s="4">
        <v>22</v>
      </c>
      <c r="B26" s="17" t="s">
        <v>62</v>
      </c>
      <c r="C26" s="65" t="s">
        <v>90</v>
      </c>
      <c r="D26" s="65" t="s">
        <v>25</v>
      </c>
      <c r="E26" s="81" t="s">
        <v>292</v>
      </c>
      <c r="F26" s="18"/>
      <c r="G26" s="76">
        <v>21</v>
      </c>
      <c r="H26" s="76">
        <v>39</v>
      </c>
      <c r="I26" s="56">
        <f t="shared" si="0"/>
        <v>60</v>
      </c>
      <c r="J26" s="76" t="s">
        <v>269</v>
      </c>
      <c r="K26" s="76" t="s">
        <v>480</v>
      </c>
      <c r="L26" s="76" t="s">
        <v>489</v>
      </c>
      <c r="M26" s="76">
        <v>9401450414</v>
      </c>
      <c r="N26" s="76" t="s">
        <v>490</v>
      </c>
      <c r="O26" s="76">
        <v>9508099639</v>
      </c>
      <c r="P26" s="76" t="s">
        <v>256</v>
      </c>
      <c r="Q26" s="18" t="s">
        <v>306</v>
      </c>
      <c r="R26" s="48"/>
      <c r="S26" s="18"/>
      <c r="T26" s="18"/>
    </row>
    <row r="27" spans="1:20">
      <c r="A27" s="4">
        <v>23</v>
      </c>
      <c r="B27" s="17" t="s">
        <v>62</v>
      </c>
      <c r="C27" s="65" t="s">
        <v>91</v>
      </c>
      <c r="D27" s="65" t="s">
        <v>25</v>
      </c>
      <c r="E27" s="81" t="s">
        <v>293</v>
      </c>
      <c r="F27" s="18"/>
      <c r="G27" s="76">
        <v>32</v>
      </c>
      <c r="H27" s="76">
        <v>30</v>
      </c>
      <c r="I27" s="56">
        <f t="shared" si="0"/>
        <v>62</v>
      </c>
      <c r="J27" s="76">
        <v>9401971490</v>
      </c>
      <c r="K27" s="76" t="s">
        <v>480</v>
      </c>
      <c r="L27" s="76" t="s">
        <v>491</v>
      </c>
      <c r="M27" s="76">
        <v>9401450414</v>
      </c>
      <c r="N27" s="76" t="s">
        <v>304</v>
      </c>
      <c r="O27" s="76">
        <v>9678034123</v>
      </c>
      <c r="P27" s="76" t="s">
        <v>256</v>
      </c>
      <c r="Q27" s="18" t="s">
        <v>306</v>
      </c>
      <c r="R27" s="48"/>
      <c r="S27" s="18"/>
      <c r="T27" s="18"/>
    </row>
    <row r="28" spans="1:20">
      <c r="A28" s="4">
        <v>24</v>
      </c>
      <c r="B28" s="17" t="s">
        <v>62</v>
      </c>
      <c r="C28" s="65" t="s">
        <v>267</v>
      </c>
      <c r="D28" s="65" t="s">
        <v>23</v>
      </c>
      <c r="E28" s="81" t="s">
        <v>294</v>
      </c>
      <c r="F28" s="18" t="s">
        <v>467</v>
      </c>
      <c r="G28" s="76">
        <v>11</v>
      </c>
      <c r="H28" s="76">
        <v>16</v>
      </c>
      <c r="I28" s="56">
        <f t="shared" si="0"/>
        <v>27</v>
      </c>
      <c r="J28" s="76">
        <v>9435820530</v>
      </c>
      <c r="K28" s="76" t="s">
        <v>480</v>
      </c>
      <c r="L28" s="76" t="s">
        <v>491</v>
      </c>
      <c r="M28" s="76">
        <v>9401450414</v>
      </c>
      <c r="N28" s="76" t="s">
        <v>304</v>
      </c>
      <c r="O28" s="76">
        <v>9678034123</v>
      </c>
      <c r="P28" s="76" t="s">
        <v>256</v>
      </c>
      <c r="Q28" s="18" t="s">
        <v>306</v>
      </c>
      <c r="R28" s="48"/>
      <c r="S28" s="18"/>
      <c r="T28" s="18"/>
    </row>
    <row r="29" spans="1:20" ht="30">
      <c r="A29" s="4">
        <v>25</v>
      </c>
      <c r="B29" s="17" t="s">
        <v>62</v>
      </c>
      <c r="C29" s="65" t="s">
        <v>92</v>
      </c>
      <c r="D29" s="64" t="s">
        <v>23</v>
      </c>
      <c r="E29" s="82" t="s">
        <v>295</v>
      </c>
      <c r="F29" s="18" t="s">
        <v>1169</v>
      </c>
      <c r="G29" s="77">
        <v>19</v>
      </c>
      <c r="H29" s="77">
        <v>6</v>
      </c>
      <c r="I29" s="56">
        <f t="shared" si="0"/>
        <v>25</v>
      </c>
      <c r="J29" s="77">
        <v>7002204478</v>
      </c>
      <c r="K29" s="76" t="s">
        <v>473</v>
      </c>
      <c r="L29" s="76" t="s">
        <v>470</v>
      </c>
      <c r="M29" s="76">
        <v>9957705008</v>
      </c>
      <c r="N29" s="76" t="s">
        <v>303</v>
      </c>
      <c r="O29" s="76">
        <v>7576888055</v>
      </c>
      <c r="P29" s="76" t="s">
        <v>257</v>
      </c>
      <c r="Q29" s="18" t="s">
        <v>307</v>
      </c>
      <c r="R29" s="48"/>
      <c r="S29" s="18"/>
      <c r="T29" s="18"/>
    </row>
    <row r="30" spans="1:20">
      <c r="A30" s="4">
        <v>26</v>
      </c>
      <c r="B30" s="17" t="s">
        <v>62</v>
      </c>
      <c r="C30" s="65" t="s">
        <v>93</v>
      </c>
      <c r="D30" s="64" t="s">
        <v>23</v>
      </c>
      <c r="E30" s="82" t="s">
        <v>296</v>
      </c>
      <c r="F30" s="18" t="s">
        <v>1169</v>
      </c>
      <c r="G30" s="77">
        <v>21</v>
      </c>
      <c r="H30" s="77">
        <v>9</v>
      </c>
      <c r="I30" s="56">
        <f t="shared" si="0"/>
        <v>30</v>
      </c>
      <c r="J30" s="77">
        <v>9401930388</v>
      </c>
      <c r="K30" s="76" t="s">
        <v>473</v>
      </c>
      <c r="L30" s="76" t="s">
        <v>470</v>
      </c>
      <c r="M30" s="76">
        <v>9957705008</v>
      </c>
      <c r="N30" s="76" t="s">
        <v>303</v>
      </c>
      <c r="O30" s="76">
        <v>7576888055</v>
      </c>
      <c r="P30" s="76" t="s">
        <v>257</v>
      </c>
      <c r="Q30" s="18" t="s">
        <v>307</v>
      </c>
      <c r="R30" s="48"/>
      <c r="S30" s="18"/>
      <c r="T30" s="18"/>
    </row>
    <row r="31" spans="1:20" ht="30">
      <c r="A31" s="4">
        <v>27</v>
      </c>
      <c r="B31" s="17" t="s">
        <v>62</v>
      </c>
      <c r="C31" s="64" t="s">
        <v>94</v>
      </c>
      <c r="D31" s="64" t="s">
        <v>23</v>
      </c>
      <c r="E31" s="79" t="s">
        <v>297</v>
      </c>
      <c r="F31" s="18" t="s">
        <v>1169</v>
      </c>
      <c r="G31" s="73">
        <v>114</v>
      </c>
      <c r="H31" s="73">
        <v>89</v>
      </c>
      <c r="I31" s="56">
        <f t="shared" si="0"/>
        <v>203</v>
      </c>
      <c r="J31" s="73">
        <v>9401706148</v>
      </c>
      <c r="K31" s="76" t="s">
        <v>480</v>
      </c>
      <c r="L31" s="76" t="s">
        <v>487</v>
      </c>
      <c r="M31" s="81">
        <v>9854514216</v>
      </c>
      <c r="N31" s="76" t="s">
        <v>492</v>
      </c>
      <c r="O31" s="76">
        <v>9864081561</v>
      </c>
      <c r="P31" s="76" t="s">
        <v>258</v>
      </c>
      <c r="Q31" s="18" t="s">
        <v>309</v>
      </c>
      <c r="R31" s="48"/>
      <c r="S31" s="18"/>
      <c r="T31" s="18"/>
    </row>
    <row r="32" spans="1:20" ht="30">
      <c r="A32" s="4">
        <v>28</v>
      </c>
      <c r="B32" s="17" t="s">
        <v>62</v>
      </c>
      <c r="C32" s="64" t="s">
        <v>94</v>
      </c>
      <c r="D32" s="65" t="s">
        <v>23</v>
      </c>
      <c r="E32" s="79" t="s">
        <v>297</v>
      </c>
      <c r="F32" s="18" t="s">
        <v>1169</v>
      </c>
      <c r="G32" s="73">
        <v>114</v>
      </c>
      <c r="H32" s="73">
        <v>89</v>
      </c>
      <c r="I32" s="56">
        <f t="shared" si="0"/>
        <v>203</v>
      </c>
      <c r="J32" s="73">
        <v>9401706148</v>
      </c>
      <c r="K32" s="76" t="s">
        <v>480</v>
      </c>
      <c r="L32" s="76" t="s">
        <v>487</v>
      </c>
      <c r="M32" s="81">
        <v>9854514216</v>
      </c>
      <c r="N32" s="76" t="s">
        <v>492</v>
      </c>
      <c r="O32" s="76">
        <v>9864081561</v>
      </c>
      <c r="P32" s="76" t="s">
        <v>259</v>
      </c>
      <c r="Q32" s="18" t="s">
        <v>310</v>
      </c>
      <c r="R32" s="48"/>
      <c r="S32" s="18"/>
      <c r="T32" s="18"/>
    </row>
    <row r="33" spans="1:20" ht="30">
      <c r="A33" s="4">
        <v>29</v>
      </c>
      <c r="B33" s="17" t="s">
        <v>62</v>
      </c>
      <c r="C33" s="64" t="s">
        <v>95</v>
      </c>
      <c r="D33" s="64" t="s">
        <v>23</v>
      </c>
      <c r="E33" s="83" t="s">
        <v>298</v>
      </c>
      <c r="F33" s="18" t="s">
        <v>467</v>
      </c>
      <c r="G33" s="78">
        <v>6</v>
      </c>
      <c r="H33" s="78">
        <v>9</v>
      </c>
      <c r="I33" s="56">
        <f t="shared" si="0"/>
        <v>15</v>
      </c>
      <c r="J33" s="78">
        <v>9101299560</v>
      </c>
      <c r="K33" s="76" t="s">
        <v>480</v>
      </c>
      <c r="L33" s="76" t="s">
        <v>493</v>
      </c>
      <c r="M33" s="76">
        <v>9954309581</v>
      </c>
      <c r="N33" s="76" t="s">
        <v>305</v>
      </c>
      <c r="O33" s="76">
        <v>8473836337</v>
      </c>
      <c r="P33" s="76" t="s">
        <v>260</v>
      </c>
      <c r="Q33" s="18" t="s">
        <v>311</v>
      </c>
      <c r="R33" s="48"/>
      <c r="S33" s="18"/>
      <c r="T33" s="18"/>
    </row>
    <row r="34" spans="1:20">
      <c r="A34" s="4">
        <v>30</v>
      </c>
      <c r="B34" s="17" t="s">
        <v>62</v>
      </c>
      <c r="C34" s="64" t="s">
        <v>96</v>
      </c>
      <c r="D34" s="64" t="s">
        <v>25</v>
      </c>
      <c r="E34" s="79" t="s">
        <v>299</v>
      </c>
      <c r="F34" s="18"/>
      <c r="G34" s="72">
        <v>48</v>
      </c>
      <c r="H34" s="72">
        <v>45</v>
      </c>
      <c r="I34" s="56">
        <f t="shared" si="0"/>
        <v>93</v>
      </c>
      <c r="J34" s="72">
        <v>8122915852</v>
      </c>
      <c r="K34" s="76" t="s">
        <v>480</v>
      </c>
      <c r="L34" s="76" t="s">
        <v>493</v>
      </c>
      <c r="M34" s="76">
        <v>9954309581</v>
      </c>
      <c r="N34" s="76" t="s">
        <v>305</v>
      </c>
      <c r="O34" s="76">
        <v>8473836337</v>
      </c>
      <c r="P34" s="76" t="s">
        <v>260</v>
      </c>
      <c r="Q34" s="18" t="s">
        <v>311</v>
      </c>
      <c r="R34" s="48"/>
      <c r="S34" s="18"/>
      <c r="T34" s="18"/>
    </row>
    <row r="35" spans="1:20">
      <c r="A35" s="4">
        <v>31</v>
      </c>
      <c r="B35" s="17" t="s">
        <v>62</v>
      </c>
      <c r="C35" s="65" t="s">
        <v>97</v>
      </c>
      <c r="D35" s="65" t="s">
        <v>23</v>
      </c>
      <c r="E35" s="79" t="s">
        <v>300</v>
      </c>
      <c r="F35" s="18" t="s">
        <v>468</v>
      </c>
      <c r="G35" s="73">
        <v>152</v>
      </c>
      <c r="H35" s="73">
        <v>122</v>
      </c>
      <c r="I35" s="56">
        <f t="shared" si="0"/>
        <v>274</v>
      </c>
      <c r="J35" s="73" t="s">
        <v>270</v>
      </c>
      <c r="K35" s="76" t="s">
        <v>482</v>
      </c>
      <c r="L35" s="76" t="s">
        <v>494</v>
      </c>
      <c r="M35" s="76">
        <v>9854850830</v>
      </c>
      <c r="N35" s="76" t="s">
        <v>495</v>
      </c>
      <c r="O35" s="76">
        <v>9678148436</v>
      </c>
      <c r="P35" s="76" t="s">
        <v>261</v>
      </c>
      <c r="Q35" s="18" t="s">
        <v>306</v>
      </c>
      <c r="R35" s="48"/>
      <c r="S35" s="18"/>
      <c r="T35" s="18"/>
    </row>
    <row r="36" spans="1:20">
      <c r="A36" s="4">
        <v>32</v>
      </c>
      <c r="B36" s="17" t="s">
        <v>62</v>
      </c>
      <c r="C36" s="64" t="s">
        <v>174</v>
      </c>
      <c r="D36" s="65" t="s">
        <v>23</v>
      </c>
      <c r="E36" s="79" t="s">
        <v>301</v>
      </c>
      <c r="F36" s="18" t="s">
        <v>1169</v>
      </c>
      <c r="G36" s="72">
        <v>8</v>
      </c>
      <c r="H36" s="72">
        <v>7</v>
      </c>
      <c r="I36" s="56">
        <f t="shared" si="0"/>
        <v>15</v>
      </c>
      <c r="J36" s="72">
        <v>9435230007</v>
      </c>
      <c r="K36" s="76" t="s">
        <v>464</v>
      </c>
      <c r="L36" s="76" t="s">
        <v>465</v>
      </c>
      <c r="M36" s="76">
        <v>9954695172</v>
      </c>
      <c r="N36" s="76" t="s">
        <v>466</v>
      </c>
      <c r="O36" s="76">
        <v>7399818038</v>
      </c>
      <c r="P36" s="76" t="s">
        <v>262</v>
      </c>
      <c r="Q36" s="18" t="s">
        <v>307</v>
      </c>
      <c r="R36" s="48"/>
      <c r="S36" s="18"/>
      <c r="T36" s="18"/>
    </row>
    <row r="37" spans="1:20">
      <c r="A37" s="4">
        <v>33</v>
      </c>
      <c r="B37" s="17" t="s">
        <v>63</v>
      </c>
      <c r="C37" s="76" t="s">
        <v>98</v>
      </c>
      <c r="D37" s="67" t="s">
        <v>25</v>
      </c>
      <c r="E37" s="81" t="s">
        <v>324</v>
      </c>
      <c r="F37" s="18"/>
      <c r="G37" s="76">
        <v>17</v>
      </c>
      <c r="H37" s="76">
        <v>20</v>
      </c>
      <c r="I37" s="56">
        <f t="shared" si="0"/>
        <v>37</v>
      </c>
      <c r="J37" s="76">
        <v>8011212974</v>
      </c>
      <c r="K37" s="76" t="s">
        <v>496</v>
      </c>
      <c r="L37" s="76" t="s">
        <v>497</v>
      </c>
      <c r="M37" s="76">
        <v>9678946304</v>
      </c>
      <c r="N37" s="76" t="s">
        <v>142</v>
      </c>
      <c r="O37" s="76">
        <v>9678946304</v>
      </c>
      <c r="P37" s="76" t="s">
        <v>243</v>
      </c>
      <c r="Q37" s="18" t="s">
        <v>306</v>
      </c>
      <c r="R37" s="18"/>
      <c r="S37" s="18"/>
      <c r="T37" s="18"/>
    </row>
    <row r="38" spans="1:20">
      <c r="A38" s="4">
        <v>34</v>
      </c>
      <c r="B38" s="17" t="s">
        <v>63</v>
      </c>
      <c r="C38" s="76" t="s">
        <v>99</v>
      </c>
      <c r="D38" s="68" t="s">
        <v>25</v>
      </c>
      <c r="E38" s="81" t="s">
        <v>325</v>
      </c>
      <c r="F38" s="18"/>
      <c r="G38" s="76">
        <v>25</v>
      </c>
      <c r="H38" s="76">
        <v>18</v>
      </c>
      <c r="I38" s="56">
        <f t="shared" si="0"/>
        <v>43</v>
      </c>
      <c r="J38" s="76">
        <v>9954785802</v>
      </c>
      <c r="K38" s="76" t="s">
        <v>496</v>
      </c>
      <c r="L38" s="76" t="s">
        <v>497</v>
      </c>
      <c r="M38" s="76">
        <v>9678946304</v>
      </c>
      <c r="N38" s="76" t="s">
        <v>143</v>
      </c>
      <c r="O38" s="76">
        <v>9678946304</v>
      </c>
      <c r="P38" s="76" t="s">
        <v>243</v>
      </c>
      <c r="Q38" s="18" t="s">
        <v>306</v>
      </c>
      <c r="R38" s="18"/>
      <c r="S38" s="18"/>
      <c r="T38" s="18"/>
    </row>
    <row r="39" spans="1:20">
      <c r="A39" s="4">
        <v>35</v>
      </c>
      <c r="B39" s="17" t="s">
        <v>63</v>
      </c>
      <c r="C39" s="76" t="s">
        <v>312</v>
      </c>
      <c r="D39" s="68" t="s">
        <v>23</v>
      </c>
      <c r="E39" s="81" t="s">
        <v>326</v>
      </c>
      <c r="F39" s="18" t="s">
        <v>467</v>
      </c>
      <c r="G39" s="76">
        <v>18</v>
      </c>
      <c r="H39" s="76">
        <v>24</v>
      </c>
      <c r="I39" s="56">
        <f t="shared" si="0"/>
        <v>42</v>
      </c>
      <c r="J39" s="76" t="s">
        <v>318</v>
      </c>
      <c r="K39" s="76" t="s">
        <v>496</v>
      </c>
      <c r="L39" s="76" t="s">
        <v>497</v>
      </c>
      <c r="M39" s="76">
        <v>9678946304</v>
      </c>
      <c r="N39" s="76" t="s">
        <v>143</v>
      </c>
      <c r="O39" s="76">
        <v>9678946304</v>
      </c>
      <c r="P39" s="76" t="s">
        <v>243</v>
      </c>
      <c r="Q39" s="18" t="s">
        <v>306</v>
      </c>
      <c r="R39" s="18"/>
      <c r="S39" s="18"/>
      <c r="T39" s="18"/>
    </row>
    <row r="40" spans="1:20">
      <c r="A40" s="4">
        <v>36</v>
      </c>
      <c r="B40" s="17" t="s">
        <v>63</v>
      </c>
      <c r="C40" s="84" t="s">
        <v>100</v>
      </c>
      <c r="D40" s="65" t="s">
        <v>23</v>
      </c>
      <c r="E40" s="81" t="s">
        <v>327</v>
      </c>
      <c r="F40" s="18" t="s">
        <v>467</v>
      </c>
      <c r="G40" s="76">
        <v>14</v>
      </c>
      <c r="H40" s="76">
        <v>13</v>
      </c>
      <c r="I40" s="56">
        <f t="shared" si="0"/>
        <v>27</v>
      </c>
      <c r="J40" s="76">
        <v>9954028080</v>
      </c>
      <c r="K40" s="76" t="s">
        <v>498</v>
      </c>
      <c r="L40" s="76" t="s">
        <v>499</v>
      </c>
      <c r="M40" s="76">
        <v>7896651133</v>
      </c>
      <c r="N40" s="76" t="s">
        <v>459</v>
      </c>
      <c r="O40" s="76">
        <v>7896945069</v>
      </c>
      <c r="P40" s="76" t="s">
        <v>244</v>
      </c>
      <c r="Q40" s="18" t="s">
        <v>307</v>
      </c>
      <c r="R40" s="18"/>
      <c r="S40" s="18"/>
      <c r="T40" s="18"/>
    </row>
    <row r="41" spans="1:20">
      <c r="A41" s="4">
        <v>37</v>
      </c>
      <c r="B41" s="17" t="s">
        <v>63</v>
      </c>
      <c r="C41" s="84" t="s">
        <v>101</v>
      </c>
      <c r="D41" s="68" t="s">
        <v>23</v>
      </c>
      <c r="E41" s="87" t="s">
        <v>328</v>
      </c>
      <c r="F41" s="18" t="s">
        <v>467</v>
      </c>
      <c r="G41" s="86">
        <v>25</v>
      </c>
      <c r="H41" s="86">
        <v>29</v>
      </c>
      <c r="I41" s="56">
        <f t="shared" si="0"/>
        <v>54</v>
      </c>
      <c r="J41" s="86">
        <v>9435770927</v>
      </c>
      <c r="K41" s="76" t="s">
        <v>498</v>
      </c>
      <c r="L41" s="76" t="s">
        <v>499</v>
      </c>
      <c r="M41" s="76">
        <v>7896651133</v>
      </c>
      <c r="N41" s="76" t="s">
        <v>459</v>
      </c>
      <c r="O41" s="76">
        <v>7896945069</v>
      </c>
      <c r="P41" s="76" t="s">
        <v>244</v>
      </c>
      <c r="Q41" s="18" t="s">
        <v>307</v>
      </c>
      <c r="R41" s="18"/>
      <c r="S41" s="18"/>
      <c r="T41" s="18"/>
    </row>
    <row r="42" spans="1:20">
      <c r="A42" s="4">
        <v>38</v>
      </c>
      <c r="B42" s="17" t="s">
        <v>63</v>
      </c>
      <c r="C42" s="84" t="s">
        <v>102</v>
      </c>
      <c r="D42" s="65" t="s">
        <v>25</v>
      </c>
      <c r="E42" s="76"/>
      <c r="F42" s="18"/>
      <c r="G42" s="76">
        <v>25</v>
      </c>
      <c r="H42" s="76">
        <v>22</v>
      </c>
      <c r="I42" s="56">
        <f t="shared" si="0"/>
        <v>47</v>
      </c>
      <c r="J42" s="76">
        <v>8472093907</v>
      </c>
      <c r="K42" s="76" t="s">
        <v>498</v>
      </c>
      <c r="L42" s="76" t="s">
        <v>500</v>
      </c>
      <c r="M42" s="76">
        <v>7896651133</v>
      </c>
      <c r="N42" s="76" t="s">
        <v>364</v>
      </c>
      <c r="O42" s="76">
        <v>9678877161</v>
      </c>
      <c r="P42" s="76" t="s">
        <v>245</v>
      </c>
      <c r="Q42" s="18" t="s">
        <v>308</v>
      </c>
      <c r="R42" s="18"/>
      <c r="S42" s="18"/>
      <c r="T42" s="18"/>
    </row>
    <row r="43" spans="1:20">
      <c r="A43" s="4">
        <v>39</v>
      </c>
      <c r="B43" s="17" t="s">
        <v>63</v>
      </c>
      <c r="C43" s="84" t="s">
        <v>103</v>
      </c>
      <c r="D43" s="68" t="s">
        <v>23</v>
      </c>
      <c r="E43" s="87" t="s">
        <v>329</v>
      </c>
      <c r="F43" s="18" t="s">
        <v>467</v>
      </c>
      <c r="G43" s="86">
        <v>21</v>
      </c>
      <c r="H43" s="86">
        <v>11</v>
      </c>
      <c r="I43" s="56">
        <f t="shared" si="0"/>
        <v>32</v>
      </c>
      <c r="J43" s="86">
        <v>9954505346</v>
      </c>
      <c r="K43" s="76" t="s">
        <v>498</v>
      </c>
      <c r="L43" s="76" t="s">
        <v>500</v>
      </c>
      <c r="M43" s="76">
        <v>7896651133</v>
      </c>
      <c r="N43" s="76" t="s">
        <v>364</v>
      </c>
      <c r="O43" s="76">
        <v>9678877161</v>
      </c>
      <c r="P43" s="76" t="s">
        <v>245</v>
      </c>
      <c r="Q43" s="18" t="s">
        <v>308</v>
      </c>
      <c r="R43" s="18"/>
      <c r="S43" s="18"/>
      <c r="T43" s="18"/>
    </row>
    <row r="44" spans="1:20">
      <c r="A44" s="4">
        <v>40</v>
      </c>
      <c r="B44" s="17" t="s">
        <v>63</v>
      </c>
      <c r="C44" s="84" t="s">
        <v>104</v>
      </c>
      <c r="D44" s="65" t="s">
        <v>25</v>
      </c>
      <c r="E44" s="87" t="s">
        <v>330</v>
      </c>
      <c r="F44" s="18"/>
      <c r="G44" s="86">
        <v>20</v>
      </c>
      <c r="H44" s="86">
        <v>29</v>
      </c>
      <c r="I44" s="56">
        <f t="shared" si="0"/>
        <v>49</v>
      </c>
      <c r="J44" s="86" t="s">
        <v>105</v>
      </c>
      <c r="K44" s="76" t="s">
        <v>496</v>
      </c>
      <c r="L44" s="76" t="s">
        <v>497</v>
      </c>
      <c r="M44" s="76">
        <v>9678946304</v>
      </c>
      <c r="N44" s="76" t="s">
        <v>144</v>
      </c>
      <c r="O44" s="76">
        <v>9678946304</v>
      </c>
      <c r="P44" s="76" t="s">
        <v>246</v>
      </c>
      <c r="Q44" s="18" t="s">
        <v>309</v>
      </c>
      <c r="R44" s="18"/>
      <c r="S44" s="18"/>
      <c r="T44" s="18"/>
    </row>
    <row r="45" spans="1:20">
      <c r="A45" s="4">
        <v>41</v>
      </c>
      <c r="B45" s="17" t="s">
        <v>63</v>
      </c>
      <c r="C45" s="84" t="s">
        <v>106</v>
      </c>
      <c r="D45" s="65" t="s">
        <v>23</v>
      </c>
      <c r="E45" s="79" t="s">
        <v>331</v>
      </c>
      <c r="F45" s="18" t="s">
        <v>467</v>
      </c>
      <c r="G45" s="73">
        <v>4</v>
      </c>
      <c r="H45" s="73">
        <v>12</v>
      </c>
      <c r="I45" s="56">
        <f t="shared" si="0"/>
        <v>16</v>
      </c>
      <c r="J45" s="73">
        <v>9957676237</v>
      </c>
      <c r="K45" s="76" t="s">
        <v>496</v>
      </c>
      <c r="L45" s="76" t="s">
        <v>497</v>
      </c>
      <c r="M45" s="76">
        <v>9678946304</v>
      </c>
      <c r="N45" s="76" t="s">
        <v>144</v>
      </c>
      <c r="O45" s="76">
        <v>9678946304</v>
      </c>
      <c r="P45" s="76" t="s">
        <v>246</v>
      </c>
      <c r="Q45" s="18" t="s">
        <v>309</v>
      </c>
      <c r="R45" s="18"/>
      <c r="S45" s="18"/>
      <c r="T45" s="18"/>
    </row>
    <row r="46" spans="1:20">
      <c r="A46" s="4">
        <v>42</v>
      </c>
      <c r="B46" s="17" t="s">
        <v>63</v>
      </c>
      <c r="C46" s="84" t="s">
        <v>313</v>
      </c>
      <c r="D46" s="69" t="s">
        <v>23</v>
      </c>
      <c r="E46" s="79" t="s">
        <v>332</v>
      </c>
      <c r="F46" s="18" t="s">
        <v>467</v>
      </c>
      <c r="G46" s="73">
        <v>7</v>
      </c>
      <c r="H46" s="73">
        <v>14</v>
      </c>
      <c r="I46" s="56">
        <f t="shared" si="0"/>
        <v>21</v>
      </c>
      <c r="J46" s="73">
        <v>9678892047</v>
      </c>
      <c r="K46" s="76" t="s">
        <v>496</v>
      </c>
      <c r="L46" s="76" t="s">
        <v>497</v>
      </c>
      <c r="M46" s="76">
        <v>9678946304</v>
      </c>
      <c r="N46" s="76" t="s">
        <v>144</v>
      </c>
      <c r="O46" s="76">
        <v>9678946304</v>
      </c>
      <c r="P46" s="76" t="s">
        <v>246</v>
      </c>
      <c r="Q46" s="18" t="s">
        <v>309</v>
      </c>
      <c r="R46" s="18"/>
      <c r="S46" s="18"/>
      <c r="T46" s="18"/>
    </row>
    <row r="47" spans="1:20">
      <c r="A47" s="4">
        <v>43</v>
      </c>
      <c r="B47" s="17" t="s">
        <v>63</v>
      </c>
      <c r="C47" s="85" t="s">
        <v>107</v>
      </c>
      <c r="D47" s="65" t="s">
        <v>25</v>
      </c>
      <c r="E47" s="87" t="s">
        <v>333</v>
      </c>
      <c r="F47" s="18"/>
      <c r="G47" s="86">
        <v>39</v>
      </c>
      <c r="H47" s="86">
        <v>30</v>
      </c>
      <c r="I47" s="56">
        <f t="shared" si="0"/>
        <v>69</v>
      </c>
      <c r="J47" s="86">
        <v>9957675479</v>
      </c>
      <c r="K47" s="76" t="s">
        <v>496</v>
      </c>
      <c r="L47" s="76" t="s">
        <v>497</v>
      </c>
      <c r="M47" s="76">
        <v>9678946304</v>
      </c>
      <c r="N47" s="76" t="s">
        <v>501</v>
      </c>
      <c r="O47" s="76">
        <v>9954648905</v>
      </c>
      <c r="P47" s="76" t="s">
        <v>247</v>
      </c>
      <c r="Q47" s="18" t="s">
        <v>310</v>
      </c>
      <c r="R47" s="18"/>
      <c r="S47" s="18"/>
      <c r="T47" s="18"/>
    </row>
    <row r="48" spans="1:20">
      <c r="A48" s="4">
        <v>44</v>
      </c>
      <c r="B48" s="17" t="s">
        <v>63</v>
      </c>
      <c r="C48" s="85" t="s">
        <v>108</v>
      </c>
      <c r="D48" s="69" t="s">
        <v>25</v>
      </c>
      <c r="E48" s="81" t="s">
        <v>334</v>
      </c>
      <c r="F48" s="18"/>
      <c r="G48" s="76">
        <v>17</v>
      </c>
      <c r="H48" s="76">
        <v>16</v>
      </c>
      <c r="I48" s="56">
        <f t="shared" si="0"/>
        <v>33</v>
      </c>
      <c r="J48" s="76">
        <v>8011680675</v>
      </c>
      <c r="K48" s="76" t="s">
        <v>496</v>
      </c>
      <c r="L48" s="76" t="s">
        <v>497</v>
      </c>
      <c r="M48" s="76">
        <v>9678946304</v>
      </c>
      <c r="N48" s="76" t="s">
        <v>501</v>
      </c>
      <c r="O48" s="76">
        <v>9954648905</v>
      </c>
      <c r="P48" s="76" t="s">
        <v>247</v>
      </c>
      <c r="Q48" s="18" t="s">
        <v>310</v>
      </c>
      <c r="R48" s="18"/>
      <c r="S48" s="18"/>
      <c r="T48" s="18"/>
    </row>
    <row r="49" spans="1:20" ht="30.75">
      <c r="A49" s="4">
        <v>45</v>
      </c>
      <c r="B49" s="17" t="s">
        <v>63</v>
      </c>
      <c r="C49" s="85" t="s">
        <v>109</v>
      </c>
      <c r="D49" s="65" t="s">
        <v>23</v>
      </c>
      <c r="E49" s="82" t="s">
        <v>335</v>
      </c>
      <c r="F49" s="18" t="s">
        <v>467</v>
      </c>
      <c r="G49" s="77">
        <v>5</v>
      </c>
      <c r="H49" s="77">
        <v>12</v>
      </c>
      <c r="I49" s="56">
        <f t="shared" si="0"/>
        <v>17</v>
      </c>
      <c r="J49" s="77" t="s">
        <v>319</v>
      </c>
      <c r="K49" s="76" t="s">
        <v>496</v>
      </c>
      <c r="L49" s="76" t="s">
        <v>497</v>
      </c>
      <c r="M49" s="76">
        <v>9678946304</v>
      </c>
      <c r="N49" s="76" t="s">
        <v>501</v>
      </c>
      <c r="O49" s="76">
        <v>9954648905</v>
      </c>
      <c r="P49" s="76" t="s">
        <v>247</v>
      </c>
      <c r="Q49" s="18" t="s">
        <v>310</v>
      </c>
      <c r="R49" s="18"/>
      <c r="S49" s="18"/>
      <c r="T49" s="18"/>
    </row>
    <row r="50" spans="1:20">
      <c r="A50" s="4">
        <v>46</v>
      </c>
      <c r="B50" s="17" t="s">
        <v>63</v>
      </c>
      <c r="C50" s="85" t="s">
        <v>314</v>
      </c>
      <c r="D50" s="67" t="s">
        <v>23</v>
      </c>
      <c r="E50" s="82" t="s">
        <v>336</v>
      </c>
      <c r="F50" s="18" t="s">
        <v>467</v>
      </c>
      <c r="G50" s="77">
        <v>12</v>
      </c>
      <c r="H50" s="77">
        <v>13</v>
      </c>
      <c r="I50" s="56">
        <f t="shared" si="0"/>
        <v>25</v>
      </c>
      <c r="J50" s="77">
        <v>91013264</v>
      </c>
      <c r="K50" s="76" t="s">
        <v>496</v>
      </c>
      <c r="L50" s="76" t="s">
        <v>497</v>
      </c>
      <c r="M50" s="76">
        <v>9678946304</v>
      </c>
      <c r="N50" s="76" t="s">
        <v>501</v>
      </c>
      <c r="O50" s="76">
        <v>9954648905</v>
      </c>
      <c r="P50" s="76" t="s">
        <v>247</v>
      </c>
      <c r="Q50" s="18" t="s">
        <v>310</v>
      </c>
      <c r="R50" s="18"/>
      <c r="S50" s="18"/>
      <c r="T50" s="18"/>
    </row>
    <row r="51" spans="1:20">
      <c r="A51" s="4">
        <v>47</v>
      </c>
      <c r="B51" s="17" t="s">
        <v>63</v>
      </c>
      <c r="C51" s="85" t="s">
        <v>110</v>
      </c>
      <c r="D51" s="67" t="s">
        <v>25</v>
      </c>
      <c r="E51" s="79" t="s">
        <v>337</v>
      </c>
      <c r="F51" s="18"/>
      <c r="G51" s="72">
        <v>30</v>
      </c>
      <c r="H51" s="72">
        <v>37</v>
      </c>
      <c r="I51" s="56">
        <f t="shared" si="0"/>
        <v>67</v>
      </c>
      <c r="J51" s="72">
        <v>9954560413</v>
      </c>
      <c r="K51" s="76" t="s">
        <v>480</v>
      </c>
      <c r="L51" s="76" t="s">
        <v>502</v>
      </c>
      <c r="M51" s="76">
        <v>9854065916</v>
      </c>
      <c r="N51" s="76" t="s">
        <v>365</v>
      </c>
      <c r="O51" s="76">
        <v>9864356462</v>
      </c>
      <c r="P51" s="76" t="s">
        <v>248</v>
      </c>
      <c r="Q51" s="18" t="s">
        <v>311</v>
      </c>
      <c r="R51" s="18"/>
      <c r="S51" s="18"/>
      <c r="T51" s="18"/>
    </row>
    <row r="52" spans="1:20">
      <c r="A52" s="4">
        <v>48</v>
      </c>
      <c r="B52" s="17" t="s">
        <v>63</v>
      </c>
      <c r="C52" s="85" t="s">
        <v>111</v>
      </c>
      <c r="D52" s="65" t="s">
        <v>23</v>
      </c>
      <c r="E52" s="82" t="s">
        <v>338</v>
      </c>
      <c r="F52" s="18" t="s">
        <v>467</v>
      </c>
      <c r="G52" s="77">
        <v>11</v>
      </c>
      <c r="H52" s="77">
        <v>9</v>
      </c>
      <c r="I52" s="56">
        <f t="shared" si="0"/>
        <v>20</v>
      </c>
      <c r="J52" s="77">
        <v>9508179168</v>
      </c>
      <c r="K52" s="76" t="s">
        <v>480</v>
      </c>
      <c r="L52" s="76" t="s">
        <v>502</v>
      </c>
      <c r="M52" s="76">
        <v>9854065916</v>
      </c>
      <c r="N52" s="76" t="s">
        <v>365</v>
      </c>
      <c r="O52" s="76">
        <v>9864356462</v>
      </c>
      <c r="P52" s="76" t="s">
        <v>248</v>
      </c>
      <c r="Q52" s="18" t="s">
        <v>311</v>
      </c>
      <c r="R52" s="18"/>
      <c r="S52" s="18"/>
      <c r="T52" s="18"/>
    </row>
    <row r="53" spans="1:20" ht="30.75">
      <c r="A53" s="4">
        <v>49</v>
      </c>
      <c r="B53" s="17" t="s">
        <v>63</v>
      </c>
      <c r="C53" s="85" t="s">
        <v>112</v>
      </c>
      <c r="D53" s="67" t="s">
        <v>25</v>
      </c>
      <c r="E53" s="81" t="s">
        <v>339</v>
      </c>
      <c r="F53" s="18"/>
      <c r="G53" s="76">
        <v>29</v>
      </c>
      <c r="H53" s="76">
        <v>31</v>
      </c>
      <c r="I53" s="56">
        <f t="shared" si="0"/>
        <v>60</v>
      </c>
      <c r="J53" s="76">
        <v>9854673724</v>
      </c>
      <c r="K53" s="76" t="s">
        <v>496</v>
      </c>
      <c r="L53" s="76" t="s">
        <v>503</v>
      </c>
      <c r="M53" s="76">
        <v>9954183126</v>
      </c>
      <c r="N53" s="76" t="s">
        <v>145</v>
      </c>
      <c r="O53" s="76">
        <v>9954183126</v>
      </c>
      <c r="P53" s="76" t="s">
        <v>249</v>
      </c>
      <c r="Q53" s="18" t="s">
        <v>306</v>
      </c>
      <c r="R53" s="18"/>
      <c r="S53" s="18"/>
      <c r="T53" s="18"/>
    </row>
    <row r="54" spans="1:20">
      <c r="A54" s="4">
        <v>50</v>
      </c>
      <c r="B54" s="17" t="s">
        <v>63</v>
      </c>
      <c r="C54" s="76" t="s">
        <v>315</v>
      </c>
      <c r="D54" s="67" t="s">
        <v>23</v>
      </c>
      <c r="E54" s="88" t="s">
        <v>340</v>
      </c>
      <c r="F54" s="18" t="s">
        <v>467</v>
      </c>
      <c r="G54" s="85">
        <v>9</v>
      </c>
      <c r="H54" s="85">
        <v>10</v>
      </c>
      <c r="I54" s="56">
        <f t="shared" si="0"/>
        <v>19</v>
      </c>
      <c r="J54" s="85">
        <v>8011121481</v>
      </c>
      <c r="K54" s="76" t="s">
        <v>496</v>
      </c>
      <c r="L54" s="76" t="s">
        <v>503</v>
      </c>
      <c r="M54" s="76">
        <v>9954183126</v>
      </c>
      <c r="N54" s="76" t="s">
        <v>145</v>
      </c>
      <c r="O54" s="76">
        <v>9954183126</v>
      </c>
      <c r="P54" s="76" t="s">
        <v>249</v>
      </c>
      <c r="Q54" s="18" t="s">
        <v>306</v>
      </c>
      <c r="R54" s="18"/>
      <c r="S54" s="18"/>
      <c r="T54" s="18"/>
    </row>
    <row r="55" spans="1:20">
      <c r="A55" s="4">
        <v>51</v>
      </c>
      <c r="B55" s="17" t="s">
        <v>63</v>
      </c>
      <c r="C55" s="76" t="s">
        <v>316</v>
      </c>
      <c r="D55" s="65" t="s">
        <v>23</v>
      </c>
      <c r="E55" s="79" t="s">
        <v>341</v>
      </c>
      <c r="F55" s="18" t="s">
        <v>467</v>
      </c>
      <c r="G55" s="73">
        <v>18</v>
      </c>
      <c r="H55" s="73">
        <v>17</v>
      </c>
      <c r="I55" s="56">
        <f t="shared" si="0"/>
        <v>35</v>
      </c>
      <c r="J55" s="73">
        <v>9678562716</v>
      </c>
      <c r="K55" s="76" t="s">
        <v>496</v>
      </c>
      <c r="L55" s="76" t="s">
        <v>503</v>
      </c>
      <c r="M55" s="76">
        <v>9954183126</v>
      </c>
      <c r="N55" s="76" t="s">
        <v>145</v>
      </c>
      <c r="O55" s="76">
        <v>9954183126</v>
      </c>
      <c r="P55" s="76" t="s">
        <v>249</v>
      </c>
      <c r="Q55" s="18" t="s">
        <v>306</v>
      </c>
      <c r="R55" s="18"/>
      <c r="S55" s="18"/>
      <c r="T55" s="18"/>
    </row>
    <row r="56" spans="1:20">
      <c r="A56" s="4">
        <v>52</v>
      </c>
      <c r="B56" s="17" t="s">
        <v>63</v>
      </c>
      <c r="C56" s="76" t="s">
        <v>115</v>
      </c>
      <c r="D56" s="65" t="s">
        <v>25</v>
      </c>
      <c r="E56" s="81" t="s">
        <v>342</v>
      </c>
      <c r="F56" s="18"/>
      <c r="G56" s="76">
        <v>30</v>
      </c>
      <c r="H56" s="76">
        <v>22</v>
      </c>
      <c r="I56" s="56">
        <f t="shared" si="0"/>
        <v>52</v>
      </c>
      <c r="J56" s="76">
        <v>9678889680</v>
      </c>
      <c r="K56" s="76" t="s">
        <v>496</v>
      </c>
      <c r="L56" s="76" t="s">
        <v>503</v>
      </c>
      <c r="M56" s="76">
        <v>9954183126</v>
      </c>
      <c r="N56" s="76" t="s">
        <v>146</v>
      </c>
      <c r="O56" s="76">
        <v>9954183126</v>
      </c>
      <c r="P56" s="76" t="s">
        <v>250</v>
      </c>
      <c r="Q56" s="18" t="s">
        <v>307</v>
      </c>
      <c r="R56" s="18"/>
      <c r="S56" s="18"/>
      <c r="T56" s="18"/>
    </row>
    <row r="57" spans="1:20">
      <c r="A57" s="4">
        <v>53</v>
      </c>
      <c r="B57" s="17" t="s">
        <v>63</v>
      </c>
      <c r="C57" s="76" t="s">
        <v>116</v>
      </c>
      <c r="D57" s="65" t="s">
        <v>23</v>
      </c>
      <c r="E57" s="81" t="s">
        <v>343</v>
      </c>
      <c r="F57" s="18" t="s">
        <v>467</v>
      </c>
      <c r="G57" s="76">
        <v>36</v>
      </c>
      <c r="H57" s="76">
        <v>34</v>
      </c>
      <c r="I57" s="56">
        <f t="shared" si="0"/>
        <v>70</v>
      </c>
      <c r="J57" s="76">
        <v>8011072771</v>
      </c>
      <c r="K57" s="76" t="s">
        <v>496</v>
      </c>
      <c r="L57" s="76" t="s">
        <v>503</v>
      </c>
      <c r="M57" s="76">
        <v>9954183126</v>
      </c>
      <c r="N57" s="76" t="s">
        <v>146</v>
      </c>
      <c r="O57" s="76">
        <v>9954183126</v>
      </c>
      <c r="P57" s="76" t="s">
        <v>250</v>
      </c>
      <c r="Q57" s="18" t="s">
        <v>307</v>
      </c>
      <c r="R57" s="18"/>
      <c r="S57" s="18"/>
      <c r="T57" s="18"/>
    </row>
    <row r="58" spans="1:20">
      <c r="A58" s="4">
        <v>54</v>
      </c>
      <c r="B58" s="17" t="s">
        <v>63</v>
      </c>
      <c r="C58" s="76" t="s">
        <v>117</v>
      </c>
      <c r="D58" s="65" t="s">
        <v>23</v>
      </c>
      <c r="E58" s="81" t="s">
        <v>344</v>
      </c>
      <c r="F58" s="18" t="s">
        <v>467</v>
      </c>
      <c r="G58" s="76">
        <v>5</v>
      </c>
      <c r="H58" s="76">
        <v>9</v>
      </c>
      <c r="I58" s="56">
        <f t="shared" si="0"/>
        <v>14</v>
      </c>
      <c r="J58" s="76">
        <v>8011063688</v>
      </c>
      <c r="K58" s="76" t="s">
        <v>496</v>
      </c>
      <c r="L58" s="76" t="s">
        <v>503</v>
      </c>
      <c r="M58" s="76">
        <v>9954183126</v>
      </c>
      <c r="N58" s="76" t="s">
        <v>146</v>
      </c>
      <c r="O58" s="76">
        <v>9954183126</v>
      </c>
      <c r="P58" s="76" t="s">
        <v>250</v>
      </c>
      <c r="Q58" s="18" t="s">
        <v>307</v>
      </c>
      <c r="R58" s="18"/>
      <c r="S58" s="18"/>
      <c r="T58" s="18"/>
    </row>
    <row r="59" spans="1:20">
      <c r="A59" s="4">
        <v>55</v>
      </c>
      <c r="B59" s="17" t="s">
        <v>63</v>
      </c>
      <c r="C59" s="76" t="s">
        <v>118</v>
      </c>
      <c r="D59" s="69" t="s">
        <v>25</v>
      </c>
      <c r="E59" s="81" t="s">
        <v>345</v>
      </c>
      <c r="F59" s="18"/>
      <c r="G59" s="76">
        <v>28</v>
      </c>
      <c r="H59" s="76">
        <v>17</v>
      </c>
      <c r="I59" s="56">
        <f t="shared" si="0"/>
        <v>45</v>
      </c>
      <c r="J59" s="76">
        <v>8761850408</v>
      </c>
      <c r="K59" s="76" t="s">
        <v>480</v>
      </c>
      <c r="L59" s="76" t="s">
        <v>504</v>
      </c>
      <c r="M59" s="76">
        <v>9435489740</v>
      </c>
      <c r="N59" s="76" t="s">
        <v>366</v>
      </c>
      <c r="O59" s="76">
        <v>9435489740</v>
      </c>
      <c r="P59" s="76" t="s">
        <v>251</v>
      </c>
      <c r="Q59" s="18" t="s">
        <v>310</v>
      </c>
      <c r="R59" s="18"/>
      <c r="S59" s="18"/>
      <c r="T59" s="18"/>
    </row>
    <row r="60" spans="1:20">
      <c r="A60" s="4">
        <v>56</v>
      </c>
      <c r="B60" s="17" t="s">
        <v>63</v>
      </c>
      <c r="C60" s="73" t="s">
        <v>119</v>
      </c>
      <c r="D60" s="65" t="s">
        <v>25</v>
      </c>
      <c r="E60" s="79" t="s">
        <v>346</v>
      </c>
      <c r="F60" s="18"/>
      <c r="G60" s="73">
        <v>32</v>
      </c>
      <c r="H60" s="73">
        <v>24</v>
      </c>
      <c r="I60" s="56">
        <f t="shared" si="0"/>
        <v>56</v>
      </c>
      <c r="J60" s="73">
        <v>9508410893</v>
      </c>
      <c r="K60" s="76" t="s">
        <v>480</v>
      </c>
      <c r="L60" s="76" t="s">
        <v>504</v>
      </c>
      <c r="M60" s="76">
        <v>9435489740</v>
      </c>
      <c r="N60" s="76" t="s">
        <v>147</v>
      </c>
      <c r="O60" s="76">
        <v>9678697707</v>
      </c>
      <c r="P60" s="76" t="s">
        <v>251</v>
      </c>
      <c r="Q60" s="18" t="s">
        <v>310</v>
      </c>
      <c r="R60" s="18"/>
      <c r="S60" s="18"/>
      <c r="T60" s="18"/>
    </row>
    <row r="61" spans="1:20">
      <c r="A61" s="4">
        <v>57</v>
      </c>
      <c r="B61" s="17" t="s">
        <v>63</v>
      </c>
      <c r="C61" s="76" t="s">
        <v>120</v>
      </c>
      <c r="D61" s="69" t="s">
        <v>25</v>
      </c>
      <c r="E61" s="79" t="s">
        <v>347</v>
      </c>
      <c r="F61" s="18"/>
      <c r="G61" s="73">
        <v>30</v>
      </c>
      <c r="H61" s="73">
        <v>30</v>
      </c>
      <c r="I61" s="56">
        <f t="shared" si="0"/>
        <v>60</v>
      </c>
      <c r="J61" s="73">
        <v>9678660172</v>
      </c>
      <c r="K61" s="76" t="s">
        <v>480</v>
      </c>
      <c r="L61" s="76" t="s">
        <v>505</v>
      </c>
      <c r="M61" s="76">
        <v>9577503978</v>
      </c>
      <c r="N61" s="76" t="s">
        <v>148</v>
      </c>
      <c r="O61" s="76">
        <v>9577503978</v>
      </c>
      <c r="P61" s="76" t="s">
        <v>252</v>
      </c>
      <c r="Q61" s="18" t="s">
        <v>311</v>
      </c>
      <c r="R61" s="18"/>
      <c r="S61" s="18"/>
      <c r="T61" s="18"/>
    </row>
    <row r="62" spans="1:20">
      <c r="A62" s="4">
        <v>58</v>
      </c>
      <c r="B62" s="17" t="s">
        <v>63</v>
      </c>
      <c r="C62" s="85" t="s">
        <v>121</v>
      </c>
      <c r="D62" s="69" t="s">
        <v>25</v>
      </c>
      <c r="E62" s="79" t="s">
        <v>348</v>
      </c>
      <c r="F62" s="18"/>
      <c r="G62" s="73">
        <v>28</v>
      </c>
      <c r="H62" s="73">
        <v>26</v>
      </c>
      <c r="I62" s="56">
        <f t="shared" si="0"/>
        <v>54</v>
      </c>
      <c r="J62" s="73" t="s">
        <v>122</v>
      </c>
      <c r="K62" s="76" t="s">
        <v>480</v>
      </c>
      <c r="L62" s="76" t="s">
        <v>505</v>
      </c>
      <c r="M62" s="81">
        <v>9577503978</v>
      </c>
      <c r="N62" s="76" t="s">
        <v>367</v>
      </c>
      <c r="O62" s="81">
        <v>9577503978</v>
      </c>
      <c r="P62" s="76" t="s">
        <v>253</v>
      </c>
      <c r="Q62" s="18" t="s">
        <v>308</v>
      </c>
      <c r="R62" s="18"/>
      <c r="S62" s="18"/>
      <c r="T62" s="18"/>
    </row>
    <row r="63" spans="1:20">
      <c r="A63" s="4">
        <v>59</v>
      </c>
      <c r="B63" s="17" t="s">
        <v>63</v>
      </c>
      <c r="C63" s="85" t="s">
        <v>123</v>
      </c>
      <c r="D63" s="65" t="s">
        <v>23</v>
      </c>
      <c r="E63" s="82" t="s">
        <v>349</v>
      </c>
      <c r="F63" s="18" t="s">
        <v>467</v>
      </c>
      <c r="G63" s="77">
        <v>3</v>
      </c>
      <c r="H63" s="77">
        <v>2</v>
      </c>
      <c r="I63" s="56">
        <f t="shared" si="0"/>
        <v>5</v>
      </c>
      <c r="J63" s="77">
        <v>9678148695</v>
      </c>
      <c r="K63" s="76" t="s">
        <v>480</v>
      </c>
      <c r="L63" s="76" t="s">
        <v>504</v>
      </c>
      <c r="M63" s="76">
        <v>9435489740</v>
      </c>
      <c r="N63" s="76" t="s">
        <v>147</v>
      </c>
      <c r="O63" s="76">
        <v>9678697707</v>
      </c>
      <c r="P63" s="76" t="s">
        <v>253</v>
      </c>
      <c r="Q63" s="18" t="s">
        <v>308</v>
      </c>
      <c r="R63" s="18"/>
      <c r="S63" s="18"/>
      <c r="T63" s="18"/>
    </row>
    <row r="64" spans="1:20">
      <c r="A64" s="4">
        <v>60</v>
      </c>
      <c r="B64" s="17" t="s">
        <v>63</v>
      </c>
      <c r="C64" s="85" t="s">
        <v>124</v>
      </c>
      <c r="D64" s="69" t="s">
        <v>25</v>
      </c>
      <c r="E64" s="79" t="s">
        <v>350</v>
      </c>
      <c r="F64" s="18"/>
      <c r="G64" s="73">
        <v>28</v>
      </c>
      <c r="H64" s="73">
        <v>34</v>
      </c>
      <c r="I64" s="56">
        <f t="shared" si="0"/>
        <v>62</v>
      </c>
      <c r="J64" s="73" t="s">
        <v>320</v>
      </c>
      <c r="K64" s="76" t="s">
        <v>506</v>
      </c>
      <c r="L64" s="76" t="s">
        <v>507</v>
      </c>
      <c r="M64" s="76">
        <v>9401370801</v>
      </c>
      <c r="N64" s="89" t="s">
        <v>149</v>
      </c>
      <c r="O64" s="99">
        <v>7907306464</v>
      </c>
      <c r="P64" s="76" t="s">
        <v>254</v>
      </c>
      <c r="Q64" s="18" t="s">
        <v>309</v>
      </c>
      <c r="R64" s="18"/>
      <c r="S64" s="18"/>
      <c r="T64" s="18"/>
    </row>
    <row r="65" spans="1:20">
      <c r="A65" s="4">
        <v>61</v>
      </c>
      <c r="B65" s="17" t="s">
        <v>63</v>
      </c>
      <c r="C65" s="85" t="s">
        <v>125</v>
      </c>
      <c r="D65" s="69" t="s">
        <v>23</v>
      </c>
      <c r="E65" s="82" t="s">
        <v>351</v>
      </c>
      <c r="F65" s="18" t="s">
        <v>467</v>
      </c>
      <c r="G65" s="77">
        <v>20</v>
      </c>
      <c r="H65" s="77">
        <v>24</v>
      </c>
      <c r="I65" s="56">
        <f t="shared" si="0"/>
        <v>44</v>
      </c>
      <c r="J65" s="77">
        <v>7896619905</v>
      </c>
      <c r="K65" s="76" t="s">
        <v>506</v>
      </c>
      <c r="L65" s="76" t="s">
        <v>507</v>
      </c>
      <c r="M65" s="76">
        <v>9401370801</v>
      </c>
      <c r="N65" s="89" t="s">
        <v>149</v>
      </c>
      <c r="O65" s="99">
        <v>7907306464</v>
      </c>
      <c r="P65" s="76" t="s">
        <v>254</v>
      </c>
      <c r="Q65" s="18" t="s">
        <v>309</v>
      </c>
      <c r="R65" s="18"/>
      <c r="S65" s="18"/>
      <c r="T65" s="18"/>
    </row>
    <row r="66" spans="1:20">
      <c r="A66" s="4">
        <v>62</v>
      </c>
      <c r="B66" s="17" t="s">
        <v>63</v>
      </c>
      <c r="C66" s="85" t="s">
        <v>126</v>
      </c>
      <c r="D66" s="69" t="s">
        <v>23</v>
      </c>
      <c r="E66" s="76"/>
      <c r="F66" s="18" t="s">
        <v>467</v>
      </c>
      <c r="G66" s="76">
        <v>4</v>
      </c>
      <c r="H66" s="76">
        <v>4</v>
      </c>
      <c r="I66" s="56">
        <f t="shared" si="0"/>
        <v>8</v>
      </c>
      <c r="J66" s="76"/>
      <c r="K66" s="76" t="s">
        <v>480</v>
      </c>
      <c r="L66" s="76" t="s">
        <v>504</v>
      </c>
      <c r="M66" s="76">
        <v>9435489740</v>
      </c>
      <c r="N66" s="76" t="s">
        <v>368</v>
      </c>
      <c r="O66" s="99">
        <v>9859110787</v>
      </c>
      <c r="P66" s="76" t="s">
        <v>255</v>
      </c>
      <c r="Q66" s="18" t="s">
        <v>311</v>
      </c>
      <c r="R66" s="18"/>
      <c r="S66" s="18"/>
      <c r="T66" s="18"/>
    </row>
    <row r="67" spans="1:20">
      <c r="A67" s="4">
        <v>63</v>
      </c>
      <c r="B67" s="17" t="s">
        <v>63</v>
      </c>
      <c r="C67" s="85" t="s">
        <v>127</v>
      </c>
      <c r="D67" s="69" t="s">
        <v>25</v>
      </c>
      <c r="E67" s="79" t="s">
        <v>352</v>
      </c>
      <c r="F67" s="18"/>
      <c r="G67" s="73">
        <v>11</v>
      </c>
      <c r="H67" s="73">
        <v>9</v>
      </c>
      <c r="I67" s="56">
        <f t="shared" si="0"/>
        <v>20</v>
      </c>
      <c r="J67" s="73" t="s">
        <v>321</v>
      </c>
      <c r="K67" s="76" t="s">
        <v>480</v>
      </c>
      <c r="L67" s="76" t="s">
        <v>504</v>
      </c>
      <c r="M67" s="76">
        <v>9435489740</v>
      </c>
      <c r="N67" s="76" t="s">
        <v>368</v>
      </c>
      <c r="O67" s="99">
        <v>9859110787</v>
      </c>
      <c r="P67" s="76" t="s">
        <v>255</v>
      </c>
      <c r="Q67" s="18" t="s">
        <v>311</v>
      </c>
      <c r="R67" s="18"/>
      <c r="S67" s="18"/>
      <c r="T67" s="18"/>
    </row>
    <row r="68" spans="1:20">
      <c r="A68" s="4">
        <v>64</v>
      </c>
      <c r="B68" s="17" t="s">
        <v>63</v>
      </c>
      <c r="C68" s="85" t="s">
        <v>128</v>
      </c>
      <c r="D68" s="64" t="s">
        <v>25</v>
      </c>
      <c r="E68" s="81" t="s">
        <v>353</v>
      </c>
      <c r="F68" s="18"/>
      <c r="G68" s="76">
        <v>43</v>
      </c>
      <c r="H68" s="76">
        <v>60</v>
      </c>
      <c r="I68" s="56">
        <f t="shared" si="0"/>
        <v>103</v>
      </c>
      <c r="J68" s="76" t="s">
        <v>129</v>
      </c>
      <c r="K68" s="76" t="s">
        <v>480</v>
      </c>
      <c r="L68" s="76" t="s">
        <v>502</v>
      </c>
      <c r="M68" s="76">
        <v>9854065916</v>
      </c>
      <c r="N68" s="76" t="s">
        <v>369</v>
      </c>
      <c r="O68" s="76">
        <v>8134820685</v>
      </c>
      <c r="P68" s="76" t="s">
        <v>256</v>
      </c>
      <c r="Q68" s="18" t="s">
        <v>306</v>
      </c>
      <c r="R68" s="18"/>
      <c r="S68" s="18"/>
      <c r="T68" s="18"/>
    </row>
    <row r="69" spans="1:20">
      <c r="A69" s="4">
        <v>65</v>
      </c>
      <c r="B69" s="17" t="s">
        <v>63</v>
      </c>
      <c r="C69" s="85" t="s">
        <v>130</v>
      </c>
      <c r="D69" s="65" t="s">
        <v>23</v>
      </c>
      <c r="E69" s="82" t="s">
        <v>354</v>
      </c>
      <c r="F69" s="18" t="s">
        <v>467</v>
      </c>
      <c r="G69" s="77">
        <v>27</v>
      </c>
      <c r="H69" s="77">
        <v>32</v>
      </c>
      <c r="I69" s="56">
        <f t="shared" si="0"/>
        <v>59</v>
      </c>
      <c r="J69" s="77">
        <v>9954982511</v>
      </c>
      <c r="K69" s="76" t="s">
        <v>480</v>
      </c>
      <c r="L69" s="76" t="s">
        <v>502</v>
      </c>
      <c r="M69" s="76">
        <v>9854065916</v>
      </c>
      <c r="N69" s="76" t="s">
        <v>369</v>
      </c>
      <c r="O69" s="76">
        <v>8134820685</v>
      </c>
      <c r="P69" s="76" t="s">
        <v>256</v>
      </c>
      <c r="Q69" s="18" t="s">
        <v>306</v>
      </c>
      <c r="R69" s="18"/>
      <c r="S69" s="18"/>
      <c r="T69" s="18"/>
    </row>
    <row r="70" spans="1:20" ht="30.75">
      <c r="A70" s="4">
        <v>66</v>
      </c>
      <c r="B70" s="17" t="s">
        <v>63</v>
      </c>
      <c r="C70" s="85" t="s">
        <v>131</v>
      </c>
      <c r="D70" s="65" t="s">
        <v>25</v>
      </c>
      <c r="E70" s="79" t="s">
        <v>355</v>
      </c>
      <c r="F70" s="18"/>
      <c r="G70" s="73">
        <v>30</v>
      </c>
      <c r="H70" s="73">
        <v>33</v>
      </c>
      <c r="I70" s="56">
        <f t="shared" ref="I70:I76" si="1">SUM(G70:H70)</f>
        <v>63</v>
      </c>
      <c r="J70" s="73" t="s">
        <v>322</v>
      </c>
      <c r="K70" s="76" t="s">
        <v>508</v>
      </c>
      <c r="L70" s="76" t="s">
        <v>367</v>
      </c>
      <c r="M70" s="76">
        <v>9678168837</v>
      </c>
      <c r="N70" s="76" t="s">
        <v>370</v>
      </c>
      <c r="O70" s="99">
        <v>97077792431</v>
      </c>
      <c r="P70" s="76" t="s">
        <v>257</v>
      </c>
      <c r="Q70" s="18" t="s">
        <v>307</v>
      </c>
      <c r="R70" s="18"/>
      <c r="S70" s="18"/>
      <c r="T70" s="18"/>
    </row>
    <row r="71" spans="1:20">
      <c r="A71" s="4">
        <v>67</v>
      </c>
      <c r="B71" s="17" t="s">
        <v>63</v>
      </c>
      <c r="C71" s="85" t="s">
        <v>132</v>
      </c>
      <c r="D71" s="64" t="s">
        <v>23</v>
      </c>
      <c r="E71" s="82" t="s">
        <v>356</v>
      </c>
      <c r="F71" s="18" t="s">
        <v>467</v>
      </c>
      <c r="G71" s="77">
        <v>29</v>
      </c>
      <c r="H71" s="77">
        <v>35</v>
      </c>
      <c r="I71" s="56">
        <f t="shared" si="1"/>
        <v>64</v>
      </c>
      <c r="J71" s="77">
        <v>6900870638</v>
      </c>
      <c r="K71" s="76" t="s">
        <v>508</v>
      </c>
      <c r="L71" s="76" t="s">
        <v>367</v>
      </c>
      <c r="M71" s="76">
        <v>9678168837</v>
      </c>
      <c r="N71" s="76" t="s">
        <v>370</v>
      </c>
      <c r="O71" s="99">
        <v>97077792431</v>
      </c>
      <c r="P71" s="76" t="s">
        <v>257</v>
      </c>
      <c r="Q71" s="18" t="s">
        <v>307</v>
      </c>
      <c r="R71" s="18"/>
      <c r="S71" s="18"/>
      <c r="T71" s="18"/>
    </row>
    <row r="72" spans="1:20">
      <c r="A72" s="4">
        <v>68</v>
      </c>
      <c r="B72" s="17" t="s">
        <v>63</v>
      </c>
      <c r="C72" s="70" t="s">
        <v>133</v>
      </c>
      <c r="D72" s="64" t="s">
        <v>25</v>
      </c>
      <c r="E72" s="81" t="s">
        <v>357</v>
      </c>
      <c r="F72" s="18"/>
      <c r="G72" s="76">
        <v>17</v>
      </c>
      <c r="H72" s="76">
        <v>19</v>
      </c>
      <c r="I72" s="56">
        <f t="shared" si="1"/>
        <v>36</v>
      </c>
      <c r="J72" s="76" t="s">
        <v>323</v>
      </c>
      <c r="K72" s="76" t="s">
        <v>496</v>
      </c>
      <c r="L72" s="76" t="s">
        <v>497</v>
      </c>
      <c r="M72" s="76">
        <v>9678946304</v>
      </c>
      <c r="N72" s="76" t="s">
        <v>371</v>
      </c>
      <c r="O72" s="76">
        <v>8811954725</v>
      </c>
      <c r="P72" s="76" t="s">
        <v>258</v>
      </c>
      <c r="Q72" s="18" t="s">
        <v>309</v>
      </c>
      <c r="R72" s="18"/>
      <c r="S72" s="18"/>
      <c r="T72" s="18"/>
    </row>
    <row r="73" spans="1:20">
      <c r="A73" s="4">
        <v>69</v>
      </c>
      <c r="B73" s="17" t="s">
        <v>63</v>
      </c>
      <c r="C73" s="70" t="s">
        <v>134</v>
      </c>
      <c r="D73" s="65" t="s">
        <v>23</v>
      </c>
      <c r="E73" s="79" t="s">
        <v>358</v>
      </c>
      <c r="F73" s="18" t="s">
        <v>467</v>
      </c>
      <c r="G73" s="73">
        <v>29</v>
      </c>
      <c r="H73" s="73">
        <v>33</v>
      </c>
      <c r="I73" s="56">
        <f t="shared" si="1"/>
        <v>62</v>
      </c>
      <c r="J73" s="73">
        <v>9101377171</v>
      </c>
      <c r="K73" s="76" t="s">
        <v>496</v>
      </c>
      <c r="L73" s="76" t="s">
        <v>497</v>
      </c>
      <c r="M73" s="76">
        <v>9678946304</v>
      </c>
      <c r="N73" s="76" t="s">
        <v>371</v>
      </c>
      <c r="O73" s="76">
        <v>8811954725</v>
      </c>
      <c r="P73" s="76" t="s">
        <v>258</v>
      </c>
      <c r="Q73" s="18" t="s">
        <v>309</v>
      </c>
      <c r="R73" s="18"/>
      <c r="S73" s="18"/>
      <c r="T73" s="18"/>
    </row>
    <row r="74" spans="1:20">
      <c r="A74" s="4">
        <v>70</v>
      </c>
      <c r="B74" s="17" t="s">
        <v>63</v>
      </c>
      <c r="C74" s="70" t="s">
        <v>135</v>
      </c>
      <c r="D74" s="64" t="s">
        <v>25</v>
      </c>
      <c r="E74" s="79" t="s">
        <v>359</v>
      </c>
      <c r="F74" s="57"/>
      <c r="G74" s="73">
        <v>21</v>
      </c>
      <c r="H74" s="73">
        <v>17</v>
      </c>
      <c r="I74" s="56">
        <f t="shared" si="1"/>
        <v>38</v>
      </c>
      <c r="J74" s="73">
        <v>8753948961</v>
      </c>
      <c r="K74" s="76" t="s">
        <v>496</v>
      </c>
      <c r="L74" s="76" t="s">
        <v>503</v>
      </c>
      <c r="M74" s="76">
        <v>9954183126</v>
      </c>
      <c r="N74" s="76" t="s">
        <v>509</v>
      </c>
      <c r="O74" s="76">
        <v>9678319221</v>
      </c>
      <c r="P74" s="76" t="s">
        <v>259</v>
      </c>
      <c r="Q74" s="18" t="s">
        <v>310</v>
      </c>
      <c r="R74" s="18"/>
      <c r="S74" s="18"/>
      <c r="T74" s="18"/>
    </row>
    <row r="75" spans="1:20">
      <c r="A75" s="4">
        <v>71</v>
      </c>
      <c r="B75" s="17" t="s">
        <v>63</v>
      </c>
      <c r="C75" s="70" t="s">
        <v>136</v>
      </c>
      <c r="D75" s="65" t="s">
        <v>23</v>
      </c>
      <c r="E75" s="79" t="s">
        <v>360</v>
      </c>
      <c r="F75" s="18" t="s">
        <v>467</v>
      </c>
      <c r="G75" s="73">
        <v>10</v>
      </c>
      <c r="H75" s="73">
        <v>13</v>
      </c>
      <c r="I75" s="56">
        <f t="shared" si="1"/>
        <v>23</v>
      </c>
      <c r="J75" s="73">
        <v>9365073411</v>
      </c>
      <c r="K75" s="76" t="s">
        <v>496</v>
      </c>
      <c r="L75" s="76" t="s">
        <v>503</v>
      </c>
      <c r="M75" s="76">
        <v>9954183126</v>
      </c>
      <c r="N75" s="76" t="s">
        <v>509</v>
      </c>
      <c r="O75" s="76">
        <v>9678319221</v>
      </c>
      <c r="P75" s="76" t="s">
        <v>259</v>
      </c>
      <c r="Q75" s="18" t="s">
        <v>310</v>
      </c>
      <c r="R75" s="18"/>
      <c r="S75" s="18"/>
      <c r="T75" s="18"/>
    </row>
    <row r="76" spans="1:20">
      <c r="A76" s="4">
        <v>72</v>
      </c>
      <c r="B76" s="17" t="s">
        <v>63</v>
      </c>
      <c r="C76" s="70" t="s">
        <v>317</v>
      </c>
      <c r="D76" s="65" t="s">
        <v>23</v>
      </c>
      <c r="E76" s="79" t="s">
        <v>361</v>
      </c>
      <c r="F76" s="18" t="s">
        <v>467</v>
      </c>
      <c r="G76" s="73">
        <v>13</v>
      </c>
      <c r="H76" s="73">
        <v>9</v>
      </c>
      <c r="I76" s="56">
        <f t="shared" si="1"/>
        <v>22</v>
      </c>
      <c r="J76" s="73">
        <v>7002051261</v>
      </c>
      <c r="K76" s="76" t="s">
        <v>496</v>
      </c>
      <c r="L76" s="76" t="s">
        <v>503</v>
      </c>
      <c r="M76" s="76">
        <v>9954183126</v>
      </c>
      <c r="N76" s="76" t="s">
        <v>509</v>
      </c>
      <c r="O76" s="76">
        <v>9678319221</v>
      </c>
      <c r="P76" s="76" t="s">
        <v>259</v>
      </c>
      <c r="Q76" s="18" t="s">
        <v>310</v>
      </c>
      <c r="R76" s="18"/>
      <c r="S76" s="18"/>
      <c r="T76" s="18"/>
    </row>
    <row r="77" spans="1:20">
      <c r="A77" s="4">
        <v>73</v>
      </c>
      <c r="B77" s="17" t="s">
        <v>63</v>
      </c>
      <c r="C77" s="70" t="s">
        <v>137</v>
      </c>
      <c r="D77" s="18" t="s">
        <v>25</v>
      </c>
      <c r="E77" s="79" t="s">
        <v>362</v>
      </c>
      <c r="F77" s="18"/>
      <c r="G77" s="72">
        <v>54</v>
      </c>
      <c r="H77" s="72">
        <v>56</v>
      </c>
      <c r="I77" s="56">
        <f t="shared" ref="I77:I133" si="2">SUM(G77:H77)</f>
        <v>110</v>
      </c>
      <c r="J77" s="72">
        <v>7636840061</v>
      </c>
      <c r="K77" s="76" t="s">
        <v>508</v>
      </c>
      <c r="L77" s="76" t="s">
        <v>510</v>
      </c>
      <c r="M77" s="76">
        <v>9401103140</v>
      </c>
      <c r="N77" s="99" t="s">
        <v>372</v>
      </c>
      <c r="O77" s="76">
        <v>9707466125</v>
      </c>
      <c r="P77" s="76" t="s">
        <v>260</v>
      </c>
      <c r="Q77" s="18" t="s">
        <v>311</v>
      </c>
      <c r="R77" s="18"/>
      <c r="S77" s="18"/>
      <c r="T77" s="18"/>
    </row>
    <row r="78" spans="1:20">
      <c r="A78" s="4">
        <v>74</v>
      </c>
      <c r="B78" s="17" t="s">
        <v>63</v>
      </c>
      <c r="C78" s="70" t="s">
        <v>97</v>
      </c>
      <c r="D78" s="18" t="s">
        <v>23</v>
      </c>
      <c r="E78" s="79" t="s">
        <v>300</v>
      </c>
      <c r="F78" s="18" t="s">
        <v>468</v>
      </c>
      <c r="G78" s="73">
        <v>152</v>
      </c>
      <c r="H78" s="73">
        <v>122</v>
      </c>
      <c r="I78" s="56">
        <f t="shared" si="2"/>
        <v>274</v>
      </c>
      <c r="J78" s="73" t="s">
        <v>270</v>
      </c>
      <c r="K78" s="76" t="s">
        <v>482</v>
      </c>
      <c r="L78" s="76" t="s">
        <v>494</v>
      </c>
      <c r="M78" s="76">
        <v>9854850830</v>
      </c>
      <c r="N78" s="76" t="s">
        <v>495</v>
      </c>
      <c r="O78" s="76">
        <v>9678148436</v>
      </c>
      <c r="P78" s="76" t="s">
        <v>261</v>
      </c>
      <c r="Q78" s="18" t="s">
        <v>306</v>
      </c>
      <c r="R78" s="18"/>
      <c r="S78" s="18"/>
      <c r="T78" s="18"/>
    </row>
    <row r="79" spans="1:20">
      <c r="A79" s="4">
        <v>75</v>
      </c>
      <c r="B79" s="17" t="s">
        <v>63</v>
      </c>
      <c r="C79" s="70" t="s">
        <v>138</v>
      </c>
      <c r="D79" s="18" t="s">
        <v>25</v>
      </c>
      <c r="E79" s="76"/>
      <c r="F79" s="18"/>
      <c r="G79" s="76">
        <v>45</v>
      </c>
      <c r="H79" s="76">
        <v>21</v>
      </c>
      <c r="I79" s="56">
        <f t="shared" si="2"/>
        <v>66</v>
      </c>
      <c r="J79" s="76">
        <v>8011081463</v>
      </c>
      <c r="K79" s="76" t="s">
        <v>496</v>
      </c>
      <c r="L79" s="76" t="s">
        <v>503</v>
      </c>
      <c r="M79" s="76">
        <v>9954183126</v>
      </c>
      <c r="N79" s="100" t="s">
        <v>373</v>
      </c>
      <c r="O79" s="76">
        <v>9954183126</v>
      </c>
      <c r="P79" s="76" t="s">
        <v>262</v>
      </c>
      <c r="Q79" s="18" t="s">
        <v>307</v>
      </c>
      <c r="R79" s="18"/>
      <c r="S79" s="18"/>
      <c r="T79" s="18"/>
    </row>
    <row r="80" spans="1:20">
      <c r="A80" s="4">
        <v>76</v>
      </c>
      <c r="B80" s="17" t="s">
        <v>63</v>
      </c>
      <c r="C80" s="70" t="s">
        <v>139</v>
      </c>
      <c r="D80" s="65" t="s">
        <v>25</v>
      </c>
      <c r="E80" s="81" t="s">
        <v>363</v>
      </c>
      <c r="F80" s="18" t="s">
        <v>467</v>
      </c>
      <c r="G80" s="76">
        <v>12</v>
      </c>
      <c r="H80" s="76">
        <v>14</v>
      </c>
      <c r="I80" s="56">
        <f t="shared" si="2"/>
        <v>26</v>
      </c>
      <c r="J80" s="76">
        <v>9365026362</v>
      </c>
      <c r="K80" s="76" t="s">
        <v>496</v>
      </c>
      <c r="L80" s="76" t="s">
        <v>503</v>
      </c>
      <c r="M80" s="76">
        <v>9954183126</v>
      </c>
      <c r="N80" s="100" t="s">
        <v>373</v>
      </c>
      <c r="O80" s="76">
        <v>9954183126</v>
      </c>
      <c r="P80" s="76" t="s">
        <v>262</v>
      </c>
      <c r="Q80" s="18" t="s">
        <v>307</v>
      </c>
      <c r="R80" s="18"/>
      <c r="S80" s="18"/>
      <c r="T80" s="18"/>
    </row>
    <row r="81" spans="1:20">
      <c r="A81" s="4">
        <v>77</v>
      </c>
      <c r="B81" s="17"/>
      <c r="C81" s="18"/>
      <c r="D81" s="18"/>
      <c r="E81" s="19"/>
      <c r="F81" s="18"/>
      <c r="G81" s="19"/>
      <c r="H81" s="19"/>
      <c r="I81" s="56">
        <f t="shared" si="2"/>
        <v>0</v>
      </c>
      <c r="J81" s="18"/>
      <c r="K81" s="18"/>
      <c r="L81" s="18"/>
      <c r="M81" s="18"/>
      <c r="N81" s="18"/>
      <c r="O81" s="18"/>
      <c r="P81" s="24"/>
      <c r="Q81" s="18"/>
      <c r="R81" s="18"/>
      <c r="S81" s="18"/>
      <c r="T81" s="18"/>
    </row>
    <row r="82" spans="1:20">
      <c r="A82" s="4">
        <v>78</v>
      </c>
      <c r="B82" s="17"/>
      <c r="C82" s="18"/>
      <c r="D82" s="18"/>
      <c r="E82" s="19"/>
      <c r="F82" s="18"/>
      <c r="G82" s="19"/>
      <c r="H82" s="19"/>
      <c r="I82" s="56">
        <f t="shared" si="2"/>
        <v>0</v>
      </c>
      <c r="J82" s="18"/>
      <c r="K82" s="18"/>
      <c r="L82" s="18"/>
      <c r="M82" s="18"/>
      <c r="N82" s="18"/>
      <c r="O82" s="18"/>
      <c r="P82" s="24"/>
      <c r="Q82" s="18"/>
      <c r="R82" s="18"/>
      <c r="S82" s="18"/>
      <c r="T82" s="18"/>
    </row>
    <row r="83" spans="1:20">
      <c r="A83" s="4">
        <v>79</v>
      </c>
      <c r="B83" s="17"/>
      <c r="C83" s="18"/>
      <c r="D83" s="18"/>
      <c r="E83" s="19"/>
      <c r="F83" s="18"/>
      <c r="G83" s="19"/>
      <c r="H83" s="19"/>
      <c r="I83" s="56">
        <f t="shared" si="2"/>
        <v>0</v>
      </c>
      <c r="J83" s="18"/>
      <c r="K83" s="18"/>
      <c r="L83" s="18"/>
      <c r="M83" s="18"/>
      <c r="N83" s="18"/>
      <c r="O83" s="18"/>
      <c r="P83" s="24"/>
      <c r="Q83" s="18"/>
      <c r="R83" s="18"/>
      <c r="S83" s="18"/>
      <c r="T83" s="18"/>
    </row>
    <row r="84" spans="1:20">
      <c r="A84" s="4">
        <v>80</v>
      </c>
      <c r="B84" s="17"/>
      <c r="C84" s="18"/>
      <c r="D84" s="18"/>
      <c r="E84" s="19"/>
      <c r="F84" s="18"/>
      <c r="G84" s="19"/>
      <c r="H84" s="19"/>
      <c r="I84" s="56">
        <f t="shared" si="2"/>
        <v>0</v>
      </c>
      <c r="J84" s="18"/>
      <c r="K84" s="18"/>
      <c r="L84" s="18"/>
      <c r="M84" s="18"/>
      <c r="N84" s="18"/>
      <c r="O84" s="18"/>
      <c r="P84" s="24"/>
      <c r="Q84" s="18"/>
      <c r="R84" s="18"/>
      <c r="S84" s="18"/>
      <c r="T84" s="18"/>
    </row>
    <row r="85" spans="1:20">
      <c r="A85" s="4">
        <v>81</v>
      </c>
      <c r="B85" s="17"/>
      <c r="C85" s="18"/>
      <c r="D85" s="18"/>
      <c r="E85" s="19"/>
      <c r="F85" s="18"/>
      <c r="G85" s="19"/>
      <c r="H85" s="19"/>
      <c r="I85" s="56">
        <f t="shared" si="2"/>
        <v>0</v>
      </c>
      <c r="J85" s="18"/>
      <c r="K85" s="18"/>
      <c r="L85" s="18"/>
      <c r="M85" s="18"/>
      <c r="N85" s="18"/>
      <c r="O85" s="18"/>
      <c r="P85" s="24"/>
      <c r="Q85" s="18"/>
      <c r="R85" s="18"/>
      <c r="S85" s="18"/>
      <c r="T85" s="18"/>
    </row>
    <row r="86" spans="1:20">
      <c r="A86" s="4">
        <v>82</v>
      </c>
      <c r="B86" s="17"/>
      <c r="C86" s="18"/>
      <c r="D86" s="18"/>
      <c r="E86" s="19"/>
      <c r="F86" s="18"/>
      <c r="G86" s="19"/>
      <c r="H86" s="19"/>
      <c r="I86" s="56">
        <f t="shared" si="2"/>
        <v>0</v>
      </c>
      <c r="J86" s="18"/>
      <c r="K86" s="18"/>
      <c r="L86" s="18"/>
      <c r="M86" s="18"/>
      <c r="N86" s="18"/>
      <c r="O86" s="18"/>
      <c r="P86" s="24"/>
      <c r="Q86" s="18"/>
      <c r="R86" s="18"/>
      <c r="S86" s="18"/>
      <c r="T86" s="18"/>
    </row>
    <row r="87" spans="1:20">
      <c r="A87" s="4">
        <v>83</v>
      </c>
      <c r="B87" s="17"/>
      <c r="C87" s="18"/>
      <c r="D87" s="18"/>
      <c r="E87" s="19"/>
      <c r="F87" s="18"/>
      <c r="G87" s="19"/>
      <c r="H87" s="19"/>
      <c r="I87" s="56">
        <f t="shared" si="2"/>
        <v>0</v>
      </c>
      <c r="J87" s="18"/>
      <c r="K87" s="18"/>
      <c r="L87" s="18"/>
      <c r="M87" s="18"/>
      <c r="N87" s="18"/>
      <c r="O87" s="18"/>
      <c r="P87" s="24"/>
      <c r="Q87" s="18"/>
      <c r="R87" s="18"/>
      <c r="S87" s="18"/>
      <c r="T87" s="18"/>
    </row>
    <row r="88" spans="1:20">
      <c r="A88" s="4">
        <v>84</v>
      </c>
      <c r="B88" s="17"/>
      <c r="C88" s="18"/>
      <c r="D88" s="18"/>
      <c r="E88" s="19"/>
      <c r="F88" s="18"/>
      <c r="G88" s="19"/>
      <c r="H88" s="19"/>
      <c r="I88" s="56">
        <f t="shared" si="2"/>
        <v>0</v>
      </c>
      <c r="J88" s="18"/>
      <c r="K88" s="18"/>
      <c r="L88" s="18"/>
      <c r="M88" s="18"/>
      <c r="N88" s="18"/>
      <c r="O88" s="18"/>
      <c r="P88" s="24"/>
      <c r="Q88" s="18"/>
      <c r="R88" s="18"/>
      <c r="S88" s="18"/>
      <c r="T88" s="18"/>
    </row>
    <row r="89" spans="1:20">
      <c r="A89" s="4">
        <v>85</v>
      </c>
      <c r="B89" s="17"/>
      <c r="C89" s="18"/>
      <c r="D89" s="18"/>
      <c r="E89" s="19"/>
      <c r="F89" s="18"/>
      <c r="G89" s="19"/>
      <c r="H89" s="19"/>
      <c r="I89" s="56">
        <f t="shared" si="2"/>
        <v>0</v>
      </c>
      <c r="J89" s="18"/>
      <c r="K89" s="18"/>
      <c r="L89" s="18"/>
      <c r="M89" s="18"/>
      <c r="N89" s="18"/>
      <c r="O89" s="18"/>
      <c r="P89" s="24"/>
      <c r="Q89" s="18"/>
      <c r="R89" s="18"/>
      <c r="S89" s="18"/>
      <c r="T89" s="18"/>
    </row>
    <row r="90" spans="1:20">
      <c r="A90" s="4">
        <v>86</v>
      </c>
      <c r="B90" s="17"/>
      <c r="C90" s="18"/>
      <c r="D90" s="18"/>
      <c r="E90" s="19"/>
      <c r="F90" s="18"/>
      <c r="G90" s="19"/>
      <c r="H90" s="19"/>
      <c r="I90" s="56">
        <f t="shared" si="2"/>
        <v>0</v>
      </c>
      <c r="J90" s="18"/>
      <c r="K90" s="18"/>
      <c r="L90" s="18"/>
      <c r="M90" s="18"/>
      <c r="N90" s="18"/>
      <c r="O90" s="18"/>
      <c r="P90" s="24"/>
      <c r="Q90" s="18"/>
      <c r="R90" s="18"/>
      <c r="S90" s="18"/>
      <c r="T90" s="18"/>
    </row>
    <row r="91" spans="1:20">
      <c r="A91" s="4">
        <v>87</v>
      </c>
      <c r="B91" s="17"/>
      <c r="C91" s="18"/>
      <c r="D91" s="18"/>
      <c r="E91" s="19"/>
      <c r="F91" s="18"/>
      <c r="G91" s="19"/>
      <c r="H91" s="19"/>
      <c r="I91" s="56">
        <f t="shared" si="2"/>
        <v>0</v>
      </c>
      <c r="J91" s="18"/>
      <c r="K91" s="18"/>
      <c r="L91" s="18"/>
      <c r="M91" s="18"/>
      <c r="N91" s="18"/>
      <c r="O91" s="18"/>
      <c r="P91" s="24"/>
      <c r="Q91" s="18"/>
      <c r="R91" s="18"/>
      <c r="S91" s="18"/>
      <c r="T91" s="18"/>
    </row>
    <row r="92" spans="1:20">
      <c r="A92" s="4">
        <v>88</v>
      </c>
      <c r="B92" s="17"/>
      <c r="C92" s="18"/>
      <c r="D92" s="18"/>
      <c r="E92" s="19"/>
      <c r="F92" s="18"/>
      <c r="G92" s="19"/>
      <c r="H92" s="19"/>
      <c r="I92" s="56">
        <f t="shared" si="2"/>
        <v>0</v>
      </c>
      <c r="J92" s="18"/>
      <c r="K92" s="18"/>
      <c r="L92" s="18"/>
      <c r="M92" s="18"/>
      <c r="N92" s="18"/>
      <c r="O92" s="18"/>
      <c r="P92" s="24"/>
      <c r="Q92" s="18"/>
      <c r="R92" s="18"/>
      <c r="S92" s="18"/>
      <c r="T92" s="18"/>
    </row>
    <row r="93" spans="1:20">
      <c r="A93" s="4">
        <v>89</v>
      </c>
      <c r="B93" s="17"/>
      <c r="C93" s="18"/>
      <c r="D93" s="18"/>
      <c r="E93" s="19"/>
      <c r="F93" s="18"/>
      <c r="G93" s="19"/>
      <c r="H93" s="19"/>
      <c r="I93" s="56">
        <f t="shared" si="2"/>
        <v>0</v>
      </c>
      <c r="J93" s="18"/>
      <c r="K93" s="18"/>
      <c r="L93" s="18"/>
      <c r="M93" s="18"/>
      <c r="N93" s="18"/>
      <c r="O93" s="18"/>
      <c r="P93" s="24"/>
      <c r="Q93" s="18"/>
      <c r="R93" s="18"/>
      <c r="S93" s="18"/>
      <c r="T93" s="18"/>
    </row>
    <row r="94" spans="1:20">
      <c r="A94" s="4">
        <v>90</v>
      </c>
      <c r="B94" s="17"/>
      <c r="C94" s="18"/>
      <c r="D94" s="18"/>
      <c r="E94" s="19"/>
      <c r="F94" s="18"/>
      <c r="G94" s="19"/>
      <c r="H94" s="19"/>
      <c r="I94" s="56">
        <f t="shared" si="2"/>
        <v>0</v>
      </c>
      <c r="J94" s="18"/>
      <c r="K94" s="18"/>
      <c r="L94" s="18"/>
      <c r="M94" s="18"/>
      <c r="N94" s="18"/>
      <c r="O94" s="18"/>
      <c r="P94" s="24"/>
      <c r="Q94" s="18"/>
      <c r="R94" s="18"/>
      <c r="S94" s="18"/>
      <c r="T94" s="18"/>
    </row>
    <row r="95" spans="1:20">
      <c r="A95" s="4">
        <v>91</v>
      </c>
      <c r="B95" s="17"/>
      <c r="C95" s="18"/>
      <c r="D95" s="18"/>
      <c r="E95" s="19"/>
      <c r="F95" s="18"/>
      <c r="G95" s="19"/>
      <c r="H95" s="19"/>
      <c r="I95" s="56">
        <f t="shared" si="2"/>
        <v>0</v>
      </c>
      <c r="J95" s="18"/>
      <c r="K95" s="18"/>
      <c r="L95" s="18"/>
      <c r="M95" s="18"/>
      <c r="N95" s="18"/>
      <c r="O95" s="18"/>
      <c r="P95" s="24"/>
      <c r="Q95" s="18"/>
      <c r="R95" s="18"/>
      <c r="S95" s="18"/>
      <c r="T95" s="18"/>
    </row>
    <row r="96" spans="1:20">
      <c r="A96" s="4">
        <v>92</v>
      </c>
      <c r="B96" s="17"/>
      <c r="C96" s="18"/>
      <c r="D96" s="18"/>
      <c r="E96" s="19"/>
      <c r="F96" s="18"/>
      <c r="G96" s="19"/>
      <c r="H96" s="19"/>
      <c r="I96" s="56">
        <f t="shared" si="2"/>
        <v>0</v>
      </c>
      <c r="J96" s="18"/>
      <c r="K96" s="18"/>
      <c r="L96" s="18"/>
      <c r="M96" s="18"/>
      <c r="N96" s="18"/>
      <c r="O96" s="18"/>
      <c r="P96" s="24"/>
      <c r="Q96" s="18"/>
      <c r="R96" s="18"/>
      <c r="S96" s="18"/>
      <c r="T96" s="18"/>
    </row>
    <row r="97" spans="1:20">
      <c r="A97" s="4">
        <v>93</v>
      </c>
      <c r="B97" s="17"/>
      <c r="C97" s="18"/>
      <c r="D97" s="18"/>
      <c r="E97" s="19"/>
      <c r="F97" s="18"/>
      <c r="G97" s="19"/>
      <c r="H97" s="19"/>
      <c r="I97" s="56">
        <f t="shared" si="2"/>
        <v>0</v>
      </c>
      <c r="J97" s="18"/>
      <c r="K97" s="18"/>
      <c r="L97" s="18"/>
      <c r="M97" s="18"/>
      <c r="N97" s="18"/>
      <c r="O97" s="18"/>
      <c r="P97" s="24"/>
      <c r="Q97" s="18"/>
      <c r="R97" s="18"/>
      <c r="S97" s="18"/>
      <c r="T97" s="18"/>
    </row>
    <row r="98" spans="1:20">
      <c r="A98" s="4">
        <v>94</v>
      </c>
      <c r="B98" s="17"/>
      <c r="C98" s="18"/>
      <c r="D98" s="18"/>
      <c r="E98" s="19"/>
      <c r="F98" s="18"/>
      <c r="G98" s="19"/>
      <c r="H98" s="19"/>
      <c r="I98" s="56">
        <f t="shared" si="2"/>
        <v>0</v>
      </c>
      <c r="J98" s="18"/>
      <c r="K98" s="18"/>
      <c r="L98" s="18"/>
      <c r="M98" s="18"/>
      <c r="N98" s="18"/>
      <c r="O98" s="18"/>
      <c r="P98" s="24"/>
      <c r="Q98" s="18"/>
      <c r="R98" s="18"/>
      <c r="S98" s="18"/>
      <c r="T98" s="18"/>
    </row>
    <row r="99" spans="1:20">
      <c r="A99" s="4">
        <v>95</v>
      </c>
      <c r="B99" s="17"/>
      <c r="C99" s="18"/>
      <c r="D99" s="18"/>
      <c r="E99" s="19"/>
      <c r="F99" s="18"/>
      <c r="G99" s="19"/>
      <c r="H99" s="19"/>
      <c r="I99" s="56">
        <f t="shared" si="2"/>
        <v>0</v>
      </c>
      <c r="J99" s="18"/>
      <c r="K99" s="18"/>
      <c r="L99" s="18"/>
      <c r="M99" s="18"/>
      <c r="N99" s="18"/>
      <c r="O99" s="18"/>
      <c r="P99" s="24"/>
      <c r="Q99" s="18"/>
      <c r="R99" s="18"/>
      <c r="S99" s="18"/>
      <c r="T99" s="18"/>
    </row>
    <row r="100" spans="1:20">
      <c r="A100" s="4">
        <v>96</v>
      </c>
      <c r="B100" s="17"/>
      <c r="C100" s="18"/>
      <c r="D100" s="18"/>
      <c r="E100" s="19"/>
      <c r="F100" s="18"/>
      <c r="G100" s="19"/>
      <c r="H100" s="19"/>
      <c r="I100" s="56">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3">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3"/>
        <v>0</v>
      </c>
      <c r="J164" s="18"/>
      <c r="K164" s="18"/>
      <c r="L164" s="18"/>
      <c r="M164" s="18"/>
      <c r="N164" s="18"/>
      <c r="O164" s="18"/>
      <c r="P164" s="24"/>
      <c r="Q164" s="18"/>
      <c r="R164" s="18"/>
      <c r="S164" s="18"/>
      <c r="T164" s="18"/>
    </row>
    <row r="165" spans="1:20">
      <c r="A165" s="3" t="s">
        <v>11</v>
      </c>
      <c r="B165" s="39"/>
      <c r="C165" s="3">
        <f>COUNTIFS(C5:C164,"*")</f>
        <v>76</v>
      </c>
      <c r="D165" s="3"/>
      <c r="E165" s="13"/>
      <c r="F165" s="3"/>
      <c r="G165" s="58">
        <f>SUM(G5:G164)</f>
        <v>2100</v>
      </c>
      <c r="H165" s="58">
        <f>SUM(H5:H164)</f>
        <v>2050</v>
      </c>
      <c r="I165" s="58">
        <f>SUM(I5:I164)</f>
        <v>4150</v>
      </c>
      <c r="J165" s="3"/>
      <c r="K165" s="7"/>
      <c r="L165" s="21"/>
      <c r="M165" s="21"/>
      <c r="N165" s="7"/>
      <c r="O165" s="7"/>
      <c r="P165" s="14"/>
      <c r="Q165" s="3"/>
      <c r="R165" s="3"/>
      <c r="S165" s="3"/>
      <c r="T165" s="12"/>
    </row>
    <row r="166" spans="1:20">
      <c r="A166" s="44" t="s">
        <v>62</v>
      </c>
      <c r="B166" s="10">
        <f>COUNTIF(B$5:B$164,"Team 1")</f>
        <v>32</v>
      </c>
      <c r="C166" s="44" t="s">
        <v>25</v>
      </c>
      <c r="D166" s="10">
        <f>COUNTIF(D5:D164,"Anganwadi")</f>
        <v>39</v>
      </c>
    </row>
    <row r="167" spans="1:20">
      <c r="A167" s="44" t="s">
        <v>63</v>
      </c>
      <c r="B167" s="10">
        <f>COUNTIF(B$6:B$164,"Team 2")</f>
        <v>44</v>
      </c>
      <c r="C167" s="44" t="s">
        <v>23</v>
      </c>
      <c r="D167" s="10">
        <f>COUNTIF(D5:D164,"School")</f>
        <v>37</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S11" sqref="S1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214" t="s">
        <v>70</v>
      </c>
      <c r="B1" s="214"/>
      <c r="C1" s="214"/>
      <c r="D1" s="55"/>
      <c r="E1" s="55"/>
      <c r="F1" s="55"/>
      <c r="G1" s="55"/>
      <c r="H1" s="55"/>
      <c r="I1" s="55"/>
      <c r="J1" s="55"/>
      <c r="K1" s="55"/>
      <c r="L1" s="55"/>
      <c r="M1" s="215"/>
      <c r="N1" s="215"/>
      <c r="O1" s="215"/>
      <c r="P1" s="215"/>
      <c r="Q1" s="215"/>
      <c r="R1" s="215"/>
      <c r="S1" s="215"/>
      <c r="T1" s="215"/>
    </row>
    <row r="2" spans="1:20">
      <c r="A2" s="210" t="s">
        <v>59</v>
      </c>
      <c r="B2" s="211"/>
      <c r="C2" s="211"/>
      <c r="D2" s="25">
        <v>43586</v>
      </c>
      <c r="E2" s="22"/>
      <c r="F2" s="22"/>
      <c r="G2" s="22"/>
      <c r="H2" s="22"/>
      <c r="I2" s="22"/>
      <c r="J2" s="22"/>
      <c r="K2" s="22"/>
      <c r="L2" s="22"/>
      <c r="M2" s="22"/>
      <c r="N2" s="22"/>
      <c r="O2" s="22"/>
      <c r="P2" s="22"/>
      <c r="Q2" s="22"/>
      <c r="R2" s="22"/>
      <c r="S2" s="22"/>
    </row>
    <row r="3" spans="1:20" ht="24" customHeight="1">
      <c r="A3" s="206" t="s">
        <v>14</v>
      </c>
      <c r="B3" s="208" t="s">
        <v>61</v>
      </c>
      <c r="C3" s="205" t="s">
        <v>7</v>
      </c>
      <c r="D3" s="205" t="s">
        <v>55</v>
      </c>
      <c r="E3" s="205" t="s">
        <v>16</v>
      </c>
      <c r="F3" s="212" t="s">
        <v>17</v>
      </c>
      <c r="G3" s="205" t="s">
        <v>8</v>
      </c>
      <c r="H3" s="205"/>
      <c r="I3" s="205"/>
      <c r="J3" s="205" t="s">
        <v>31</v>
      </c>
      <c r="K3" s="208" t="s">
        <v>33</v>
      </c>
      <c r="L3" s="208" t="s">
        <v>50</v>
      </c>
      <c r="M3" s="208" t="s">
        <v>51</v>
      </c>
      <c r="N3" s="208" t="s">
        <v>34</v>
      </c>
      <c r="O3" s="208" t="s">
        <v>35</v>
      </c>
      <c r="P3" s="206" t="s">
        <v>54</v>
      </c>
      <c r="Q3" s="205" t="s">
        <v>52</v>
      </c>
      <c r="R3" s="205" t="s">
        <v>32</v>
      </c>
      <c r="S3" s="205" t="s">
        <v>53</v>
      </c>
      <c r="T3" s="205" t="s">
        <v>13</v>
      </c>
    </row>
    <row r="4" spans="1:20" ht="25.5" customHeight="1">
      <c r="A4" s="206"/>
      <c r="B4" s="213"/>
      <c r="C4" s="205"/>
      <c r="D4" s="205"/>
      <c r="E4" s="205"/>
      <c r="F4" s="212"/>
      <c r="G4" s="23" t="s">
        <v>9</v>
      </c>
      <c r="H4" s="23" t="s">
        <v>10</v>
      </c>
      <c r="I4" s="23" t="s">
        <v>11</v>
      </c>
      <c r="J4" s="205"/>
      <c r="K4" s="209"/>
      <c r="L4" s="209"/>
      <c r="M4" s="209"/>
      <c r="N4" s="209"/>
      <c r="O4" s="209"/>
      <c r="P4" s="206"/>
      <c r="Q4" s="206"/>
      <c r="R4" s="205"/>
      <c r="S4" s="205"/>
      <c r="T4" s="205"/>
    </row>
    <row r="5" spans="1:20">
      <c r="A5" s="4">
        <v>1</v>
      </c>
      <c r="B5" s="17" t="s">
        <v>62</v>
      </c>
      <c r="C5" s="70" t="s">
        <v>174</v>
      </c>
      <c r="D5" s="71" t="s">
        <v>23</v>
      </c>
      <c r="E5" s="78" t="s">
        <v>374</v>
      </c>
      <c r="F5" s="48" t="s">
        <v>1169</v>
      </c>
      <c r="G5" s="78">
        <v>14</v>
      </c>
      <c r="H5" s="78">
        <v>7</v>
      </c>
      <c r="I5" s="59">
        <f>SUM(G5:H5)</f>
        <v>21</v>
      </c>
      <c r="J5" s="78">
        <v>9435230007</v>
      </c>
      <c r="K5" s="66" t="s">
        <v>464</v>
      </c>
      <c r="L5" s="66" t="s">
        <v>465</v>
      </c>
      <c r="M5" s="66">
        <v>9954695172</v>
      </c>
      <c r="N5" s="66" t="s">
        <v>449</v>
      </c>
      <c r="O5" s="66">
        <v>7399818038</v>
      </c>
      <c r="P5" s="73" t="s">
        <v>150</v>
      </c>
      <c r="Q5" s="48" t="s">
        <v>309</v>
      </c>
      <c r="R5" s="48"/>
      <c r="S5" s="18" t="s">
        <v>1170</v>
      </c>
      <c r="T5" s="48"/>
    </row>
    <row r="6" spans="1:20">
      <c r="A6" s="4">
        <v>2</v>
      </c>
      <c r="B6" s="17" t="s">
        <v>62</v>
      </c>
      <c r="C6" s="71" t="s">
        <v>175</v>
      </c>
      <c r="D6" s="71" t="s">
        <v>25</v>
      </c>
      <c r="E6" s="79" t="s">
        <v>375</v>
      </c>
      <c r="F6" s="48"/>
      <c r="G6" s="73">
        <v>29</v>
      </c>
      <c r="H6" s="73">
        <v>23</v>
      </c>
      <c r="I6" s="59">
        <f t="shared" ref="I6:I69" si="0">SUM(G6:H6)</f>
        <v>52</v>
      </c>
      <c r="J6" s="72">
        <v>7664973645</v>
      </c>
      <c r="K6" s="66" t="s">
        <v>464</v>
      </c>
      <c r="L6" s="66" t="s">
        <v>465</v>
      </c>
      <c r="M6" s="66">
        <v>9954695172</v>
      </c>
      <c r="N6" s="66" t="s">
        <v>449</v>
      </c>
      <c r="O6" s="66">
        <v>7399818038</v>
      </c>
      <c r="P6" s="73" t="s">
        <v>150</v>
      </c>
      <c r="Q6" s="48" t="s">
        <v>309</v>
      </c>
      <c r="R6" s="48"/>
      <c r="S6" s="18"/>
      <c r="T6" s="48"/>
    </row>
    <row r="7" spans="1:20">
      <c r="A7" s="4">
        <v>3</v>
      </c>
      <c r="B7" s="17" t="s">
        <v>62</v>
      </c>
      <c r="C7" s="71" t="s">
        <v>176</v>
      </c>
      <c r="D7" s="70" t="s">
        <v>23</v>
      </c>
      <c r="E7" s="72"/>
      <c r="F7" s="48" t="s">
        <v>467</v>
      </c>
      <c r="G7" s="73">
        <v>48</v>
      </c>
      <c r="H7" s="73">
        <v>51</v>
      </c>
      <c r="I7" s="59">
        <f t="shared" si="0"/>
        <v>99</v>
      </c>
      <c r="J7" s="72">
        <v>9435436238</v>
      </c>
      <c r="K7" s="66" t="s">
        <v>511</v>
      </c>
      <c r="L7" s="66" t="s">
        <v>512</v>
      </c>
      <c r="M7" s="66">
        <v>8011546549</v>
      </c>
      <c r="N7" s="66" t="s">
        <v>513</v>
      </c>
      <c r="O7" s="66">
        <v>9859891007</v>
      </c>
      <c r="P7" s="73" t="s">
        <v>151</v>
      </c>
      <c r="Q7" s="48" t="s">
        <v>310</v>
      </c>
      <c r="R7" s="48"/>
      <c r="S7" s="18"/>
      <c r="T7" s="48"/>
    </row>
    <row r="8" spans="1:20">
      <c r="A8" s="4">
        <v>4</v>
      </c>
      <c r="B8" s="17" t="s">
        <v>62</v>
      </c>
      <c r="C8" s="90" t="s">
        <v>177</v>
      </c>
      <c r="D8" s="90" t="s">
        <v>25</v>
      </c>
      <c r="E8" s="79" t="s">
        <v>376</v>
      </c>
      <c r="F8" s="48"/>
      <c r="G8" s="73">
        <v>21</v>
      </c>
      <c r="H8" s="73">
        <v>22</v>
      </c>
      <c r="I8" s="59">
        <f t="shared" si="0"/>
        <v>43</v>
      </c>
      <c r="J8" s="73">
        <v>9859321518</v>
      </c>
      <c r="K8" s="66" t="s">
        <v>511</v>
      </c>
      <c r="L8" s="66" t="s">
        <v>512</v>
      </c>
      <c r="M8" s="66">
        <v>8011546549</v>
      </c>
      <c r="N8" s="66" t="s">
        <v>513</v>
      </c>
      <c r="O8" s="66">
        <v>9859891007</v>
      </c>
      <c r="P8" s="73" t="s">
        <v>151</v>
      </c>
      <c r="Q8" s="48" t="s">
        <v>310</v>
      </c>
      <c r="R8" s="48"/>
      <c r="S8" s="18"/>
      <c r="T8" s="48"/>
    </row>
    <row r="9" spans="1:20">
      <c r="A9" s="4">
        <v>5</v>
      </c>
      <c r="B9" s="17" t="s">
        <v>62</v>
      </c>
      <c r="C9" s="71" t="s">
        <v>178</v>
      </c>
      <c r="D9" s="71" t="s">
        <v>25</v>
      </c>
      <c r="E9" s="79" t="s">
        <v>345</v>
      </c>
      <c r="F9" s="48"/>
      <c r="G9" s="73">
        <v>42</v>
      </c>
      <c r="H9" s="73">
        <v>48</v>
      </c>
      <c r="I9" s="59">
        <f t="shared" si="0"/>
        <v>90</v>
      </c>
      <c r="J9" s="73">
        <v>8486172485</v>
      </c>
      <c r="K9" s="66" t="s">
        <v>480</v>
      </c>
      <c r="L9" s="66" t="s">
        <v>514</v>
      </c>
      <c r="M9" s="66">
        <v>9854670095</v>
      </c>
      <c r="N9" s="101" t="s">
        <v>450</v>
      </c>
      <c r="O9" s="66">
        <v>9859216346</v>
      </c>
      <c r="P9" s="73" t="s">
        <v>152</v>
      </c>
      <c r="Q9" s="48" t="s">
        <v>311</v>
      </c>
      <c r="R9" s="48"/>
      <c r="S9" s="18"/>
      <c r="T9" s="48"/>
    </row>
    <row r="10" spans="1:20">
      <c r="A10" s="4">
        <v>6</v>
      </c>
      <c r="B10" s="17" t="s">
        <v>62</v>
      </c>
      <c r="C10" s="70" t="s">
        <v>179</v>
      </c>
      <c r="D10" s="70" t="s">
        <v>23</v>
      </c>
      <c r="E10" s="78" t="s">
        <v>377</v>
      </c>
      <c r="F10" s="48" t="s">
        <v>467</v>
      </c>
      <c r="G10" s="73">
        <v>11</v>
      </c>
      <c r="H10" s="73">
        <v>11</v>
      </c>
      <c r="I10" s="59">
        <f t="shared" si="0"/>
        <v>22</v>
      </c>
      <c r="J10" s="78">
        <v>9854839540</v>
      </c>
      <c r="K10" s="66" t="s">
        <v>480</v>
      </c>
      <c r="L10" s="66" t="s">
        <v>514</v>
      </c>
      <c r="M10" s="66">
        <v>9854670095</v>
      </c>
      <c r="N10" s="101" t="s">
        <v>450</v>
      </c>
      <c r="O10" s="66">
        <v>9859216346</v>
      </c>
      <c r="P10" s="73" t="s">
        <v>152</v>
      </c>
      <c r="Q10" s="48" t="s">
        <v>311</v>
      </c>
      <c r="R10" s="48"/>
      <c r="S10" s="18"/>
      <c r="T10" s="48"/>
    </row>
    <row r="11" spans="1:20" ht="30">
      <c r="A11" s="4">
        <v>7</v>
      </c>
      <c r="B11" s="17" t="s">
        <v>62</v>
      </c>
      <c r="C11" s="70" t="s">
        <v>378</v>
      </c>
      <c r="D11" s="71" t="s">
        <v>23</v>
      </c>
      <c r="E11" s="91" t="s">
        <v>379</v>
      </c>
      <c r="F11" s="48" t="s">
        <v>468</v>
      </c>
      <c r="G11" s="73">
        <v>0</v>
      </c>
      <c r="H11" s="73">
        <v>278</v>
      </c>
      <c r="I11" s="59">
        <f t="shared" si="0"/>
        <v>278</v>
      </c>
      <c r="J11" s="73" t="s">
        <v>444</v>
      </c>
      <c r="K11" s="66" t="s">
        <v>480</v>
      </c>
      <c r="L11" s="66" t="s">
        <v>487</v>
      </c>
      <c r="M11" s="102">
        <v>9854514216</v>
      </c>
      <c r="N11" s="66" t="s">
        <v>492</v>
      </c>
      <c r="O11" s="66">
        <v>9864081561</v>
      </c>
      <c r="P11" s="73" t="s">
        <v>153</v>
      </c>
      <c r="Q11" s="48" t="s">
        <v>306</v>
      </c>
      <c r="R11" s="48"/>
      <c r="S11" s="18"/>
      <c r="T11" s="48"/>
    </row>
    <row r="12" spans="1:20">
      <c r="A12" s="4">
        <v>8</v>
      </c>
      <c r="B12" s="17" t="s">
        <v>62</v>
      </c>
      <c r="C12" s="71" t="s">
        <v>181</v>
      </c>
      <c r="D12" s="70" t="s">
        <v>23</v>
      </c>
      <c r="E12" s="72"/>
      <c r="F12" s="48" t="s">
        <v>467</v>
      </c>
      <c r="G12" s="73">
        <v>24</v>
      </c>
      <c r="H12" s="73">
        <v>28</v>
      </c>
      <c r="I12" s="59">
        <f t="shared" si="0"/>
        <v>52</v>
      </c>
      <c r="J12" s="72">
        <v>9957152195</v>
      </c>
      <c r="K12" s="66" t="s">
        <v>515</v>
      </c>
      <c r="L12" s="66" t="s">
        <v>516</v>
      </c>
      <c r="M12" s="66">
        <v>9435292959</v>
      </c>
      <c r="N12" s="66" t="s">
        <v>517</v>
      </c>
      <c r="O12" s="66">
        <v>9954716566</v>
      </c>
      <c r="P12" s="73" t="s">
        <v>154</v>
      </c>
      <c r="Q12" s="48" t="s">
        <v>307</v>
      </c>
      <c r="R12" s="48"/>
      <c r="S12" s="18"/>
      <c r="T12" s="48"/>
    </row>
    <row r="13" spans="1:20">
      <c r="A13" s="4">
        <v>9</v>
      </c>
      <c r="B13" s="17" t="s">
        <v>62</v>
      </c>
      <c r="C13" s="71" t="s">
        <v>180</v>
      </c>
      <c r="D13" s="70" t="s">
        <v>25</v>
      </c>
      <c r="E13" s="79" t="s">
        <v>380</v>
      </c>
      <c r="F13" s="48"/>
      <c r="G13" s="73">
        <v>30</v>
      </c>
      <c r="H13" s="73">
        <v>33</v>
      </c>
      <c r="I13" s="59">
        <f t="shared" si="0"/>
        <v>63</v>
      </c>
      <c r="J13" s="72">
        <v>9678164564</v>
      </c>
      <c r="K13" s="66" t="s">
        <v>515</v>
      </c>
      <c r="L13" s="66" t="s">
        <v>516</v>
      </c>
      <c r="M13" s="66">
        <v>9435292959</v>
      </c>
      <c r="N13" s="66" t="s">
        <v>517</v>
      </c>
      <c r="O13" s="66">
        <v>9954716566</v>
      </c>
      <c r="P13" s="73" t="s">
        <v>154</v>
      </c>
      <c r="Q13" s="48" t="s">
        <v>307</v>
      </c>
      <c r="R13" s="48"/>
      <c r="S13" s="18"/>
      <c r="T13" s="48"/>
    </row>
    <row r="14" spans="1:20">
      <c r="A14" s="4">
        <v>10</v>
      </c>
      <c r="B14" s="17" t="s">
        <v>62</v>
      </c>
      <c r="C14" s="71" t="s">
        <v>183</v>
      </c>
      <c r="D14" s="72" t="s">
        <v>25</v>
      </c>
      <c r="E14" s="79" t="s">
        <v>381</v>
      </c>
      <c r="F14" s="48"/>
      <c r="G14" s="73">
        <v>28</v>
      </c>
      <c r="H14" s="73">
        <v>26</v>
      </c>
      <c r="I14" s="59">
        <f t="shared" si="0"/>
        <v>54</v>
      </c>
      <c r="J14" s="73">
        <v>8134890364</v>
      </c>
      <c r="K14" s="66" t="s">
        <v>473</v>
      </c>
      <c r="L14" s="66" t="s">
        <v>474</v>
      </c>
      <c r="M14" s="66">
        <v>8136052686</v>
      </c>
      <c r="N14" s="66" t="s">
        <v>451</v>
      </c>
      <c r="O14" s="66">
        <v>8473081545</v>
      </c>
      <c r="P14" s="73" t="s">
        <v>155</v>
      </c>
      <c r="Q14" s="48" t="s">
        <v>309</v>
      </c>
      <c r="R14" s="48"/>
      <c r="S14" s="18"/>
      <c r="T14" s="48"/>
    </row>
    <row r="15" spans="1:20">
      <c r="A15" s="4">
        <v>11</v>
      </c>
      <c r="B15" s="17" t="s">
        <v>62</v>
      </c>
      <c r="C15" s="72" t="s">
        <v>182</v>
      </c>
      <c r="D15" s="73" t="s">
        <v>25</v>
      </c>
      <c r="E15" s="79" t="s">
        <v>382</v>
      </c>
      <c r="F15" s="48"/>
      <c r="G15" s="73">
        <v>31</v>
      </c>
      <c r="H15" s="73">
        <v>21</v>
      </c>
      <c r="I15" s="59">
        <f t="shared" si="0"/>
        <v>52</v>
      </c>
      <c r="J15" s="73">
        <v>9577282964</v>
      </c>
      <c r="K15" s="66" t="s">
        <v>473</v>
      </c>
      <c r="L15" s="66" t="s">
        <v>474</v>
      </c>
      <c r="M15" s="66">
        <v>8136052686</v>
      </c>
      <c r="N15" s="103" t="s">
        <v>451</v>
      </c>
      <c r="O15" s="66">
        <v>8473081545</v>
      </c>
      <c r="P15" s="73" t="s">
        <v>155</v>
      </c>
      <c r="Q15" s="48" t="s">
        <v>309</v>
      </c>
      <c r="R15" s="48"/>
      <c r="S15" s="18"/>
      <c r="T15" s="48"/>
    </row>
    <row r="16" spans="1:20" ht="30">
      <c r="A16" s="4">
        <v>12</v>
      </c>
      <c r="B16" s="17" t="s">
        <v>62</v>
      </c>
      <c r="C16" s="70" t="s">
        <v>184</v>
      </c>
      <c r="D16" s="71" t="s">
        <v>23</v>
      </c>
      <c r="E16" s="92" t="s">
        <v>383</v>
      </c>
      <c r="F16" s="57" t="s">
        <v>468</v>
      </c>
      <c r="G16" s="73">
        <v>60</v>
      </c>
      <c r="H16" s="73">
        <v>77</v>
      </c>
      <c r="I16" s="59">
        <f t="shared" si="0"/>
        <v>137</v>
      </c>
      <c r="J16" s="73">
        <v>9859369559</v>
      </c>
      <c r="K16" s="66" t="s">
        <v>508</v>
      </c>
      <c r="L16" s="66" t="s">
        <v>518</v>
      </c>
      <c r="M16" s="66">
        <v>9613034888</v>
      </c>
      <c r="N16" s="66" t="s">
        <v>513</v>
      </c>
      <c r="O16" s="101">
        <v>9508814936</v>
      </c>
      <c r="P16" s="73" t="s">
        <v>156</v>
      </c>
      <c r="Q16" s="48" t="s">
        <v>310</v>
      </c>
      <c r="R16" s="48"/>
      <c r="S16" s="18"/>
      <c r="T16" s="48"/>
    </row>
    <row r="17" spans="1:20">
      <c r="A17" s="4">
        <v>13</v>
      </c>
      <c r="B17" s="17" t="s">
        <v>62</v>
      </c>
      <c r="C17" s="71" t="s">
        <v>185</v>
      </c>
      <c r="D17" s="70" t="s">
        <v>25</v>
      </c>
      <c r="E17" s="79" t="s">
        <v>384</v>
      </c>
      <c r="F17" s="48"/>
      <c r="G17" s="73">
        <v>28</v>
      </c>
      <c r="H17" s="73">
        <v>32</v>
      </c>
      <c r="I17" s="59">
        <f t="shared" si="0"/>
        <v>60</v>
      </c>
      <c r="J17" s="73">
        <v>9706928326</v>
      </c>
      <c r="K17" s="66" t="s">
        <v>464</v>
      </c>
      <c r="L17" s="66" t="s">
        <v>465</v>
      </c>
      <c r="M17" s="66">
        <v>9954695172</v>
      </c>
      <c r="N17" s="101" t="s">
        <v>449</v>
      </c>
      <c r="O17" s="101">
        <v>7399828038</v>
      </c>
      <c r="P17" s="73" t="s">
        <v>157</v>
      </c>
      <c r="Q17" s="48" t="s">
        <v>311</v>
      </c>
      <c r="R17" s="48"/>
      <c r="S17" s="18"/>
      <c r="T17" s="48"/>
    </row>
    <row r="18" spans="1:20" ht="30">
      <c r="A18" s="4">
        <v>14</v>
      </c>
      <c r="B18" s="17" t="s">
        <v>62</v>
      </c>
      <c r="C18" s="78" t="s">
        <v>385</v>
      </c>
      <c r="D18" s="70" t="s">
        <v>23</v>
      </c>
      <c r="E18" s="78" t="s">
        <v>386</v>
      </c>
      <c r="F18" s="48" t="s">
        <v>467</v>
      </c>
      <c r="G18" s="73">
        <v>5</v>
      </c>
      <c r="H18" s="73">
        <v>4</v>
      </c>
      <c r="I18" s="59">
        <f t="shared" si="0"/>
        <v>9</v>
      </c>
      <c r="J18" s="73">
        <v>9435229800</v>
      </c>
      <c r="K18" s="66" t="s">
        <v>464</v>
      </c>
      <c r="L18" s="66" t="s">
        <v>465</v>
      </c>
      <c r="M18" s="66">
        <v>9954695172</v>
      </c>
      <c r="N18" s="101" t="s">
        <v>449</v>
      </c>
      <c r="O18" s="101">
        <v>7399828038</v>
      </c>
      <c r="P18" s="73" t="s">
        <v>157</v>
      </c>
      <c r="Q18" s="48" t="s">
        <v>311</v>
      </c>
      <c r="R18" s="48"/>
      <c r="S18" s="18"/>
      <c r="T18" s="48"/>
    </row>
    <row r="19" spans="1:20" ht="30">
      <c r="A19" s="4">
        <v>15</v>
      </c>
      <c r="B19" s="17" t="s">
        <v>62</v>
      </c>
      <c r="C19" s="70" t="s">
        <v>387</v>
      </c>
      <c r="D19" s="70" t="s">
        <v>23</v>
      </c>
      <c r="E19" s="92" t="s">
        <v>388</v>
      </c>
      <c r="F19" s="48" t="s">
        <v>1169</v>
      </c>
      <c r="G19" s="73">
        <v>135</v>
      </c>
      <c r="H19" s="73">
        <v>136</v>
      </c>
      <c r="I19" s="59">
        <f t="shared" si="0"/>
        <v>271</v>
      </c>
      <c r="J19" s="73">
        <v>9954695359</v>
      </c>
      <c r="K19" s="66" t="s">
        <v>482</v>
      </c>
      <c r="L19" s="66" t="s">
        <v>519</v>
      </c>
      <c r="M19" s="66">
        <v>9954646788</v>
      </c>
      <c r="N19" s="66" t="s">
        <v>520</v>
      </c>
      <c r="O19" s="66">
        <v>8472901899</v>
      </c>
      <c r="P19" s="73" t="s">
        <v>158</v>
      </c>
      <c r="Q19" s="48" t="s">
        <v>306</v>
      </c>
      <c r="R19" s="48"/>
      <c r="S19" s="18"/>
      <c r="T19" s="48"/>
    </row>
    <row r="20" spans="1:20">
      <c r="A20" s="4">
        <v>16</v>
      </c>
      <c r="B20" s="17" t="s">
        <v>62</v>
      </c>
      <c r="C20" s="71" t="s">
        <v>186</v>
      </c>
      <c r="D20" s="70" t="s">
        <v>25</v>
      </c>
      <c r="E20" s="79" t="s">
        <v>389</v>
      </c>
      <c r="F20" s="48"/>
      <c r="G20" s="73">
        <v>28</v>
      </c>
      <c r="H20" s="73">
        <v>25</v>
      </c>
      <c r="I20" s="59">
        <f t="shared" si="0"/>
        <v>53</v>
      </c>
      <c r="J20" s="73">
        <v>8011142137</v>
      </c>
      <c r="K20" s="66" t="s">
        <v>511</v>
      </c>
      <c r="L20" s="66" t="s">
        <v>521</v>
      </c>
      <c r="M20" s="66">
        <v>9954920563</v>
      </c>
      <c r="N20" s="66" t="s">
        <v>522</v>
      </c>
      <c r="O20" s="66">
        <v>7399286929</v>
      </c>
      <c r="P20" s="73" t="s">
        <v>159</v>
      </c>
      <c r="Q20" s="48" t="s">
        <v>307</v>
      </c>
      <c r="R20" s="48"/>
      <c r="S20" s="18"/>
      <c r="T20" s="48"/>
    </row>
    <row r="21" spans="1:20">
      <c r="A21" s="4">
        <v>17</v>
      </c>
      <c r="B21" s="17" t="s">
        <v>62</v>
      </c>
      <c r="C21" s="71" t="s">
        <v>187</v>
      </c>
      <c r="D21" s="71" t="s">
        <v>23</v>
      </c>
      <c r="E21" s="78" t="s">
        <v>390</v>
      </c>
      <c r="F21" s="48" t="s">
        <v>467</v>
      </c>
      <c r="G21" s="96">
        <v>8</v>
      </c>
      <c r="H21" s="73">
        <v>16</v>
      </c>
      <c r="I21" s="59">
        <f t="shared" si="0"/>
        <v>24</v>
      </c>
      <c r="J21" s="78">
        <v>9435229800</v>
      </c>
      <c r="K21" s="66" t="s">
        <v>511</v>
      </c>
      <c r="L21" s="66" t="s">
        <v>521</v>
      </c>
      <c r="M21" s="66">
        <v>9954920563</v>
      </c>
      <c r="N21" s="66" t="s">
        <v>522</v>
      </c>
      <c r="O21" s="66">
        <v>7399286929</v>
      </c>
      <c r="P21" s="73" t="s">
        <v>159</v>
      </c>
      <c r="Q21" s="48" t="s">
        <v>307</v>
      </c>
      <c r="R21" s="48"/>
      <c r="S21" s="18"/>
      <c r="T21" s="48"/>
    </row>
    <row r="22" spans="1:20">
      <c r="A22" s="4">
        <v>18</v>
      </c>
      <c r="B22" s="17" t="s">
        <v>62</v>
      </c>
      <c r="C22" s="71" t="s">
        <v>188</v>
      </c>
      <c r="D22" s="71" t="s">
        <v>23</v>
      </c>
      <c r="E22" s="78" t="s">
        <v>391</v>
      </c>
      <c r="F22" s="48" t="s">
        <v>467</v>
      </c>
      <c r="G22" s="73">
        <v>28</v>
      </c>
      <c r="H22" s="73">
        <v>27</v>
      </c>
      <c r="I22" s="59">
        <f t="shared" si="0"/>
        <v>55</v>
      </c>
      <c r="J22" s="72">
        <v>7896634738</v>
      </c>
      <c r="K22" s="66" t="s">
        <v>511</v>
      </c>
      <c r="L22" s="66" t="s">
        <v>521</v>
      </c>
      <c r="M22" s="66">
        <v>9954920563</v>
      </c>
      <c r="N22" s="66" t="s">
        <v>523</v>
      </c>
      <c r="O22" s="66">
        <v>9613210505</v>
      </c>
      <c r="P22" s="73" t="s">
        <v>160</v>
      </c>
      <c r="Q22" s="48" t="s">
        <v>308</v>
      </c>
      <c r="R22" s="48"/>
      <c r="S22" s="18"/>
      <c r="T22" s="48"/>
    </row>
    <row r="23" spans="1:20">
      <c r="A23" s="4">
        <v>19</v>
      </c>
      <c r="B23" s="17" t="s">
        <v>62</v>
      </c>
      <c r="C23" s="71" t="s">
        <v>189</v>
      </c>
      <c r="D23" s="70" t="s">
        <v>25</v>
      </c>
      <c r="E23" s="79" t="s">
        <v>392</v>
      </c>
      <c r="F23" s="57"/>
      <c r="G23" s="73">
        <v>25</v>
      </c>
      <c r="H23" s="73">
        <v>21</v>
      </c>
      <c r="I23" s="59">
        <f t="shared" si="0"/>
        <v>46</v>
      </c>
      <c r="J23" s="73">
        <v>8720921541</v>
      </c>
      <c r="K23" s="66" t="s">
        <v>511</v>
      </c>
      <c r="L23" s="66" t="s">
        <v>521</v>
      </c>
      <c r="M23" s="66">
        <v>9954920563</v>
      </c>
      <c r="N23" s="66" t="s">
        <v>523</v>
      </c>
      <c r="O23" s="66">
        <v>9613210505</v>
      </c>
      <c r="P23" s="73" t="s">
        <v>160</v>
      </c>
      <c r="Q23" s="48" t="s">
        <v>308</v>
      </c>
      <c r="R23" s="48"/>
      <c r="S23" s="18"/>
      <c r="T23" s="48"/>
    </row>
    <row r="24" spans="1:20">
      <c r="A24" s="4">
        <v>20</v>
      </c>
      <c r="B24" s="17" t="s">
        <v>62</v>
      </c>
      <c r="C24" s="71" t="s">
        <v>190</v>
      </c>
      <c r="D24" s="70" t="s">
        <v>25</v>
      </c>
      <c r="E24" s="79" t="s">
        <v>393</v>
      </c>
      <c r="F24" s="48"/>
      <c r="G24" s="73">
        <v>33</v>
      </c>
      <c r="H24" s="73">
        <v>26</v>
      </c>
      <c r="I24" s="59">
        <f t="shared" si="0"/>
        <v>59</v>
      </c>
      <c r="J24" s="73">
        <v>9954703170</v>
      </c>
      <c r="K24" s="66" t="s">
        <v>469</v>
      </c>
      <c r="L24" s="66" t="s">
        <v>524</v>
      </c>
      <c r="M24" s="66">
        <v>8136052686</v>
      </c>
      <c r="N24" s="101" t="s">
        <v>452</v>
      </c>
      <c r="O24" s="101">
        <v>9678707074</v>
      </c>
      <c r="P24" s="73" t="s">
        <v>161</v>
      </c>
      <c r="Q24" s="48" t="s">
        <v>309</v>
      </c>
      <c r="R24" s="48"/>
      <c r="S24" s="18"/>
      <c r="T24" s="48"/>
    </row>
    <row r="25" spans="1:20">
      <c r="A25" s="4">
        <v>21</v>
      </c>
      <c r="B25" s="17" t="s">
        <v>62</v>
      </c>
      <c r="C25" s="71" t="s">
        <v>191</v>
      </c>
      <c r="D25" s="71" t="s">
        <v>23</v>
      </c>
      <c r="E25" s="93" t="s">
        <v>394</v>
      </c>
      <c r="F25" s="48" t="s">
        <v>467</v>
      </c>
      <c r="G25" s="73">
        <v>10</v>
      </c>
      <c r="H25" s="73">
        <v>5</v>
      </c>
      <c r="I25" s="59">
        <f t="shared" si="0"/>
        <v>15</v>
      </c>
      <c r="J25" s="72">
        <v>8011330660</v>
      </c>
      <c r="K25" s="66" t="s">
        <v>469</v>
      </c>
      <c r="L25" s="66" t="s">
        <v>524</v>
      </c>
      <c r="M25" s="66">
        <v>8136052686</v>
      </c>
      <c r="N25" s="101" t="s">
        <v>452</v>
      </c>
      <c r="O25" s="101">
        <v>9678707074</v>
      </c>
      <c r="P25" s="73" t="s">
        <v>161</v>
      </c>
      <c r="Q25" s="48" t="s">
        <v>309</v>
      </c>
      <c r="R25" s="48"/>
      <c r="S25" s="18"/>
      <c r="T25" s="48"/>
    </row>
    <row r="26" spans="1:20">
      <c r="A26" s="4">
        <v>22</v>
      </c>
      <c r="B26" s="17" t="s">
        <v>62</v>
      </c>
      <c r="C26" s="71" t="s">
        <v>192</v>
      </c>
      <c r="D26" s="71" t="s">
        <v>23</v>
      </c>
      <c r="E26" s="93" t="s">
        <v>394</v>
      </c>
      <c r="F26" s="48" t="s">
        <v>1169</v>
      </c>
      <c r="G26" s="73">
        <v>7</v>
      </c>
      <c r="H26" s="73">
        <v>11</v>
      </c>
      <c r="I26" s="59">
        <f t="shared" si="0"/>
        <v>18</v>
      </c>
      <c r="J26" s="78">
        <v>7896891768</v>
      </c>
      <c r="K26" s="66" t="s">
        <v>469</v>
      </c>
      <c r="L26" s="66" t="s">
        <v>524</v>
      </c>
      <c r="M26" s="66">
        <v>8136052686</v>
      </c>
      <c r="N26" s="101" t="s">
        <v>452</v>
      </c>
      <c r="O26" s="101">
        <v>9678707074</v>
      </c>
      <c r="P26" s="73" t="s">
        <v>161</v>
      </c>
      <c r="Q26" s="48" t="s">
        <v>309</v>
      </c>
      <c r="R26" s="48"/>
      <c r="S26" s="18"/>
      <c r="T26" s="48"/>
    </row>
    <row r="27" spans="1:20" ht="30">
      <c r="A27" s="4">
        <v>23</v>
      </c>
      <c r="B27" s="17" t="s">
        <v>62</v>
      </c>
      <c r="C27" s="70" t="s">
        <v>395</v>
      </c>
      <c r="D27" s="70" t="s">
        <v>23</v>
      </c>
      <c r="E27" s="92" t="s">
        <v>396</v>
      </c>
      <c r="F27" s="48" t="s">
        <v>468</v>
      </c>
      <c r="G27" s="73">
        <v>150</v>
      </c>
      <c r="H27" s="73">
        <v>140</v>
      </c>
      <c r="I27" s="59">
        <f t="shared" si="0"/>
        <v>290</v>
      </c>
      <c r="J27" s="73">
        <v>9435753817</v>
      </c>
      <c r="K27" s="66" t="s">
        <v>508</v>
      </c>
      <c r="L27" s="66" t="s">
        <v>525</v>
      </c>
      <c r="M27" s="66">
        <v>9435570006</v>
      </c>
      <c r="N27" s="66" t="s">
        <v>526</v>
      </c>
      <c r="O27" s="66">
        <v>9678850713</v>
      </c>
      <c r="P27" s="73" t="s">
        <v>162</v>
      </c>
      <c r="Q27" s="48" t="s">
        <v>310</v>
      </c>
      <c r="R27" s="48"/>
      <c r="S27" s="18"/>
      <c r="T27" s="48"/>
    </row>
    <row r="28" spans="1:20" ht="30">
      <c r="A28" s="4">
        <v>24</v>
      </c>
      <c r="B28" s="17" t="s">
        <v>62</v>
      </c>
      <c r="C28" s="71" t="s">
        <v>194</v>
      </c>
      <c r="D28" s="70" t="s">
        <v>25</v>
      </c>
      <c r="E28" s="79" t="s">
        <v>397</v>
      </c>
      <c r="F28" s="48"/>
      <c r="G28" s="73">
        <v>32</v>
      </c>
      <c r="H28" s="73">
        <v>31</v>
      </c>
      <c r="I28" s="59">
        <f t="shared" si="0"/>
        <v>63</v>
      </c>
      <c r="J28" s="73">
        <v>8761912387</v>
      </c>
      <c r="K28" s="66" t="s">
        <v>473</v>
      </c>
      <c r="L28" s="66" t="s">
        <v>474</v>
      </c>
      <c r="M28" s="66">
        <v>8136052686</v>
      </c>
      <c r="N28" s="66" t="s">
        <v>453</v>
      </c>
      <c r="O28" s="66">
        <v>8136052686</v>
      </c>
      <c r="P28" s="73" t="s">
        <v>163</v>
      </c>
      <c r="Q28" s="48" t="s">
        <v>306</v>
      </c>
      <c r="R28" s="48"/>
      <c r="S28" s="18"/>
      <c r="T28" s="48"/>
    </row>
    <row r="29" spans="1:20">
      <c r="A29" s="4">
        <v>25</v>
      </c>
      <c r="B29" s="17" t="s">
        <v>62</v>
      </c>
      <c r="C29" s="71" t="s">
        <v>195</v>
      </c>
      <c r="D29" s="71" t="s">
        <v>23</v>
      </c>
      <c r="E29" s="78" t="s">
        <v>398</v>
      </c>
      <c r="F29" s="48" t="s">
        <v>467</v>
      </c>
      <c r="G29" s="73">
        <v>30</v>
      </c>
      <c r="H29" s="73">
        <v>31</v>
      </c>
      <c r="I29" s="59">
        <f t="shared" si="0"/>
        <v>61</v>
      </c>
      <c r="J29" s="97" t="s">
        <v>445</v>
      </c>
      <c r="K29" s="66" t="s">
        <v>473</v>
      </c>
      <c r="L29" s="66" t="s">
        <v>474</v>
      </c>
      <c r="M29" s="66">
        <v>8136052686</v>
      </c>
      <c r="N29" s="66" t="s">
        <v>453</v>
      </c>
      <c r="O29" s="66">
        <v>8136052686</v>
      </c>
      <c r="P29" s="73" t="s">
        <v>163</v>
      </c>
      <c r="Q29" s="48" t="s">
        <v>306</v>
      </c>
      <c r="R29" s="48"/>
      <c r="S29" s="18"/>
      <c r="T29" s="48"/>
    </row>
    <row r="30" spans="1:20">
      <c r="A30" s="4">
        <v>26</v>
      </c>
      <c r="B30" s="17" t="s">
        <v>62</v>
      </c>
      <c r="C30" s="71" t="s">
        <v>196</v>
      </c>
      <c r="D30" s="71" t="s">
        <v>23</v>
      </c>
      <c r="E30" s="78" t="s">
        <v>399</v>
      </c>
      <c r="F30" s="57" t="s">
        <v>467</v>
      </c>
      <c r="G30" s="73">
        <v>34</v>
      </c>
      <c r="H30" s="73">
        <v>26</v>
      </c>
      <c r="I30" s="59">
        <f t="shared" si="0"/>
        <v>60</v>
      </c>
      <c r="J30" s="78">
        <v>9706645854</v>
      </c>
      <c r="K30" s="66" t="s">
        <v>511</v>
      </c>
      <c r="L30" s="66" t="s">
        <v>527</v>
      </c>
      <c r="M30" s="66">
        <v>9401189157</v>
      </c>
      <c r="N30" s="66" t="s">
        <v>523</v>
      </c>
      <c r="O30" s="66">
        <v>9613210505</v>
      </c>
      <c r="P30" s="73" t="s">
        <v>164</v>
      </c>
      <c r="Q30" s="48" t="s">
        <v>307</v>
      </c>
      <c r="R30" s="48"/>
      <c r="S30" s="18"/>
      <c r="T30" s="48"/>
    </row>
    <row r="31" spans="1:20">
      <c r="A31" s="4">
        <v>27</v>
      </c>
      <c r="B31" s="17" t="s">
        <v>62</v>
      </c>
      <c r="C31" s="71" t="s">
        <v>197</v>
      </c>
      <c r="D31" s="70" t="s">
        <v>25</v>
      </c>
      <c r="E31" s="79" t="s">
        <v>400</v>
      </c>
      <c r="F31" s="48"/>
      <c r="G31" s="73">
        <v>32</v>
      </c>
      <c r="H31" s="73">
        <v>32</v>
      </c>
      <c r="I31" s="59">
        <f t="shared" si="0"/>
        <v>64</v>
      </c>
      <c r="J31" s="73">
        <v>8811811070</v>
      </c>
      <c r="K31" s="66" t="s">
        <v>511</v>
      </c>
      <c r="L31" s="66" t="s">
        <v>527</v>
      </c>
      <c r="M31" s="66">
        <v>9401189157</v>
      </c>
      <c r="N31" s="66" t="s">
        <v>523</v>
      </c>
      <c r="O31" s="66">
        <v>9613210505</v>
      </c>
      <c r="P31" s="73" t="s">
        <v>164</v>
      </c>
      <c r="Q31" s="48" t="s">
        <v>307</v>
      </c>
      <c r="R31" s="48"/>
      <c r="S31" s="18"/>
      <c r="T31" s="48"/>
    </row>
    <row r="32" spans="1:20">
      <c r="A32" s="4">
        <v>28</v>
      </c>
      <c r="B32" s="17" t="s">
        <v>62</v>
      </c>
      <c r="C32" s="71" t="s">
        <v>198</v>
      </c>
      <c r="D32" s="70" t="s">
        <v>25</v>
      </c>
      <c r="E32" s="79" t="s">
        <v>401</v>
      </c>
      <c r="F32" s="48"/>
      <c r="G32" s="73">
        <v>42</v>
      </c>
      <c r="H32" s="73">
        <v>24</v>
      </c>
      <c r="I32" s="59">
        <f t="shared" si="0"/>
        <v>66</v>
      </c>
      <c r="J32" s="73">
        <v>9859440806</v>
      </c>
      <c r="K32" s="66" t="s">
        <v>511</v>
      </c>
      <c r="L32" s="66" t="s">
        <v>527</v>
      </c>
      <c r="M32" s="66">
        <v>9401189157</v>
      </c>
      <c r="N32" s="101" t="s">
        <v>454</v>
      </c>
      <c r="O32" s="101">
        <v>9577426207</v>
      </c>
      <c r="P32" s="73" t="s">
        <v>165</v>
      </c>
      <c r="Q32" s="48" t="s">
        <v>309</v>
      </c>
      <c r="R32" s="48"/>
      <c r="S32" s="18"/>
      <c r="T32" s="48"/>
    </row>
    <row r="33" spans="1:20">
      <c r="A33" s="4">
        <v>29</v>
      </c>
      <c r="B33" s="17" t="s">
        <v>62</v>
      </c>
      <c r="C33" s="71" t="s">
        <v>199</v>
      </c>
      <c r="D33" s="70" t="s">
        <v>25</v>
      </c>
      <c r="E33" s="79" t="s">
        <v>402</v>
      </c>
      <c r="F33" s="48"/>
      <c r="G33" s="73">
        <v>28</v>
      </c>
      <c r="H33" s="73">
        <v>26</v>
      </c>
      <c r="I33" s="59">
        <f t="shared" si="0"/>
        <v>54</v>
      </c>
      <c r="J33" s="73">
        <v>8011214293</v>
      </c>
      <c r="K33" s="66" t="s">
        <v>511</v>
      </c>
      <c r="L33" s="66" t="s">
        <v>527</v>
      </c>
      <c r="M33" s="66">
        <v>9401189157</v>
      </c>
      <c r="N33" s="101" t="s">
        <v>454</v>
      </c>
      <c r="O33" s="101">
        <v>9577426207</v>
      </c>
      <c r="P33" s="73" t="s">
        <v>165</v>
      </c>
      <c r="Q33" s="48" t="s">
        <v>309</v>
      </c>
      <c r="R33" s="48"/>
      <c r="S33" s="18"/>
      <c r="T33" s="48"/>
    </row>
    <row r="34" spans="1:20">
      <c r="A34" s="4">
        <v>30</v>
      </c>
      <c r="B34" s="17" t="s">
        <v>62</v>
      </c>
      <c r="C34" s="71" t="s">
        <v>200</v>
      </c>
      <c r="D34" s="70" t="s">
        <v>25</v>
      </c>
      <c r="E34" s="79" t="s">
        <v>403</v>
      </c>
      <c r="F34" s="48"/>
      <c r="G34" s="73">
        <v>38</v>
      </c>
      <c r="H34" s="73">
        <v>27</v>
      </c>
      <c r="I34" s="59">
        <f t="shared" si="0"/>
        <v>65</v>
      </c>
      <c r="J34" s="73">
        <v>9613920831</v>
      </c>
      <c r="K34" s="66" t="s">
        <v>511</v>
      </c>
      <c r="L34" s="66" t="s">
        <v>527</v>
      </c>
      <c r="M34" s="66">
        <v>9401189157</v>
      </c>
      <c r="N34" s="66" t="s">
        <v>455</v>
      </c>
      <c r="O34" s="66">
        <v>9854671170</v>
      </c>
      <c r="P34" s="73" t="s">
        <v>166</v>
      </c>
      <c r="Q34" s="48" t="s">
        <v>310</v>
      </c>
      <c r="R34" s="48"/>
      <c r="S34" s="18"/>
      <c r="T34" s="48"/>
    </row>
    <row r="35" spans="1:20" ht="30">
      <c r="A35" s="4">
        <v>31</v>
      </c>
      <c r="B35" s="17" t="s">
        <v>62</v>
      </c>
      <c r="C35" s="71" t="s">
        <v>201</v>
      </c>
      <c r="D35" s="71" t="s">
        <v>23</v>
      </c>
      <c r="E35" s="78" t="s">
        <v>404</v>
      </c>
      <c r="F35" s="48" t="s">
        <v>467</v>
      </c>
      <c r="G35" s="73">
        <v>17</v>
      </c>
      <c r="H35" s="73">
        <v>14</v>
      </c>
      <c r="I35" s="59">
        <f t="shared" si="0"/>
        <v>31</v>
      </c>
      <c r="J35" s="78" t="s">
        <v>446</v>
      </c>
      <c r="K35" s="66" t="s">
        <v>511</v>
      </c>
      <c r="L35" s="66" t="s">
        <v>527</v>
      </c>
      <c r="M35" s="66">
        <v>9401189157</v>
      </c>
      <c r="N35" s="66" t="s">
        <v>455</v>
      </c>
      <c r="O35" s="66">
        <v>9854671170</v>
      </c>
      <c r="P35" s="73" t="s">
        <v>166</v>
      </c>
      <c r="Q35" s="48" t="s">
        <v>310</v>
      </c>
      <c r="R35" s="48"/>
      <c r="S35" s="18"/>
      <c r="T35" s="48"/>
    </row>
    <row r="36" spans="1:20">
      <c r="A36" s="4">
        <v>32</v>
      </c>
      <c r="B36" s="17" t="s">
        <v>62</v>
      </c>
      <c r="C36" s="71" t="s">
        <v>202</v>
      </c>
      <c r="D36" s="71" t="s">
        <v>23</v>
      </c>
      <c r="E36" s="93" t="s">
        <v>405</v>
      </c>
      <c r="F36" s="18" t="s">
        <v>1169</v>
      </c>
      <c r="G36" s="73">
        <v>41</v>
      </c>
      <c r="H36" s="73">
        <v>35</v>
      </c>
      <c r="I36" s="59">
        <f t="shared" si="0"/>
        <v>76</v>
      </c>
      <c r="J36" s="78">
        <v>9435835067</v>
      </c>
      <c r="K36" s="66" t="s">
        <v>464</v>
      </c>
      <c r="L36" s="66" t="s">
        <v>528</v>
      </c>
      <c r="M36" s="102">
        <v>9435916738</v>
      </c>
      <c r="N36" s="66" t="s">
        <v>529</v>
      </c>
      <c r="O36" s="66">
        <v>9613920864</v>
      </c>
      <c r="P36" s="73" t="s">
        <v>167</v>
      </c>
      <c r="Q36" s="18" t="s">
        <v>311</v>
      </c>
      <c r="R36" s="18"/>
      <c r="S36" s="18"/>
      <c r="T36" s="18"/>
    </row>
    <row r="37" spans="1:20">
      <c r="A37" s="4">
        <v>33</v>
      </c>
      <c r="B37" s="17" t="s">
        <v>62</v>
      </c>
      <c r="C37" s="71" t="s">
        <v>203</v>
      </c>
      <c r="D37" s="71" t="s">
        <v>23</v>
      </c>
      <c r="E37" s="73">
        <v>606304</v>
      </c>
      <c r="F37" s="18" t="s">
        <v>1169</v>
      </c>
      <c r="G37" s="73">
        <v>0</v>
      </c>
      <c r="H37" s="73">
        <v>30</v>
      </c>
      <c r="I37" s="59">
        <f t="shared" si="0"/>
        <v>30</v>
      </c>
      <c r="J37" s="70">
        <v>8011748114</v>
      </c>
      <c r="K37" s="66" t="s">
        <v>508</v>
      </c>
      <c r="L37" s="66" t="s">
        <v>367</v>
      </c>
      <c r="M37" s="66">
        <v>9678168837</v>
      </c>
      <c r="N37" s="66" t="s">
        <v>530</v>
      </c>
      <c r="O37" s="66">
        <v>9707792431</v>
      </c>
      <c r="P37" s="73" t="s">
        <v>168</v>
      </c>
      <c r="Q37" s="18" t="s">
        <v>306</v>
      </c>
      <c r="R37" s="18"/>
      <c r="S37" s="18"/>
      <c r="T37" s="18"/>
    </row>
    <row r="38" spans="1:20">
      <c r="A38" s="4">
        <v>34</v>
      </c>
      <c r="B38" s="17" t="s">
        <v>62</v>
      </c>
      <c r="C38" s="70" t="s">
        <v>406</v>
      </c>
      <c r="D38" s="71" t="s">
        <v>23</v>
      </c>
      <c r="E38" s="78" t="s">
        <v>407</v>
      </c>
      <c r="F38" s="18" t="s">
        <v>467</v>
      </c>
      <c r="G38" s="73">
        <v>31</v>
      </c>
      <c r="H38" s="73">
        <v>36</v>
      </c>
      <c r="I38" s="59">
        <f t="shared" si="0"/>
        <v>67</v>
      </c>
      <c r="J38" s="78">
        <v>9435756842</v>
      </c>
      <c r="K38" s="66" t="s">
        <v>508</v>
      </c>
      <c r="L38" s="66" t="s">
        <v>367</v>
      </c>
      <c r="M38" s="66">
        <v>9678168837</v>
      </c>
      <c r="N38" s="66" t="s">
        <v>530</v>
      </c>
      <c r="O38" s="66">
        <v>9707792431</v>
      </c>
      <c r="P38" s="73" t="s">
        <v>168</v>
      </c>
      <c r="Q38" s="18" t="s">
        <v>306</v>
      </c>
      <c r="R38" s="18"/>
      <c r="S38" s="18"/>
      <c r="T38" s="18"/>
    </row>
    <row r="39" spans="1:20">
      <c r="A39" s="4">
        <v>35</v>
      </c>
      <c r="B39" s="17" t="s">
        <v>62</v>
      </c>
      <c r="C39" s="70" t="s">
        <v>237</v>
      </c>
      <c r="D39" s="70" t="s">
        <v>23</v>
      </c>
      <c r="E39" s="78" t="s">
        <v>408</v>
      </c>
      <c r="F39" s="18" t="s">
        <v>468</v>
      </c>
      <c r="G39" s="78">
        <v>45</v>
      </c>
      <c r="H39" s="78">
        <v>49</v>
      </c>
      <c r="I39" s="59">
        <f t="shared" si="0"/>
        <v>94</v>
      </c>
      <c r="J39" s="78">
        <v>9435153348</v>
      </c>
      <c r="K39" s="66" t="s">
        <v>508</v>
      </c>
      <c r="L39" s="66" t="s">
        <v>367</v>
      </c>
      <c r="M39" s="66">
        <v>9678168837</v>
      </c>
      <c r="N39" s="66" t="s">
        <v>530</v>
      </c>
      <c r="O39" s="66">
        <v>9707792431</v>
      </c>
      <c r="P39" s="73" t="s">
        <v>169</v>
      </c>
      <c r="Q39" s="18" t="s">
        <v>307</v>
      </c>
      <c r="R39" s="18"/>
      <c r="S39" s="18"/>
      <c r="T39" s="18"/>
    </row>
    <row r="40" spans="1:20">
      <c r="A40" s="4">
        <v>36</v>
      </c>
      <c r="B40" s="17" t="s">
        <v>62</v>
      </c>
      <c r="C40" s="71" t="s">
        <v>204</v>
      </c>
      <c r="D40" s="71" t="s">
        <v>23</v>
      </c>
      <c r="E40" s="78" t="s">
        <v>409</v>
      </c>
      <c r="F40" s="18" t="s">
        <v>467</v>
      </c>
      <c r="G40" s="73">
        <v>13</v>
      </c>
      <c r="H40" s="73">
        <v>21</v>
      </c>
      <c r="I40" s="59">
        <f t="shared" si="0"/>
        <v>34</v>
      </c>
      <c r="J40" s="78">
        <v>9706766940</v>
      </c>
      <c r="K40" s="66" t="s">
        <v>508</v>
      </c>
      <c r="L40" s="66" t="s">
        <v>367</v>
      </c>
      <c r="M40" s="66">
        <v>9678168837</v>
      </c>
      <c r="N40" s="66" t="s">
        <v>530</v>
      </c>
      <c r="O40" s="66">
        <v>9707792431</v>
      </c>
      <c r="P40" s="73" t="s">
        <v>169</v>
      </c>
      <c r="Q40" s="18" t="s">
        <v>307</v>
      </c>
      <c r="R40" s="18"/>
      <c r="S40" s="18"/>
      <c r="T40" s="18"/>
    </row>
    <row r="41" spans="1:20">
      <c r="A41" s="4">
        <v>37</v>
      </c>
      <c r="B41" s="17" t="s">
        <v>62</v>
      </c>
      <c r="C41" s="71" t="s">
        <v>205</v>
      </c>
      <c r="D41" s="70" t="s">
        <v>25</v>
      </c>
      <c r="E41" s="79" t="s">
        <v>410</v>
      </c>
      <c r="F41" s="18"/>
      <c r="G41" s="73">
        <v>31</v>
      </c>
      <c r="H41" s="73">
        <v>26</v>
      </c>
      <c r="I41" s="59">
        <f t="shared" si="0"/>
        <v>57</v>
      </c>
      <c r="J41" s="73">
        <v>8812057654</v>
      </c>
      <c r="K41" s="66" t="s">
        <v>511</v>
      </c>
      <c r="L41" s="66" t="s">
        <v>527</v>
      </c>
      <c r="M41" s="66">
        <v>9401189157</v>
      </c>
      <c r="N41" s="66" t="s">
        <v>456</v>
      </c>
      <c r="O41" s="66">
        <v>9864868793</v>
      </c>
      <c r="P41" s="73" t="s">
        <v>170</v>
      </c>
      <c r="Q41" s="18" t="s">
        <v>308</v>
      </c>
      <c r="R41" s="18"/>
      <c r="S41" s="18"/>
      <c r="T41" s="18"/>
    </row>
    <row r="42" spans="1:20">
      <c r="A42" s="4">
        <v>38</v>
      </c>
      <c r="B42" s="17" t="s">
        <v>62</v>
      </c>
      <c r="C42" s="71" t="s">
        <v>206</v>
      </c>
      <c r="D42" s="71" t="s">
        <v>23</v>
      </c>
      <c r="E42" s="78" t="s">
        <v>411</v>
      </c>
      <c r="F42" s="18" t="s">
        <v>467</v>
      </c>
      <c r="G42" s="73">
        <v>45</v>
      </c>
      <c r="H42" s="73">
        <v>67</v>
      </c>
      <c r="I42" s="59">
        <f t="shared" si="0"/>
        <v>112</v>
      </c>
      <c r="J42" s="78">
        <v>9954493409</v>
      </c>
      <c r="K42" s="66" t="s">
        <v>511</v>
      </c>
      <c r="L42" s="66" t="s">
        <v>527</v>
      </c>
      <c r="M42" s="66">
        <v>9401189157</v>
      </c>
      <c r="N42" s="66" t="s">
        <v>456</v>
      </c>
      <c r="O42" s="66">
        <v>9864868793</v>
      </c>
      <c r="P42" s="73" t="s">
        <v>171</v>
      </c>
      <c r="Q42" s="18" t="s">
        <v>309</v>
      </c>
      <c r="R42" s="18"/>
      <c r="S42" s="18"/>
      <c r="T42" s="18"/>
    </row>
    <row r="43" spans="1:20">
      <c r="A43" s="4">
        <v>39</v>
      </c>
      <c r="B43" s="17" t="s">
        <v>62</v>
      </c>
      <c r="C43" s="71" t="s">
        <v>207</v>
      </c>
      <c r="D43" s="71" t="s">
        <v>23</v>
      </c>
      <c r="E43" s="78" t="s">
        <v>412</v>
      </c>
      <c r="F43" s="18" t="s">
        <v>467</v>
      </c>
      <c r="G43" s="73">
        <v>10</v>
      </c>
      <c r="H43" s="73">
        <v>15</v>
      </c>
      <c r="I43" s="59">
        <f t="shared" si="0"/>
        <v>25</v>
      </c>
      <c r="J43" s="78">
        <v>9577244758</v>
      </c>
      <c r="K43" s="66" t="s">
        <v>511</v>
      </c>
      <c r="L43" s="66" t="s">
        <v>527</v>
      </c>
      <c r="M43" s="66">
        <v>9401189157</v>
      </c>
      <c r="N43" s="66" t="s">
        <v>456</v>
      </c>
      <c r="O43" s="66">
        <v>9864868793</v>
      </c>
      <c r="P43" s="73" t="s">
        <v>172</v>
      </c>
      <c r="Q43" s="18" t="s">
        <v>310</v>
      </c>
      <c r="R43" s="18"/>
      <c r="S43" s="18"/>
      <c r="T43" s="18"/>
    </row>
    <row r="44" spans="1:20">
      <c r="A44" s="4">
        <v>40</v>
      </c>
      <c r="B44" s="17" t="s">
        <v>62</v>
      </c>
      <c r="C44" s="71" t="s">
        <v>208</v>
      </c>
      <c r="D44" s="71" t="s">
        <v>23</v>
      </c>
      <c r="E44" s="78" t="s">
        <v>413</v>
      </c>
      <c r="F44" s="18" t="s">
        <v>467</v>
      </c>
      <c r="G44" s="73">
        <v>15</v>
      </c>
      <c r="H44" s="73">
        <v>23</v>
      </c>
      <c r="I44" s="59">
        <f t="shared" si="0"/>
        <v>38</v>
      </c>
      <c r="J44" s="78">
        <v>9365120541</v>
      </c>
      <c r="K44" s="66" t="s">
        <v>511</v>
      </c>
      <c r="L44" s="66" t="s">
        <v>527</v>
      </c>
      <c r="M44" s="66">
        <v>9401189157</v>
      </c>
      <c r="N44" s="66" t="s">
        <v>456</v>
      </c>
      <c r="O44" s="66">
        <v>9864868793</v>
      </c>
      <c r="P44" s="73" t="s">
        <v>172</v>
      </c>
      <c r="Q44" s="18" t="s">
        <v>310</v>
      </c>
      <c r="R44" s="18"/>
      <c r="S44" s="18"/>
      <c r="T44" s="18"/>
    </row>
    <row r="45" spans="1:20">
      <c r="A45" s="4">
        <v>41</v>
      </c>
      <c r="B45" s="17" t="s">
        <v>63</v>
      </c>
      <c r="C45" s="74" t="s">
        <v>209</v>
      </c>
      <c r="D45" s="70" t="s">
        <v>25</v>
      </c>
      <c r="E45" s="79" t="s">
        <v>414</v>
      </c>
      <c r="F45" s="18"/>
      <c r="G45" s="73">
        <v>20</v>
      </c>
      <c r="H45" s="73">
        <v>39</v>
      </c>
      <c r="I45" s="59">
        <f t="shared" si="0"/>
        <v>59</v>
      </c>
      <c r="J45" s="75">
        <v>7896622925</v>
      </c>
      <c r="K45" s="66" t="s">
        <v>531</v>
      </c>
      <c r="L45" s="66" t="s">
        <v>532</v>
      </c>
      <c r="M45" s="66">
        <v>9435438586</v>
      </c>
      <c r="N45" s="66" t="s">
        <v>533</v>
      </c>
      <c r="O45" s="66">
        <v>8011224752</v>
      </c>
      <c r="P45" s="73" t="s">
        <v>150</v>
      </c>
      <c r="Q45" s="18" t="s">
        <v>309</v>
      </c>
      <c r="R45" s="18"/>
      <c r="S45" s="18"/>
      <c r="T45" s="18"/>
    </row>
    <row r="46" spans="1:20">
      <c r="A46" s="4">
        <v>42</v>
      </c>
      <c r="B46" s="17" t="s">
        <v>63</v>
      </c>
      <c r="C46" s="70" t="s">
        <v>210</v>
      </c>
      <c r="D46" s="70" t="s">
        <v>23</v>
      </c>
      <c r="E46" s="78" t="s">
        <v>415</v>
      </c>
      <c r="F46" s="18" t="s">
        <v>467</v>
      </c>
      <c r="G46" s="78">
        <v>15</v>
      </c>
      <c r="H46" s="78">
        <v>28</v>
      </c>
      <c r="I46" s="59">
        <f t="shared" si="0"/>
        <v>43</v>
      </c>
      <c r="J46" s="78">
        <v>9957852997</v>
      </c>
      <c r="K46" s="66" t="s">
        <v>531</v>
      </c>
      <c r="L46" s="66" t="s">
        <v>532</v>
      </c>
      <c r="M46" s="66">
        <v>9435438586</v>
      </c>
      <c r="N46" s="66" t="s">
        <v>533</v>
      </c>
      <c r="O46" s="66">
        <v>8011224752</v>
      </c>
      <c r="P46" s="73" t="s">
        <v>150</v>
      </c>
      <c r="Q46" s="18" t="s">
        <v>309</v>
      </c>
      <c r="R46" s="18"/>
      <c r="S46" s="18"/>
      <c r="T46" s="18"/>
    </row>
    <row r="47" spans="1:20">
      <c r="A47" s="4">
        <v>43</v>
      </c>
      <c r="B47" s="17" t="s">
        <v>63</v>
      </c>
      <c r="C47" s="70" t="s">
        <v>211</v>
      </c>
      <c r="D47" s="70" t="s">
        <v>25</v>
      </c>
      <c r="E47" s="73"/>
      <c r="F47" s="18"/>
      <c r="G47" s="73">
        <v>42</v>
      </c>
      <c r="H47" s="73">
        <v>31</v>
      </c>
      <c r="I47" s="59">
        <f t="shared" si="0"/>
        <v>73</v>
      </c>
      <c r="J47" s="73">
        <v>9435708334</v>
      </c>
      <c r="K47" s="66" t="s">
        <v>531</v>
      </c>
      <c r="L47" s="66" t="s">
        <v>532</v>
      </c>
      <c r="M47" s="66">
        <v>9435438586</v>
      </c>
      <c r="N47" s="66" t="s">
        <v>457</v>
      </c>
      <c r="O47" s="66">
        <v>9613594119</v>
      </c>
      <c r="P47" s="73" t="s">
        <v>151</v>
      </c>
      <c r="Q47" s="18" t="s">
        <v>310</v>
      </c>
      <c r="R47" s="18"/>
      <c r="S47" s="18"/>
      <c r="T47" s="18"/>
    </row>
    <row r="48" spans="1:20">
      <c r="A48" s="4">
        <v>44</v>
      </c>
      <c r="B48" s="17" t="s">
        <v>63</v>
      </c>
      <c r="C48" s="70" t="s">
        <v>212</v>
      </c>
      <c r="D48" s="70" t="s">
        <v>23</v>
      </c>
      <c r="E48" s="78" t="s">
        <v>416</v>
      </c>
      <c r="F48" s="18" t="s">
        <v>467</v>
      </c>
      <c r="G48" s="78">
        <v>39</v>
      </c>
      <c r="H48" s="78">
        <v>33</v>
      </c>
      <c r="I48" s="59">
        <f t="shared" si="0"/>
        <v>72</v>
      </c>
      <c r="J48" s="73">
        <v>9957144561</v>
      </c>
      <c r="K48" s="66" t="s">
        <v>531</v>
      </c>
      <c r="L48" s="66" t="s">
        <v>532</v>
      </c>
      <c r="M48" s="66">
        <v>9435438586</v>
      </c>
      <c r="N48" s="66" t="s">
        <v>457</v>
      </c>
      <c r="O48" s="66">
        <v>9613594119</v>
      </c>
      <c r="P48" s="73" t="s">
        <v>151</v>
      </c>
      <c r="Q48" s="18" t="s">
        <v>310</v>
      </c>
      <c r="R48" s="18"/>
      <c r="S48" s="18"/>
      <c r="T48" s="18"/>
    </row>
    <row r="49" spans="1:20">
      <c r="A49" s="4">
        <v>45</v>
      </c>
      <c r="B49" s="17" t="s">
        <v>63</v>
      </c>
      <c r="C49" s="70" t="s">
        <v>213</v>
      </c>
      <c r="D49" s="70" t="s">
        <v>23</v>
      </c>
      <c r="E49" s="78" t="s">
        <v>417</v>
      </c>
      <c r="F49" s="18" t="s">
        <v>467</v>
      </c>
      <c r="G49" s="78">
        <v>21</v>
      </c>
      <c r="H49" s="78">
        <v>14</v>
      </c>
      <c r="I49" s="59">
        <f t="shared" si="0"/>
        <v>35</v>
      </c>
      <c r="J49" s="78">
        <v>9401361989</v>
      </c>
      <c r="K49" s="66" t="s">
        <v>531</v>
      </c>
      <c r="L49" s="66" t="s">
        <v>532</v>
      </c>
      <c r="M49" s="66">
        <v>9435438586</v>
      </c>
      <c r="N49" s="66" t="s">
        <v>533</v>
      </c>
      <c r="O49" s="66">
        <v>8011224752</v>
      </c>
      <c r="P49" s="73" t="s">
        <v>152</v>
      </c>
      <c r="Q49" s="18" t="s">
        <v>311</v>
      </c>
      <c r="R49" s="18"/>
      <c r="S49" s="18"/>
      <c r="T49" s="18"/>
    </row>
    <row r="50" spans="1:20">
      <c r="A50" s="4">
        <v>46</v>
      </c>
      <c r="B50" s="17" t="s">
        <v>63</v>
      </c>
      <c r="C50" s="70" t="s">
        <v>214</v>
      </c>
      <c r="D50" s="70" t="s">
        <v>25</v>
      </c>
      <c r="E50" s="94" t="s">
        <v>418</v>
      </c>
      <c r="F50" s="18"/>
      <c r="G50" s="73">
        <v>24</v>
      </c>
      <c r="H50" s="73">
        <v>25</v>
      </c>
      <c r="I50" s="59">
        <f t="shared" si="0"/>
        <v>49</v>
      </c>
      <c r="J50" s="73">
        <v>9401128672</v>
      </c>
      <c r="K50" s="66" t="s">
        <v>531</v>
      </c>
      <c r="L50" s="66" t="s">
        <v>532</v>
      </c>
      <c r="M50" s="66">
        <v>9435438586</v>
      </c>
      <c r="N50" s="66" t="s">
        <v>533</v>
      </c>
      <c r="O50" s="66">
        <v>8011224752</v>
      </c>
      <c r="P50" s="73" t="s">
        <v>152</v>
      </c>
      <c r="Q50" s="18" t="s">
        <v>311</v>
      </c>
      <c r="R50" s="18"/>
      <c r="S50" s="18"/>
      <c r="T50" s="18"/>
    </row>
    <row r="51" spans="1:20" ht="30">
      <c r="A51" s="4">
        <v>47</v>
      </c>
      <c r="B51" s="17" t="s">
        <v>63</v>
      </c>
      <c r="C51" s="70" t="s">
        <v>378</v>
      </c>
      <c r="D51" s="71" t="s">
        <v>23</v>
      </c>
      <c r="E51" s="91" t="s">
        <v>379</v>
      </c>
      <c r="F51" s="18" t="s">
        <v>468</v>
      </c>
      <c r="G51" s="73">
        <v>0</v>
      </c>
      <c r="H51" s="73">
        <v>278</v>
      </c>
      <c r="I51" s="59">
        <f t="shared" si="0"/>
        <v>278</v>
      </c>
      <c r="J51" s="73" t="s">
        <v>444</v>
      </c>
      <c r="K51" s="66" t="s">
        <v>480</v>
      </c>
      <c r="L51" s="66" t="s">
        <v>487</v>
      </c>
      <c r="M51" s="102">
        <v>9854514216</v>
      </c>
      <c r="N51" s="66" t="s">
        <v>492</v>
      </c>
      <c r="O51" s="66">
        <v>9864081561</v>
      </c>
      <c r="P51" s="73" t="s">
        <v>153</v>
      </c>
      <c r="Q51" s="18" t="s">
        <v>306</v>
      </c>
      <c r="R51" s="18"/>
      <c r="S51" s="18"/>
      <c r="T51" s="18"/>
    </row>
    <row r="52" spans="1:20">
      <c r="A52" s="4">
        <v>48</v>
      </c>
      <c r="B52" s="17" t="s">
        <v>63</v>
      </c>
      <c r="C52" s="70" t="s">
        <v>215</v>
      </c>
      <c r="D52" s="70" t="s">
        <v>25</v>
      </c>
      <c r="E52" s="73"/>
      <c r="F52" s="18"/>
      <c r="G52" s="73">
        <v>29</v>
      </c>
      <c r="H52" s="73">
        <v>27</v>
      </c>
      <c r="I52" s="59">
        <f t="shared" si="0"/>
        <v>56</v>
      </c>
      <c r="J52" s="73">
        <v>6001049461</v>
      </c>
      <c r="K52" s="66" t="s">
        <v>498</v>
      </c>
      <c r="L52" s="66" t="s">
        <v>534</v>
      </c>
      <c r="M52" s="66">
        <v>7896651133</v>
      </c>
      <c r="N52" s="66" t="s">
        <v>458</v>
      </c>
      <c r="O52" s="66">
        <v>9954645420</v>
      </c>
      <c r="P52" s="73" t="s">
        <v>154</v>
      </c>
      <c r="Q52" s="18" t="s">
        <v>307</v>
      </c>
      <c r="R52" s="18"/>
      <c r="S52" s="18"/>
      <c r="T52" s="18"/>
    </row>
    <row r="53" spans="1:20">
      <c r="A53" s="4">
        <v>49</v>
      </c>
      <c r="B53" s="17" t="s">
        <v>63</v>
      </c>
      <c r="C53" s="70" t="s">
        <v>419</v>
      </c>
      <c r="D53" s="70" t="s">
        <v>25</v>
      </c>
      <c r="E53" s="73"/>
      <c r="F53" s="18"/>
      <c r="G53" s="73">
        <v>65</v>
      </c>
      <c r="H53" s="73">
        <v>53</v>
      </c>
      <c r="I53" s="59">
        <f t="shared" si="0"/>
        <v>118</v>
      </c>
      <c r="J53" s="73">
        <v>9678347963</v>
      </c>
      <c r="K53" s="66" t="s">
        <v>498</v>
      </c>
      <c r="L53" s="66" t="s">
        <v>499</v>
      </c>
      <c r="M53" s="66">
        <v>7896651133</v>
      </c>
      <c r="N53" s="101" t="s">
        <v>459</v>
      </c>
      <c r="O53" s="66">
        <v>7896945069</v>
      </c>
      <c r="P53" s="73" t="s">
        <v>154</v>
      </c>
      <c r="Q53" s="18" t="s">
        <v>307</v>
      </c>
      <c r="R53" s="18"/>
      <c r="S53" s="18"/>
      <c r="T53" s="18"/>
    </row>
    <row r="54" spans="1:20">
      <c r="A54" s="4">
        <v>50</v>
      </c>
      <c r="B54" s="17" t="s">
        <v>63</v>
      </c>
      <c r="C54" s="70" t="s">
        <v>216</v>
      </c>
      <c r="D54" s="70" t="s">
        <v>25</v>
      </c>
      <c r="E54" s="94" t="s">
        <v>299</v>
      </c>
      <c r="F54" s="57"/>
      <c r="G54" s="73">
        <v>51</v>
      </c>
      <c r="H54" s="73">
        <v>57</v>
      </c>
      <c r="I54" s="59">
        <f t="shared" si="0"/>
        <v>108</v>
      </c>
      <c r="J54" s="73">
        <v>9957304207</v>
      </c>
      <c r="K54" s="66" t="s">
        <v>498</v>
      </c>
      <c r="L54" s="66" t="s">
        <v>499</v>
      </c>
      <c r="M54" s="66">
        <v>7896651133</v>
      </c>
      <c r="N54" s="101" t="s">
        <v>459</v>
      </c>
      <c r="O54" s="66">
        <v>7896945069</v>
      </c>
      <c r="P54" s="73" t="s">
        <v>173</v>
      </c>
      <c r="Q54" s="18" t="s">
        <v>309</v>
      </c>
      <c r="R54" s="18"/>
      <c r="S54" s="18"/>
      <c r="T54" s="18"/>
    </row>
    <row r="55" spans="1:20">
      <c r="A55" s="4">
        <v>51</v>
      </c>
      <c r="B55" s="17" t="s">
        <v>63</v>
      </c>
      <c r="C55" s="70" t="s">
        <v>217</v>
      </c>
      <c r="D55" s="70" t="s">
        <v>23</v>
      </c>
      <c r="E55" s="78" t="s">
        <v>420</v>
      </c>
      <c r="F55" s="18" t="s">
        <v>467</v>
      </c>
      <c r="G55" s="78">
        <v>24</v>
      </c>
      <c r="H55" s="78">
        <v>24</v>
      </c>
      <c r="I55" s="59">
        <f t="shared" si="0"/>
        <v>48</v>
      </c>
      <c r="J55" s="78">
        <v>9957306198</v>
      </c>
      <c r="K55" s="66" t="s">
        <v>498</v>
      </c>
      <c r="L55" s="66" t="s">
        <v>499</v>
      </c>
      <c r="M55" s="66">
        <v>7896651133</v>
      </c>
      <c r="N55" s="101" t="s">
        <v>459</v>
      </c>
      <c r="O55" s="66">
        <v>7896945069</v>
      </c>
      <c r="P55" s="73" t="s">
        <v>173</v>
      </c>
      <c r="Q55" s="18" t="s">
        <v>309</v>
      </c>
      <c r="R55" s="18"/>
      <c r="S55" s="18"/>
      <c r="T55" s="18"/>
    </row>
    <row r="56" spans="1:20" ht="30">
      <c r="A56" s="4">
        <v>52</v>
      </c>
      <c r="B56" s="17" t="s">
        <v>63</v>
      </c>
      <c r="C56" s="70" t="s">
        <v>184</v>
      </c>
      <c r="D56" s="73" t="s">
        <v>23</v>
      </c>
      <c r="E56" s="73"/>
      <c r="F56" s="18" t="s">
        <v>468</v>
      </c>
      <c r="G56" s="73"/>
      <c r="H56" s="73"/>
      <c r="I56" s="59">
        <f t="shared" si="0"/>
        <v>0</v>
      </c>
      <c r="J56" s="72"/>
      <c r="K56" s="66" t="s">
        <v>508</v>
      </c>
      <c r="L56" s="66" t="s">
        <v>518</v>
      </c>
      <c r="M56" s="66">
        <v>9613034888</v>
      </c>
      <c r="N56" s="66" t="s">
        <v>513</v>
      </c>
      <c r="O56" s="101">
        <v>9508814936</v>
      </c>
      <c r="P56" s="73" t="s">
        <v>156</v>
      </c>
      <c r="Q56" s="18" t="s">
        <v>310</v>
      </c>
      <c r="R56" s="18"/>
      <c r="S56" s="18"/>
      <c r="T56" s="18"/>
    </row>
    <row r="57" spans="1:20">
      <c r="A57" s="4">
        <v>53</v>
      </c>
      <c r="B57" s="17" t="s">
        <v>63</v>
      </c>
      <c r="C57" s="70" t="s">
        <v>218</v>
      </c>
      <c r="D57" s="70" t="s">
        <v>25</v>
      </c>
      <c r="E57" s="94" t="s">
        <v>421</v>
      </c>
      <c r="F57" s="18"/>
      <c r="G57" s="73">
        <v>22</v>
      </c>
      <c r="H57" s="73">
        <v>33</v>
      </c>
      <c r="I57" s="59">
        <f t="shared" si="0"/>
        <v>55</v>
      </c>
      <c r="J57" s="73">
        <v>9365848481</v>
      </c>
      <c r="K57" s="66" t="s">
        <v>498</v>
      </c>
      <c r="L57" s="66" t="s">
        <v>534</v>
      </c>
      <c r="M57" s="66">
        <v>7896651133</v>
      </c>
      <c r="N57" s="101" t="s">
        <v>460</v>
      </c>
      <c r="O57" s="101">
        <v>7896333635</v>
      </c>
      <c r="P57" s="73" t="s">
        <v>157</v>
      </c>
      <c r="Q57" s="18" t="s">
        <v>311</v>
      </c>
      <c r="R57" s="18"/>
      <c r="S57" s="18"/>
      <c r="T57" s="18"/>
    </row>
    <row r="58" spans="1:20">
      <c r="A58" s="4">
        <v>54</v>
      </c>
      <c r="B58" s="17" t="s">
        <v>63</v>
      </c>
      <c r="C58" s="70" t="s">
        <v>219</v>
      </c>
      <c r="D58" s="70" t="s">
        <v>23</v>
      </c>
      <c r="E58" s="78" t="s">
        <v>422</v>
      </c>
      <c r="F58" s="18" t="s">
        <v>467</v>
      </c>
      <c r="G58" s="78">
        <v>15</v>
      </c>
      <c r="H58" s="78">
        <v>15</v>
      </c>
      <c r="I58" s="59">
        <f t="shared" si="0"/>
        <v>30</v>
      </c>
      <c r="J58" s="78">
        <v>8811990702</v>
      </c>
      <c r="K58" s="66" t="s">
        <v>498</v>
      </c>
      <c r="L58" s="66" t="s">
        <v>534</v>
      </c>
      <c r="M58" s="66">
        <v>7896651133</v>
      </c>
      <c r="N58" s="101" t="s">
        <v>460</v>
      </c>
      <c r="O58" s="101">
        <v>7896333635</v>
      </c>
      <c r="P58" s="73" t="s">
        <v>157</v>
      </c>
      <c r="Q58" s="18" t="s">
        <v>311</v>
      </c>
      <c r="R58" s="18"/>
      <c r="S58" s="18"/>
      <c r="T58" s="18"/>
    </row>
    <row r="59" spans="1:20" ht="30">
      <c r="A59" s="4">
        <v>55</v>
      </c>
      <c r="B59" s="17" t="s">
        <v>63</v>
      </c>
      <c r="C59" s="70" t="s">
        <v>387</v>
      </c>
      <c r="D59" s="70" t="s">
        <v>23</v>
      </c>
      <c r="E59" s="92" t="s">
        <v>388</v>
      </c>
      <c r="F59" s="18" t="s">
        <v>468</v>
      </c>
      <c r="G59" s="73">
        <v>135</v>
      </c>
      <c r="H59" s="73">
        <v>136</v>
      </c>
      <c r="I59" s="59">
        <f t="shared" si="0"/>
        <v>271</v>
      </c>
      <c r="J59" s="73">
        <v>9954695359</v>
      </c>
      <c r="K59" s="66" t="s">
        <v>482</v>
      </c>
      <c r="L59" s="66" t="s">
        <v>519</v>
      </c>
      <c r="M59" s="66">
        <v>9954646788</v>
      </c>
      <c r="N59" s="66" t="s">
        <v>520</v>
      </c>
      <c r="O59" s="66">
        <v>8472901899</v>
      </c>
      <c r="P59" s="73" t="s">
        <v>158</v>
      </c>
      <c r="Q59" s="18" t="s">
        <v>306</v>
      </c>
      <c r="R59" s="18"/>
      <c r="S59" s="18"/>
      <c r="T59" s="18"/>
    </row>
    <row r="60" spans="1:20">
      <c r="A60" s="4">
        <v>56</v>
      </c>
      <c r="B60" s="17" t="s">
        <v>63</v>
      </c>
      <c r="C60" s="70" t="s">
        <v>220</v>
      </c>
      <c r="D60" s="70" t="s">
        <v>73</v>
      </c>
      <c r="E60" s="94" t="s">
        <v>423</v>
      </c>
      <c r="F60" s="18"/>
      <c r="G60" s="73">
        <v>25</v>
      </c>
      <c r="H60" s="73">
        <v>24</v>
      </c>
      <c r="I60" s="59">
        <f t="shared" si="0"/>
        <v>49</v>
      </c>
      <c r="J60" s="73">
        <v>9954322618</v>
      </c>
      <c r="K60" s="66" t="s">
        <v>515</v>
      </c>
      <c r="L60" s="66" t="s">
        <v>535</v>
      </c>
      <c r="M60" s="66">
        <v>9859144204</v>
      </c>
      <c r="N60" s="66" t="s">
        <v>536</v>
      </c>
      <c r="O60" s="66">
        <v>8812057268</v>
      </c>
      <c r="P60" s="73" t="s">
        <v>159</v>
      </c>
      <c r="Q60" s="18" t="s">
        <v>307</v>
      </c>
      <c r="R60" s="18"/>
      <c r="S60" s="18"/>
      <c r="T60" s="18"/>
    </row>
    <row r="61" spans="1:20">
      <c r="A61" s="4">
        <v>57</v>
      </c>
      <c r="B61" s="17" t="s">
        <v>63</v>
      </c>
      <c r="C61" s="70" t="s">
        <v>221</v>
      </c>
      <c r="D61" s="70" t="s">
        <v>23</v>
      </c>
      <c r="E61" s="78" t="s">
        <v>424</v>
      </c>
      <c r="F61" s="57" t="s">
        <v>467</v>
      </c>
      <c r="G61" s="73">
        <v>16</v>
      </c>
      <c r="H61" s="73">
        <v>20</v>
      </c>
      <c r="I61" s="59">
        <f t="shared" si="0"/>
        <v>36</v>
      </c>
      <c r="J61" s="78">
        <v>8474886606</v>
      </c>
      <c r="K61" s="66" t="s">
        <v>515</v>
      </c>
      <c r="L61" s="66" t="s">
        <v>535</v>
      </c>
      <c r="M61" s="66">
        <v>9859144204</v>
      </c>
      <c r="N61" s="66" t="s">
        <v>536</v>
      </c>
      <c r="O61" s="66">
        <v>8812057268</v>
      </c>
      <c r="P61" s="73" t="s">
        <v>159</v>
      </c>
      <c r="Q61" s="18" t="s">
        <v>307</v>
      </c>
      <c r="R61" s="18"/>
      <c r="S61" s="18"/>
      <c r="T61" s="18"/>
    </row>
    <row r="62" spans="1:20" ht="30">
      <c r="A62" s="4">
        <v>58</v>
      </c>
      <c r="B62" s="17" t="s">
        <v>63</v>
      </c>
      <c r="C62" s="70" t="s">
        <v>222</v>
      </c>
      <c r="D62" s="70" t="s">
        <v>23</v>
      </c>
      <c r="E62" s="92" t="s">
        <v>425</v>
      </c>
      <c r="F62" s="18" t="s">
        <v>468</v>
      </c>
      <c r="G62" s="73">
        <v>48</v>
      </c>
      <c r="H62" s="73">
        <v>59</v>
      </c>
      <c r="I62" s="59">
        <f t="shared" si="0"/>
        <v>107</v>
      </c>
      <c r="J62" s="73" t="s">
        <v>447</v>
      </c>
      <c r="K62" s="66" t="s">
        <v>496</v>
      </c>
      <c r="L62" s="66" t="s">
        <v>497</v>
      </c>
      <c r="M62" s="66">
        <v>9678946304</v>
      </c>
      <c r="N62" s="66" t="s">
        <v>537</v>
      </c>
      <c r="O62" s="66">
        <v>8811954725</v>
      </c>
      <c r="P62" s="73" t="s">
        <v>160</v>
      </c>
      <c r="Q62" s="18" t="s">
        <v>308</v>
      </c>
      <c r="R62" s="18"/>
      <c r="S62" s="18"/>
      <c r="T62" s="18"/>
    </row>
    <row r="63" spans="1:20">
      <c r="A63" s="4">
        <v>59</v>
      </c>
      <c r="B63" s="17" t="s">
        <v>63</v>
      </c>
      <c r="C63" s="70" t="s">
        <v>223</v>
      </c>
      <c r="D63" s="70" t="s">
        <v>25</v>
      </c>
      <c r="E63" s="94" t="s">
        <v>299</v>
      </c>
      <c r="F63" s="18"/>
      <c r="G63" s="73">
        <v>20</v>
      </c>
      <c r="H63" s="73">
        <v>19</v>
      </c>
      <c r="I63" s="59">
        <f t="shared" si="0"/>
        <v>39</v>
      </c>
      <c r="J63" s="73">
        <v>8011623556</v>
      </c>
      <c r="K63" s="66" t="s">
        <v>496</v>
      </c>
      <c r="L63" s="66" t="s">
        <v>503</v>
      </c>
      <c r="M63" s="66">
        <v>9954183126</v>
      </c>
      <c r="N63" s="101" t="s">
        <v>450</v>
      </c>
      <c r="O63" s="66">
        <v>9954183126</v>
      </c>
      <c r="P63" s="73" t="s">
        <v>161</v>
      </c>
      <c r="Q63" s="18" t="s">
        <v>309</v>
      </c>
      <c r="R63" s="18"/>
      <c r="S63" s="18"/>
      <c r="T63" s="18"/>
    </row>
    <row r="64" spans="1:20">
      <c r="A64" s="4">
        <v>60</v>
      </c>
      <c r="B64" s="17" t="s">
        <v>63</v>
      </c>
      <c r="C64" s="70" t="s">
        <v>224</v>
      </c>
      <c r="D64" s="70" t="s">
        <v>23</v>
      </c>
      <c r="E64" s="78" t="s">
        <v>426</v>
      </c>
      <c r="F64" s="18" t="s">
        <v>467</v>
      </c>
      <c r="G64" s="73">
        <v>5</v>
      </c>
      <c r="H64" s="73">
        <v>3</v>
      </c>
      <c r="I64" s="59">
        <f t="shared" si="0"/>
        <v>8</v>
      </c>
      <c r="J64" s="78">
        <v>9678961475</v>
      </c>
      <c r="K64" s="66" t="s">
        <v>496</v>
      </c>
      <c r="L64" s="66" t="s">
        <v>503</v>
      </c>
      <c r="M64" s="66">
        <v>9954183126</v>
      </c>
      <c r="N64" s="101" t="s">
        <v>450</v>
      </c>
      <c r="O64" s="66">
        <v>9954183126</v>
      </c>
      <c r="P64" s="73" t="s">
        <v>161</v>
      </c>
      <c r="Q64" s="18" t="s">
        <v>309</v>
      </c>
      <c r="R64" s="18"/>
      <c r="S64" s="18"/>
      <c r="T64" s="18"/>
    </row>
    <row r="65" spans="1:20" ht="30">
      <c r="A65" s="4">
        <v>61</v>
      </c>
      <c r="B65" s="17" t="s">
        <v>63</v>
      </c>
      <c r="C65" s="70" t="s">
        <v>113</v>
      </c>
      <c r="D65" s="70" t="s">
        <v>23</v>
      </c>
      <c r="E65" s="78" t="s">
        <v>427</v>
      </c>
      <c r="F65" s="18" t="s">
        <v>467</v>
      </c>
      <c r="G65" s="73">
        <v>15</v>
      </c>
      <c r="H65" s="73">
        <v>10</v>
      </c>
      <c r="I65" s="59">
        <f t="shared" si="0"/>
        <v>25</v>
      </c>
      <c r="J65" s="78" t="s">
        <v>114</v>
      </c>
      <c r="K65" s="66" t="s">
        <v>496</v>
      </c>
      <c r="L65" s="66" t="s">
        <v>503</v>
      </c>
      <c r="M65" s="66">
        <v>9954183126</v>
      </c>
      <c r="N65" s="66" t="s">
        <v>538</v>
      </c>
      <c r="O65" s="66">
        <v>9954183126</v>
      </c>
      <c r="P65" s="73" t="s">
        <v>161</v>
      </c>
      <c r="Q65" s="18" t="s">
        <v>309</v>
      </c>
      <c r="R65" s="18"/>
      <c r="S65" s="18"/>
      <c r="T65" s="18"/>
    </row>
    <row r="66" spans="1:20">
      <c r="A66" s="4">
        <v>62</v>
      </c>
      <c r="B66" s="17" t="s">
        <v>63</v>
      </c>
      <c r="C66" s="70" t="s">
        <v>193</v>
      </c>
      <c r="D66" s="70" t="s">
        <v>23</v>
      </c>
      <c r="E66" s="92" t="s">
        <v>396</v>
      </c>
      <c r="F66" s="18" t="s">
        <v>468</v>
      </c>
      <c r="G66" s="73">
        <v>150</v>
      </c>
      <c r="H66" s="73">
        <v>140</v>
      </c>
      <c r="I66" s="59">
        <f t="shared" si="0"/>
        <v>290</v>
      </c>
      <c r="J66" s="73">
        <v>9435753817</v>
      </c>
      <c r="K66" s="66" t="s">
        <v>508</v>
      </c>
      <c r="L66" s="66" t="s">
        <v>525</v>
      </c>
      <c r="M66" s="66">
        <v>9435570006</v>
      </c>
      <c r="N66" s="66" t="s">
        <v>526</v>
      </c>
      <c r="O66" s="66">
        <v>9678850713</v>
      </c>
      <c r="P66" s="73" t="s">
        <v>162</v>
      </c>
      <c r="Q66" s="18" t="s">
        <v>310</v>
      </c>
      <c r="R66" s="18"/>
      <c r="S66" s="18"/>
      <c r="T66" s="18"/>
    </row>
    <row r="67" spans="1:20">
      <c r="A67" s="4">
        <v>63</v>
      </c>
      <c r="B67" s="17" t="s">
        <v>63</v>
      </c>
      <c r="C67" s="73" t="s">
        <v>225</v>
      </c>
      <c r="D67" s="70" t="s">
        <v>25</v>
      </c>
      <c r="E67" s="73"/>
      <c r="F67" s="18"/>
      <c r="G67" s="73">
        <v>16</v>
      </c>
      <c r="H67" s="73">
        <v>16</v>
      </c>
      <c r="I67" s="59">
        <f t="shared" si="0"/>
        <v>32</v>
      </c>
      <c r="J67" s="73">
        <v>7896151493</v>
      </c>
      <c r="K67" s="66" t="s">
        <v>508</v>
      </c>
      <c r="L67" s="66" t="s">
        <v>539</v>
      </c>
      <c r="M67" s="66">
        <v>9854730912</v>
      </c>
      <c r="N67" s="101" t="s">
        <v>461</v>
      </c>
      <c r="O67" s="66">
        <v>9401932957</v>
      </c>
      <c r="P67" s="73" t="s">
        <v>163</v>
      </c>
      <c r="Q67" s="18" t="s">
        <v>306</v>
      </c>
      <c r="R67" s="18"/>
      <c r="S67" s="18"/>
      <c r="T67" s="18"/>
    </row>
    <row r="68" spans="1:20">
      <c r="A68" s="4">
        <v>64</v>
      </c>
      <c r="B68" s="17" t="s">
        <v>63</v>
      </c>
      <c r="C68" s="70" t="s">
        <v>226</v>
      </c>
      <c r="D68" s="70" t="s">
        <v>23</v>
      </c>
      <c r="E68" s="93" t="s">
        <v>428</v>
      </c>
      <c r="F68" s="18" t="s">
        <v>467</v>
      </c>
      <c r="G68" s="78">
        <v>16</v>
      </c>
      <c r="H68" s="78">
        <v>22</v>
      </c>
      <c r="I68" s="59">
        <f t="shared" si="0"/>
        <v>38</v>
      </c>
      <c r="J68" s="78">
        <v>9401931050</v>
      </c>
      <c r="K68" s="66" t="s">
        <v>508</v>
      </c>
      <c r="L68" s="66" t="s">
        <v>539</v>
      </c>
      <c r="M68" s="66">
        <v>9854730912</v>
      </c>
      <c r="N68" s="101" t="s">
        <v>461</v>
      </c>
      <c r="O68" s="66">
        <v>9401932957</v>
      </c>
      <c r="P68" s="73" t="s">
        <v>163</v>
      </c>
      <c r="Q68" s="18" t="s">
        <v>306</v>
      </c>
      <c r="R68" s="18"/>
      <c r="S68" s="18"/>
      <c r="T68" s="18"/>
    </row>
    <row r="69" spans="1:20">
      <c r="A69" s="4">
        <v>65</v>
      </c>
      <c r="B69" s="17" t="s">
        <v>63</v>
      </c>
      <c r="C69" s="73" t="s">
        <v>227</v>
      </c>
      <c r="D69" s="70" t="s">
        <v>25</v>
      </c>
      <c r="E69" s="94" t="s">
        <v>429</v>
      </c>
      <c r="F69" s="18"/>
      <c r="G69" s="73">
        <v>19</v>
      </c>
      <c r="H69" s="73">
        <v>17</v>
      </c>
      <c r="I69" s="59">
        <f t="shared" si="0"/>
        <v>36</v>
      </c>
      <c r="J69" s="73">
        <v>9401128678</v>
      </c>
      <c r="K69" s="66" t="s">
        <v>508</v>
      </c>
      <c r="L69" s="66" t="s">
        <v>540</v>
      </c>
      <c r="M69" s="66">
        <v>9954693764</v>
      </c>
      <c r="N69" s="66" t="s">
        <v>541</v>
      </c>
      <c r="O69" s="66">
        <v>9678468602</v>
      </c>
      <c r="P69" s="73" t="s">
        <v>164</v>
      </c>
      <c r="Q69" s="18" t="s">
        <v>307</v>
      </c>
      <c r="R69" s="18"/>
      <c r="S69" s="18"/>
      <c r="T69" s="18"/>
    </row>
    <row r="70" spans="1:20">
      <c r="A70" s="4">
        <v>66</v>
      </c>
      <c r="B70" s="17" t="s">
        <v>63</v>
      </c>
      <c r="C70" s="73" t="s">
        <v>228</v>
      </c>
      <c r="D70" s="73" t="s">
        <v>23</v>
      </c>
      <c r="E70" s="78" t="s">
        <v>430</v>
      </c>
      <c r="F70" s="18" t="s">
        <v>467</v>
      </c>
      <c r="G70" s="78">
        <v>27</v>
      </c>
      <c r="H70" s="78">
        <v>16</v>
      </c>
      <c r="I70" s="59">
        <f t="shared" ref="I70:I133" si="1">SUM(G70:H70)</f>
        <v>43</v>
      </c>
      <c r="J70" s="78">
        <v>6000654360</v>
      </c>
      <c r="K70" s="66" t="s">
        <v>508</v>
      </c>
      <c r="L70" s="66" t="s">
        <v>540</v>
      </c>
      <c r="M70" s="66">
        <v>9954693764</v>
      </c>
      <c r="N70" s="66" t="s">
        <v>541</v>
      </c>
      <c r="O70" s="66">
        <v>9678468602</v>
      </c>
      <c r="P70" s="73" t="s">
        <v>164</v>
      </c>
      <c r="Q70" s="18" t="s">
        <v>307</v>
      </c>
      <c r="R70" s="18"/>
      <c r="S70" s="18"/>
      <c r="T70" s="18"/>
    </row>
    <row r="71" spans="1:20">
      <c r="A71" s="4">
        <v>67</v>
      </c>
      <c r="B71" s="17" t="s">
        <v>63</v>
      </c>
      <c r="C71" s="73" t="s">
        <v>229</v>
      </c>
      <c r="D71" s="73" t="s">
        <v>23</v>
      </c>
      <c r="E71" s="78" t="s">
        <v>431</v>
      </c>
      <c r="F71" s="18" t="s">
        <v>467</v>
      </c>
      <c r="G71" s="78">
        <v>19</v>
      </c>
      <c r="H71" s="78">
        <v>11</v>
      </c>
      <c r="I71" s="59">
        <f t="shared" si="1"/>
        <v>30</v>
      </c>
      <c r="J71" s="78">
        <v>8753931428</v>
      </c>
      <c r="K71" s="66" t="s">
        <v>508</v>
      </c>
      <c r="L71" s="66" t="s">
        <v>540</v>
      </c>
      <c r="M71" s="66">
        <v>9954693764</v>
      </c>
      <c r="N71" s="66" t="s">
        <v>541</v>
      </c>
      <c r="O71" s="66">
        <v>9678468602</v>
      </c>
      <c r="P71" s="73" t="s">
        <v>164</v>
      </c>
      <c r="Q71" s="18" t="s">
        <v>307</v>
      </c>
      <c r="R71" s="18"/>
      <c r="S71" s="18"/>
      <c r="T71" s="18"/>
    </row>
    <row r="72" spans="1:20" ht="30">
      <c r="A72" s="4">
        <v>68</v>
      </c>
      <c r="B72" s="17" t="s">
        <v>63</v>
      </c>
      <c r="C72" s="73" t="s">
        <v>230</v>
      </c>
      <c r="D72" s="73" t="s">
        <v>23</v>
      </c>
      <c r="E72" s="78" t="s">
        <v>432</v>
      </c>
      <c r="F72" s="18" t="s">
        <v>468</v>
      </c>
      <c r="G72" s="78">
        <v>94</v>
      </c>
      <c r="H72" s="78">
        <v>58</v>
      </c>
      <c r="I72" s="59">
        <f t="shared" si="1"/>
        <v>152</v>
      </c>
      <c r="J72" s="78" t="s">
        <v>448</v>
      </c>
      <c r="K72" s="104" t="s">
        <v>508</v>
      </c>
      <c r="L72" s="105" t="s">
        <v>542</v>
      </c>
      <c r="M72" s="105">
        <v>9435796461</v>
      </c>
      <c r="N72" s="101" t="s">
        <v>461</v>
      </c>
      <c r="O72" s="66">
        <v>9401932957</v>
      </c>
      <c r="P72" s="73" t="s">
        <v>165</v>
      </c>
      <c r="Q72" s="18" t="s">
        <v>309</v>
      </c>
      <c r="R72" s="18"/>
      <c r="S72" s="18"/>
      <c r="T72" s="18"/>
    </row>
    <row r="73" spans="1:20">
      <c r="A73" s="4">
        <v>69</v>
      </c>
      <c r="B73" s="17" t="s">
        <v>63</v>
      </c>
      <c r="C73" s="73" t="s">
        <v>231</v>
      </c>
      <c r="D73" s="70" t="s">
        <v>25</v>
      </c>
      <c r="E73" s="95" t="s">
        <v>433</v>
      </c>
      <c r="F73" s="18"/>
      <c r="G73" s="73">
        <v>22</v>
      </c>
      <c r="H73" s="73">
        <v>25</v>
      </c>
      <c r="I73" s="59">
        <f t="shared" si="1"/>
        <v>47</v>
      </c>
      <c r="J73" s="73">
        <v>7896151756</v>
      </c>
      <c r="K73" s="66" t="s">
        <v>531</v>
      </c>
      <c r="L73" s="66" t="s">
        <v>543</v>
      </c>
      <c r="M73" s="66">
        <v>9435570006</v>
      </c>
      <c r="N73" s="66" t="s">
        <v>462</v>
      </c>
      <c r="O73" s="66">
        <v>9435570006</v>
      </c>
      <c r="P73" s="73" t="s">
        <v>166</v>
      </c>
      <c r="Q73" s="18" t="s">
        <v>310</v>
      </c>
      <c r="R73" s="18"/>
      <c r="S73" s="18"/>
      <c r="T73" s="18"/>
    </row>
    <row r="74" spans="1:20">
      <c r="A74" s="4">
        <v>70</v>
      </c>
      <c r="B74" s="17" t="s">
        <v>63</v>
      </c>
      <c r="C74" s="73" t="s">
        <v>232</v>
      </c>
      <c r="D74" s="73" t="s">
        <v>23</v>
      </c>
      <c r="E74" s="78" t="s">
        <v>434</v>
      </c>
      <c r="F74" s="18" t="s">
        <v>467</v>
      </c>
      <c r="G74" s="78">
        <v>43</v>
      </c>
      <c r="H74" s="78">
        <v>33</v>
      </c>
      <c r="I74" s="59">
        <f t="shared" si="1"/>
        <v>76</v>
      </c>
      <c r="J74" s="70">
        <v>8133921935</v>
      </c>
      <c r="K74" s="66" t="s">
        <v>531</v>
      </c>
      <c r="L74" s="66" t="s">
        <v>543</v>
      </c>
      <c r="M74" s="66">
        <v>9435570006</v>
      </c>
      <c r="N74" s="66" t="s">
        <v>462</v>
      </c>
      <c r="O74" s="66">
        <v>9435570006</v>
      </c>
      <c r="P74" s="73" t="s">
        <v>166</v>
      </c>
      <c r="Q74" s="18" t="s">
        <v>310</v>
      </c>
      <c r="R74" s="18"/>
      <c r="S74" s="18"/>
      <c r="T74" s="18"/>
    </row>
    <row r="75" spans="1:20">
      <c r="A75" s="4">
        <v>71</v>
      </c>
      <c r="B75" s="17" t="s">
        <v>63</v>
      </c>
      <c r="C75" s="70" t="s">
        <v>233</v>
      </c>
      <c r="D75" s="70" t="s">
        <v>25</v>
      </c>
      <c r="E75" s="79" t="s">
        <v>435</v>
      </c>
      <c r="F75" s="18"/>
      <c r="G75" s="73">
        <v>68</v>
      </c>
      <c r="H75" s="73">
        <v>52</v>
      </c>
      <c r="I75" s="59">
        <f t="shared" si="1"/>
        <v>120</v>
      </c>
      <c r="J75" s="73">
        <v>8403863241</v>
      </c>
      <c r="K75" s="66" t="s">
        <v>506</v>
      </c>
      <c r="L75" s="66" t="s">
        <v>507</v>
      </c>
      <c r="M75" s="66">
        <v>9401370801</v>
      </c>
      <c r="N75" s="66" t="s">
        <v>544</v>
      </c>
      <c r="O75" s="66">
        <v>9954468966</v>
      </c>
      <c r="P75" s="73" t="s">
        <v>167</v>
      </c>
      <c r="Q75" s="18" t="s">
        <v>311</v>
      </c>
      <c r="R75" s="18"/>
      <c r="S75" s="18"/>
      <c r="T75" s="18"/>
    </row>
    <row r="76" spans="1:20">
      <c r="A76" s="4">
        <v>72</v>
      </c>
      <c r="B76" s="17" t="s">
        <v>63</v>
      </c>
      <c r="C76" s="73" t="s">
        <v>234</v>
      </c>
      <c r="D76" s="73" t="s">
        <v>23</v>
      </c>
      <c r="E76" s="78" t="s">
        <v>436</v>
      </c>
      <c r="F76" s="18" t="s">
        <v>467</v>
      </c>
      <c r="G76" s="73">
        <v>20</v>
      </c>
      <c r="H76" s="73">
        <v>33</v>
      </c>
      <c r="I76" s="59">
        <f t="shared" si="1"/>
        <v>53</v>
      </c>
      <c r="J76" s="78">
        <v>9435229903</v>
      </c>
      <c r="K76" s="66" t="s">
        <v>506</v>
      </c>
      <c r="L76" s="66" t="s">
        <v>507</v>
      </c>
      <c r="M76" s="66">
        <v>9401370801</v>
      </c>
      <c r="N76" s="66" t="s">
        <v>544</v>
      </c>
      <c r="O76" s="66">
        <v>9954468966</v>
      </c>
      <c r="P76" s="73" t="s">
        <v>167</v>
      </c>
      <c r="Q76" s="18" t="s">
        <v>311</v>
      </c>
      <c r="R76" s="18"/>
      <c r="S76" s="18"/>
      <c r="T76" s="18"/>
    </row>
    <row r="77" spans="1:20">
      <c r="A77" s="4">
        <v>73</v>
      </c>
      <c r="B77" s="17" t="s">
        <v>63</v>
      </c>
      <c r="C77" s="70" t="s">
        <v>235</v>
      </c>
      <c r="D77" s="70" t="s">
        <v>25</v>
      </c>
      <c r="E77" s="94" t="s">
        <v>437</v>
      </c>
      <c r="F77" s="18"/>
      <c r="G77" s="73">
        <v>31</v>
      </c>
      <c r="H77" s="73">
        <v>47</v>
      </c>
      <c r="I77" s="59">
        <f t="shared" si="1"/>
        <v>78</v>
      </c>
      <c r="J77" s="73">
        <v>9678318970</v>
      </c>
      <c r="K77" s="66" t="s">
        <v>531</v>
      </c>
      <c r="L77" s="66" t="s">
        <v>543</v>
      </c>
      <c r="M77" s="66">
        <v>9435570006</v>
      </c>
      <c r="N77" s="66" t="s">
        <v>462</v>
      </c>
      <c r="O77" s="66">
        <v>9435570006</v>
      </c>
      <c r="P77" s="73" t="s">
        <v>168</v>
      </c>
      <c r="Q77" s="18" t="s">
        <v>306</v>
      </c>
      <c r="R77" s="18"/>
      <c r="S77" s="18"/>
      <c r="T77" s="18"/>
    </row>
    <row r="78" spans="1:20">
      <c r="A78" s="4">
        <v>74</v>
      </c>
      <c r="B78" s="17" t="s">
        <v>63</v>
      </c>
      <c r="C78" s="70" t="s">
        <v>236</v>
      </c>
      <c r="D78" s="70" t="s">
        <v>23</v>
      </c>
      <c r="E78" s="78" t="s">
        <v>438</v>
      </c>
      <c r="F78" s="18" t="s">
        <v>467</v>
      </c>
      <c r="G78" s="73">
        <v>41</v>
      </c>
      <c r="H78" s="73">
        <v>32</v>
      </c>
      <c r="I78" s="59">
        <f t="shared" si="1"/>
        <v>73</v>
      </c>
      <c r="J78" s="78">
        <v>9678702312</v>
      </c>
      <c r="K78" s="66" t="s">
        <v>531</v>
      </c>
      <c r="L78" s="66" t="s">
        <v>543</v>
      </c>
      <c r="M78" s="66">
        <v>9435570006</v>
      </c>
      <c r="N78" s="66" t="s">
        <v>462</v>
      </c>
      <c r="O78" s="66">
        <v>9435570006</v>
      </c>
      <c r="P78" s="73" t="s">
        <v>168</v>
      </c>
      <c r="Q78" s="18" t="s">
        <v>306</v>
      </c>
      <c r="R78" s="18"/>
      <c r="S78" s="18"/>
      <c r="T78" s="18"/>
    </row>
    <row r="79" spans="1:20">
      <c r="A79" s="4">
        <v>75</v>
      </c>
      <c r="B79" s="17" t="s">
        <v>63</v>
      </c>
      <c r="C79" s="70" t="s">
        <v>237</v>
      </c>
      <c r="D79" s="70" t="s">
        <v>23</v>
      </c>
      <c r="E79" s="78" t="s">
        <v>408</v>
      </c>
      <c r="F79" s="18" t="s">
        <v>468</v>
      </c>
      <c r="G79" s="78">
        <v>45</v>
      </c>
      <c r="H79" s="78">
        <v>49</v>
      </c>
      <c r="I79" s="59">
        <f t="shared" si="1"/>
        <v>94</v>
      </c>
      <c r="J79" s="78">
        <v>9435153348</v>
      </c>
      <c r="K79" s="66" t="s">
        <v>508</v>
      </c>
      <c r="L79" s="66" t="s">
        <v>367</v>
      </c>
      <c r="M79" s="66">
        <v>9678168837</v>
      </c>
      <c r="N79" s="66" t="s">
        <v>530</v>
      </c>
      <c r="O79" s="66">
        <v>9707792431</v>
      </c>
      <c r="P79" s="73" t="s">
        <v>169</v>
      </c>
      <c r="Q79" s="18" t="s">
        <v>307</v>
      </c>
      <c r="R79" s="18"/>
      <c r="S79" s="18"/>
      <c r="T79" s="18"/>
    </row>
    <row r="80" spans="1:20">
      <c r="A80" s="4">
        <v>76</v>
      </c>
      <c r="B80" s="17" t="s">
        <v>63</v>
      </c>
      <c r="C80" s="73" t="s">
        <v>238</v>
      </c>
      <c r="D80" s="73" t="s">
        <v>23</v>
      </c>
      <c r="E80" s="91" t="s">
        <v>439</v>
      </c>
      <c r="F80" s="18" t="s">
        <v>468</v>
      </c>
      <c r="G80" s="73">
        <v>0</v>
      </c>
      <c r="H80" s="73">
        <v>74</v>
      </c>
      <c r="I80" s="59">
        <f t="shared" si="1"/>
        <v>74</v>
      </c>
      <c r="J80" s="73">
        <v>8011686420</v>
      </c>
      <c r="K80" s="66" t="s">
        <v>508</v>
      </c>
      <c r="L80" s="66" t="s">
        <v>545</v>
      </c>
      <c r="M80" s="66">
        <v>9577997440</v>
      </c>
      <c r="N80" s="106" t="s">
        <v>546</v>
      </c>
      <c r="O80" s="66">
        <v>9707393119</v>
      </c>
      <c r="P80" s="98" t="s">
        <v>170</v>
      </c>
      <c r="Q80" s="18" t="s">
        <v>308</v>
      </c>
      <c r="R80" s="18"/>
      <c r="S80" s="18"/>
      <c r="T80" s="18"/>
    </row>
    <row r="81" spans="1:20">
      <c r="A81" s="4">
        <v>77</v>
      </c>
      <c r="B81" s="17" t="s">
        <v>63</v>
      </c>
      <c r="C81" s="73" t="s">
        <v>239</v>
      </c>
      <c r="D81" s="70" t="s">
        <v>25</v>
      </c>
      <c r="E81" s="94" t="s">
        <v>440</v>
      </c>
      <c r="F81" s="18"/>
      <c r="G81" s="73">
        <v>41</v>
      </c>
      <c r="H81" s="73">
        <v>44</v>
      </c>
      <c r="I81" s="59">
        <f t="shared" si="1"/>
        <v>85</v>
      </c>
      <c r="J81" s="73">
        <v>8812829870</v>
      </c>
      <c r="K81" s="66" t="s">
        <v>508</v>
      </c>
      <c r="L81" s="66" t="s">
        <v>540</v>
      </c>
      <c r="M81" s="66">
        <v>9954693764</v>
      </c>
      <c r="N81" s="66" t="s">
        <v>463</v>
      </c>
      <c r="O81" s="66">
        <v>8761061791</v>
      </c>
      <c r="P81" s="73" t="s">
        <v>171</v>
      </c>
      <c r="Q81" s="18" t="s">
        <v>309</v>
      </c>
      <c r="R81" s="18"/>
      <c r="S81" s="18"/>
      <c r="T81" s="18"/>
    </row>
    <row r="82" spans="1:20">
      <c r="A82" s="4">
        <v>78</v>
      </c>
      <c r="B82" s="17" t="s">
        <v>63</v>
      </c>
      <c r="C82" s="73" t="s">
        <v>240</v>
      </c>
      <c r="D82" s="73" t="s">
        <v>23</v>
      </c>
      <c r="E82" s="78" t="s">
        <v>441</v>
      </c>
      <c r="F82" s="18" t="s">
        <v>467</v>
      </c>
      <c r="G82" s="73">
        <v>6</v>
      </c>
      <c r="H82" s="73">
        <v>9</v>
      </c>
      <c r="I82" s="59">
        <f t="shared" si="1"/>
        <v>15</v>
      </c>
      <c r="J82" s="78">
        <v>9957556349</v>
      </c>
      <c r="K82" s="66" t="s">
        <v>508</v>
      </c>
      <c r="L82" s="66" t="s">
        <v>540</v>
      </c>
      <c r="M82" s="66">
        <v>9954693764</v>
      </c>
      <c r="N82" s="66" t="s">
        <v>463</v>
      </c>
      <c r="O82" s="66">
        <v>8761061791</v>
      </c>
      <c r="P82" s="73" t="s">
        <v>171</v>
      </c>
      <c r="Q82" s="18" t="s">
        <v>309</v>
      </c>
      <c r="R82" s="18"/>
      <c r="S82" s="18"/>
      <c r="T82" s="18"/>
    </row>
    <row r="83" spans="1:20">
      <c r="A83" s="4">
        <v>79</v>
      </c>
      <c r="B83" s="17" t="s">
        <v>63</v>
      </c>
      <c r="C83" s="73" t="s">
        <v>241</v>
      </c>
      <c r="D83" s="70" t="s">
        <v>25</v>
      </c>
      <c r="E83" s="94" t="s">
        <v>442</v>
      </c>
      <c r="F83" s="18"/>
      <c r="G83" s="73">
        <v>30</v>
      </c>
      <c r="H83" s="73">
        <v>28</v>
      </c>
      <c r="I83" s="59">
        <f t="shared" si="1"/>
        <v>58</v>
      </c>
      <c r="J83" s="73">
        <v>7086681225</v>
      </c>
      <c r="K83" s="66" t="s">
        <v>508</v>
      </c>
      <c r="L83" s="66" t="s">
        <v>518</v>
      </c>
      <c r="M83" s="66">
        <v>9613034888</v>
      </c>
      <c r="N83" s="66" t="s">
        <v>513</v>
      </c>
      <c r="O83" s="101">
        <v>9508814936</v>
      </c>
      <c r="P83" s="73" t="s">
        <v>172</v>
      </c>
      <c r="Q83" s="18" t="s">
        <v>310</v>
      </c>
      <c r="R83" s="18"/>
      <c r="S83" s="18"/>
      <c r="T83" s="18"/>
    </row>
    <row r="84" spans="1:20">
      <c r="A84" s="4">
        <v>80</v>
      </c>
      <c r="B84" s="17" t="s">
        <v>63</v>
      </c>
      <c r="C84" s="73" t="s">
        <v>242</v>
      </c>
      <c r="D84" s="73" t="s">
        <v>23</v>
      </c>
      <c r="E84" s="78" t="s">
        <v>443</v>
      </c>
      <c r="F84" s="18" t="s">
        <v>467</v>
      </c>
      <c r="G84" s="73">
        <v>19</v>
      </c>
      <c r="H84" s="73">
        <v>14</v>
      </c>
      <c r="I84" s="59">
        <f t="shared" si="1"/>
        <v>33</v>
      </c>
      <c r="J84" s="78">
        <v>9401059492</v>
      </c>
      <c r="K84" s="66" t="s">
        <v>508</v>
      </c>
      <c r="L84" s="66" t="s">
        <v>518</v>
      </c>
      <c r="M84" s="66">
        <v>9613034888</v>
      </c>
      <c r="N84" s="66" t="s">
        <v>513</v>
      </c>
      <c r="O84" s="101">
        <v>9508814936</v>
      </c>
      <c r="P84" s="73" t="s">
        <v>172</v>
      </c>
      <c r="Q84" s="18" t="s">
        <v>310</v>
      </c>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80</v>
      </c>
      <c r="D165" s="21"/>
      <c r="E165" s="13"/>
      <c r="F165" s="21"/>
      <c r="G165" s="60">
        <f>SUM(G5:G164)</f>
        <v>2617</v>
      </c>
      <c r="H165" s="60">
        <f>SUM(H5:H164)</f>
        <v>3229</v>
      </c>
      <c r="I165" s="60">
        <f>SUM(I5:I164)</f>
        <v>5846</v>
      </c>
      <c r="J165" s="21"/>
      <c r="K165" s="21"/>
      <c r="L165" s="21"/>
      <c r="M165" s="21"/>
      <c r="N165" s="21"/>
      <c r="O165" s="21"/>
      <c r="P165" s="14"/>
      <c r="Q165" s="21"/>
      <c r="R165" s="21"/>
      <c r="S165" s="21"/>
      <c r="T165" s="12"/>
    </row>
    <row r="166" spans="1:20">
      <c r="A166" s="44" t="s">
        <v>62</v>
      </c>
      <c r="B166" s="10">
        <f>COUNTIF(B$5:B$164,"Team 1")</f>
        <v>40</v>
      </c>
      <c r="C166" s="44" t="s">
        <v>25</v>
      </c>
      <c r="D166" s="10">
        <f>COUNTIF(D5:D164,"Anganwadi")</f>
        <v>31</v>
      </c>
    </row>
    <row r="167" spans="1:20">
      <c r="A167" s="44" t="s">
        <v>63</v>
      </c>
      <c r="B167" s="10">
        <f>COUNTIF(B$6:B$164,"Team 2")</f>
        <v>40</v>
      </c>
      <c r="C167" s="44" t="s">
        <v>23</v>
      </c>
      <c r="D167" s="10">
        <f>COUNTIF(D5:D164,"School")</f>
        <v>48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85" zoomScaleNormal="85" workbookViewId="0">
      <pane xSplit="3" ySplit="4" topLeftCell="D22" activePane="bottomRight" state="frozen"/>
      <selection pane="topRight" activeCell="C1" sqref="C1"/>
      <selection pane="bottomLeft" activeCell="A5" sqref="A5"/>
      <selection pane="bottomRight" activeCell="Q81" sqref="Q8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214" t="s">
        <v>70</v>
      </c>
      <c r="B1" s="214"/>
      <c r="C1" s="214"/>
      <c r="D1" s="55"/>
      <c r="E1" s="55"/>
      <c r="F1" s="55"/>
      <c r="G1" s="55"/>
      <c r="H1" s="55"/>
      <c r="I1" s="55"/>
      <c r="J1" s="55"/>
      <c r="K1" s="55"/>
      <c r="L1" s="55"/>
      <c r="M1" s="215"/>
      <c r="N1" s="215"/>
      <c r="O1" s="215"/>
      <c r="P1" s="215"/>
      <c r="Q1" s="215"/>
      <c r="R1" s="215"/>
      <c r="S1" s="215"/>
      <c r="T1" s="215"/>
    </row>
    <row r="2" spans="1:20">
      <c r="A2" s="210" t="s">
        <v>59</v>
      </c>
      <c r="B2" s="211"/>
      <c r="C2" s="211"/>
      <c r="D2" s="25">
        <v>43617</v>
      </c>
      <c r="E2" s="22"/>
      <c r="F2" s="22"/>
      <c r="G2" s="22"/>
      <c r="H2" s="22"/>
      <c r="I2" s="22"/>
      <c r="J2" s="22"/>
      <c r="K2" s="22"/>
      <c r="L2" s="22"/>
      <c r="M2" s="22"/>
      <c r="N2" s="22"/>
      <c r="O2" s="22"/>
      <c r="P2" s="22"/>
      <c r="Q2" s="22"/>
      <c r="R2" s="22"/>
      <c r="S2" s="22"/>
    </row>
    <row r="3" spans="1:20" ht="24" customHeight="1">
      <c r="A3" s="206" t="s">
        <v>14</v>
      </c>
      <c r="B3" s="208" t="s">
        <v>61</v>
      </c>
      <c r="C3" s="205" t="s">
        <v>7</v>
      </c>
      <c r="D3" s="205" t="s">
        <v>55</v>
      </c>
      <c r="E3" s="205" t="s">
        <v>16</v>
      </c>
      <c r="F3" s="212" t="s">
        <v>17</v>
      </c>
      <c r="G3" s="205" t="s">
        <v>8</v>
      </c>
      <c r="H3" s="205"/>
      <c r="I3" s="205"/>
      <c r="J3" s="205" t="s">
        <v>31</v>
      </c>
      <c r="K3" s="208" t="s">
        <v>33</v>
      </c>
      <c r="L3" s="208" t="s">
        <v>50</v>
      </c>
      <c r="M3" s="208" t="s">
        <v>51</v>
      </c>
      <c r="N3" s="208" t="s">
        <v>34</v>
      </c>
      <c r="O3" s="208" t="s">
        <v>35</v>
      </c>
      <c r="P3" s="206" t="s">
        <v>54</v>
      </c>
      <c r="Q3" s="205" t="s">
        <v>52</v>
      </c>
      <c r="R3" s="205" t="s">
        <v>32</v>
      </c>
      <c r="S3" s="205" t="s">
        <v>53</v>
      </c>
      <c r="T3" s="205" t="s">
        <v>13</v>
      </c>
    </row>
    <row r="4" spans="1:20" ht="25.5" customHeight="1">
      <c r="A4" s="206"/>
      <c r="B4" s="213"/>
      <c r="C4" s="205"/>
      <c r="D4" s="205"/>
      <c r="E4" s="205"/>
      <c r="F4" s="212"/>
      <c r="G4" s="23" t="s">
        <v>9</v>
      </c>
      <c r="H4" s="23" t="s">
        <v>10</v>
      </c>
      <c r="I4" s="23" t="s">
        <v>11</v>
      </c>
      <c r="J4" s="205"/>
      <c r="K4" s="209"/>
      <c r="L4" s="209"/>
      <c r="M4" s="209"/>
      <c r="N4" s="209"/>
      <c r="O4" s="209"/>
      <c r="P4" s="206"/>
      <c r="Q4" s="206"/>
      <c r="R4" s="205"/>
      <c r="S4" s="205"/>
      <c r="T4" s="205"/>
    </row>
    <row r="5" spans="1:20">
      <c r="A5" s="4">
        <v>1</v>
      </c>
      <c r="B5" s="17" t="s">
        <v>62</v>
      </c>
      <c r="C5" s="73" t="s">
        <v>547</v>
      </c>
      <c r="D5" s="73" t="s">
        <v>25</v>
      </c>
      <c r="E5" s="79" t="s">
        <v>548</v>
      </c>
      <c r="F5" s="48"/>
      <c r="G5" s="67">
        <v>33</v>
      </c>
      <c r="H5" s="67">
        <v>27</v>
      </c>
      <c r="I5" s="59">
        <f>SUM(G5:H5)</f>
        <v>60</v>
      </c>
      <c r="J5" s="67">
        <v>9707190438</v>
      </c>
      <c r="K5" s="66" t="s">
        <v>506</v>
      </c>
      <c r="L5" s="66" t="s">
        <v>682</v>
      </c>
      <c r="M5" s="66">
        <v>9854683842</v>
      </c>
      <c r="N5" s="101" t="s">
        <v>683</v>
      </c>
      <c r="O5" s="66">
        <v>9954417521</v>
      </c>
      <c r="P5" s="120" t="s">
        <v>736</v>
      </c>
      <c r="Q5" s="18" t="s">
        <v>311</v>
      </c>
      <c r="R5" s="48"/>
      <c r="S5" s="18"/>
      <c r="T5" s="18"/>
    </row>
    <row r="6" spans="1:20">
      <c r="A6" s="4">
        <v>2</v>
      </c>
      <c r="B6" s="17" t="s">
        <v>62</v>
      </c>
      <c r="C6" s="73" t="s">
        <v>549</v>
      </c>
      <c r="D6" s="70" t="s">
        <v>23</v>
      </c>
      <c r="E6" s="78" t="s">
        <v>550</v>
      </c>
      <c r="F6" s="57" t="s">
        <v>467</v>
      </c>
      <c r="G6" s="111">
        <v>17</v>
      </c>
      <c r="H6" s="67">
        <v>22</v>
      </c>
      <c r="I6" s="59">
        <f t="shared" ref="I6:I69" si="0">SUM(G6:H6)</f>
        <v>39</v>
      </c>
      <c r="J6" s="67">
        <v>9678038252</v>
      </c>
      <c r="K6" s="66" t="s">
        <v>506</v>
      </c>
      <c r="L6" s="66" t="s">
        <v>682</v>
      </c>
      <c r="M6" s="66">
        <v>9854683842</v>
      </c>
      <c r="N6" s="101" t="s">
        <v>683</v>
      </c>
      <c r="O6" s="66">
        <v>9954417521</v>
      </c>
      <c r="P6" s="120" t="s">
        <v>736</v>
      </c>
      <c r="Q6" s="18" t="s">
        <v>311</v>
      </c>
      <c r="R6" s="48"/>
      <c r="S6" s="18"/>
      <c r="T6" s="18"/>
    </row>
    <row r="7" spans="1:20">
      <c r="A7" s="4">
        <v>3</v>
      </c>
      <c r="B7" s="17" t="s">
        <v>62</v>
      </c>
      <c r="C7" s="70" t="s">
        <v>551</v>
      </c>
      <c r="D7" s="73" t="s">
        <v>25</v>
      </c>
      <c r="E7" s="79" t="s">
        <v>552</v>
      </c>
      <c r="F7" s="48"/>
      <c r="G7" s="67">
        <v>26</v>
      </c>
      <c r="H7" s="67">
        <v>31</v>
      </c>
      <c r="I7" s="59">
        <f t="shared" si="0"/>
        <v>57</v>
      </c>
      <c r="J7" s="67">
        <v>9365896012</v>
      </c>
      <c r="K7" s="66" t="s">
        <v>464</v>
      </c>
      <c r="L7" s="66" t="s">
        <v>684</v>
      </c>
      <c r="M7" s="66">
        <v>9435649258</v>
      </c>
      <c r="N7" s="66" t="s">
        <v>685</v>
      </c>
      <c r="O7" s="66">
        <v>9957171128</v>
      </c>
      <c r="P7" s="120" t="s">
        <v>737</v>
      </c>
      <c r="Q7" s="18" t="s">
        <v>306</v>
      </c>
      <c r="R7" s="48"/>
      <c r="S7" s="18"/>
      <c r="T7" s="18"/>
    </row>
    <row r="8" spans="1:20">
      <c r="A8" s="4">
        <v>4</v>
      </c>
      <c r="B8" s="17" t="s">
        <v>62</v>
      </c>
      <c r="C8" s="70" t="s">
        <v>553</v>
      </c>
      <c r="D8" s="70" t="s">
        <v>23</v>
      </c>
      <c r="E8" s="78" t="s">
        <v>554</v>
      </c>
      <c r="F8" s="48" t="s">
        <v>467</v>
      </c>
      <c r="G8" s="67">
        <v>8</v>
      </c>
      <c r="H8" s="67">
        <v>2</v>
      </c>
      <c r="I8" s="59">
        <f t="shared" si="0"/>
        <v>10</v>
      </c>
      <c r="J8" s="111">
        <v>6000263677</v>
      </c>
      <c r="K8" s="66" t="s">
        <v>464</v>
      </c>
      <c r="L8" s="66" t="s">
        <v>684</v>
      </c>
      <c r="M8" s="66">
        <v>9435649258</v>
      </c>
      <c r="N8" s="66" t="s">
        <v>685</v>
      </c>
      <c r="O8" s="66">
        <v>9957171128</v>
      </c>
      <c r="P8" s="120" t="s">
        <v>737</v>
      </c>
      <c r="Q8" s="18" t="s">
        <v>306</v>
      </c>
      <c r="R8" s="48"/>
      <c r="S8" s="18"/>
      <c r="T8" s="18"/>
    </row>
    <row r="9" spans="1:20">
      <c r="A9" s="4">
        <v>5</v>
      </c>
      <c r="B9" s="17" t="s">
        <v>62</v>
      </c>
      <c r="C9" s="70" t="s">
        <v>555</v>
      </c>
      <c r="D9" s="73" t="s">
        <v>25</v>
      </c>
      <c r="E9" s="107" t="s">
        <v>292</v>
      </c>
      <c r="F9" s="48"/>
      <c r="G9" s="67">
        <v>24</v>
      </c>
      <c r="H9" s="67">
        <v>34</v>
      </c>
      <c r="I9" s="59">
        <f t="shared" si="0"/>
        <v>58</v>
      </c>
      <c r="J9" s="115">
        <v>9613483050</v>
      </c>
      <c r="K9" s="66" t="s">
        <v>515</v>
      </c>
      <c r="L9" s="66" t="s">
        <v>516</v>
      </c>
      <c r="M9" s="66">
        <v>9435292959</v>
      </c>
      <c r="N9" s="66" t="s">
        <v>686</v>
      </c>
      <c r="O9" s="66">
        <v>8822544315</v>
      </c>
      <c r="P9" s="120" t="s">
        <v>738</v>
      </c>
      <c r="Q9" s="18" t="s">
        <v>307</v>
      </c>
      <c r="R9" s="48"/>
      <c r="S9" s="18"/>
      <c r="T9" s="18"/>
    </row>
    <row r="10" spans="1:20">
      <c r="A10" s="4">
        <v>6</v>
      </c>
      <c r="B10" s="17" t="s">
        <v>62</v>
      </c>
      <c r="C10" s="70" t="s">
        <v>556</v>
      </c>
      <c r="D10" s="70" t="s">
        <v>23</v>
      </c>
      <c r="E10" s="78" t="s">
        <v>557</v>
      </c>
      <c r="F10" s="48" t="s">
        <v>467</v>
      </c>
      <c r="G10" s="67">
        <v>20</v>
      </c>
      <c r="H10" s="67">
        <v>10</v>
      </c>
      <c r="I10" s="59">
        <f t="shared" si="0"/>
        <v>30</v>
      </c>
      <c r="J10" s="116">
        <v>9435772740</v>
      </c>
      <c r="K10" s="66" t="s">
        <v>515</v>
      </c>
      <c r="L10" s="66" t="s">
        <v>516</v>
      </c>
      <c r="M10" s="66">
        <v>9435292959</v>
      </c>
      <c r="N10" s="66" t="s">
        <v>686</v>
      </c>
      <c r="O10" s="66">
        <v>8822544315</v>
      </c>
      <c r="P10" s="120" t="s">
        <v>738</v>
      </c>
      <c r="Q10" s="18" t="s">
        <v>307</v>
      </c>
      <c r="R10" s="48"/>
      <c r="S10" s="18"/>
      <c r="T10" s="18"/>
    </row>
    <row r="11" spans="1:20">
      <c r="A11" s="4">
        <v>7</v>
      </c>
      <c r="B11" s="17" t="s">
        <v>62</v>
      </c>
      <c r="C11" s="70" t="s">
        <v>558</v>
      </c>
      <c r="D11" s="73" t="s">
        <v>25</v>
      </c>
      <c r="E11" s="79" t="s">
        <v>401</v>
      </c>
      <c r="F11" s="48"/>
      <c r="G11" s="67">
        <v>38</v>
      </c>
      <c r="H11" s="67">
        <v>54</v>
      </c>
      <c r="I11" s="59">
        <f t="shared" si="0"/>
        <v>92</v>
      </c>
      <c r="J11" s="67">
        <v>9101888967</v>
      </c>
      <c r="K11" s="66" t="s">
        <v>511</v>
      </c>
      <c r="L11" s="66" t="s">
        <v>527</v>
      </c>
      <c r="M11" s="66">
        <v>9401189157</v>
      </c>
      <c r="N11" s="66" t="s">
        <v>455</v>
      </c>
      <c r="O11" s="66">
        <v>9854671170</v>
      </c>
      <c r="P11" s="120" t="s">
        <v>739</v>
      </c>
      <c r="Q11" s="18" t="s">
        <v>309</v>
      </c>
      <c r="R11" s="48"/>
      <c r="S11" s="18"/>
      <c r="T11" s="18"/>
    </row>
    <row r="12" spans="1:20">
      <c r="A12" s="4">
        <v>8</v>
      </c>
      <c r="B12" s="17" t="s">
        <v>62</v>
      </c>
      <c r="C12" s="70" t="s">
        <v>559</v>
      </c>
      <c r="D12" s="70" t="s">
        <v>23</v>
      </c>
      <c r="E12" s="78" t="s">
        <v>560</v>
      </c>
      <c r="F12" s="48" t="s">
        <v>467</v>
      </c>
      <c r="G12" s="67">
        <v>28</v>
      </c>
      <c r="H12" s="67">
        <v>39</v>
      </c>
      <c r="I12" s="59">
        <f t="shared" si="0"/>
        <v>67</v>
      </c>
      <c r="J12" s="111">
        <v>9365758751</v>
      </c>
      <c r="K12" s="66" t="s">
        <v>511</v>
      </c>
      <c r="L12" s="66" t="s">
        <v>527</v>
      </c>
      <c r="M12" s="66">
        <v>9401189157</v>
      </c>
      <c r="N12" s="66" t="s">
        <v>455</v>
      </c>
      <c r="O12" s="66">
        <v>9854671170</v>
      </c>
      <c r="P12" s="120" t="s">
        <v>739</v>
      </c>
      <c r="Q12" s="18" t="s">
        <v>309</v>
      </c>
      <c r="R12" s="48"/>
      <c r="S12" s="18"/>
      <c r="T12" s="18"/>
    </row>
    <row r="13" spans="1:20">
      <c r="A13" s="4">
        <v>9</v>
      </c>
      <c r="B13" s="17" t="s">
        <v>62</v>
      </c>
      <c r="C13" s="70" t="s">
        <v>561</v>
      </c>
      <c r="D13" s="70" t="s">
        <v>23</v>
      </c>
      <c r="E13" s="78" t="s">
        <v>562</v>
      </c>
      <c r="F13" s="57" t="s">
        <v>467</v>
      </c>
      <c r="G13" s="67">
        <v>28</v>
      </c>
      <c r="H13" s="67">
        <v>22</v>
      </c>
      <c r="I13" s="59">
        <f t="shared" si="0"/>
        <v>50</v>
      </c>
      <c r="J13" s="111">
        <v>9435771748</v>
      </c>
      <c r="K13" s="66" t="s">
        <v>473</v>
      </c>
      <c r="L13" s="66" t="s">
        <v>474</v>
      </c>
      <c r="M13" s="66">
        <v>8136052686</v>
      </c>
      <c r="N13" s="66" t="s">
        <v>687</v>
      </c>
      <c r="O13" s="66">
        <v>8473081545</v>
      </c>
      <c r="P13" s="120" t="s">
        <v>740</v>
      </c>
      <c r="Q13" s="18" t="s">
        <v>310</v>
      </c>
      <c r="R13" s="48"/>
      <c r="S13" s="18"/>
      <c r="T13" s="18"/>
    </row>
    <row r="14" spans="1:20">
      <c r="A14" s="4">
        <v>10</v>
      </c>
      <c r="B14" s="17" t="s">
        <v>62</v>
      </c>
      <c r="C14" s="70" t="s">
        <v>563</v>
      </c>
      <c r="D14" s="70" t="s">
        <v>23</v>
      </c>
      <c r="E14" s="78" t="s">
        <v>564</v>
      </c>
      <c r="F14" s="48" t="s">
        <v>467</v>
      </c>
      <c r="G14" s="67">
        <v>16</v>
      </c>
      <c r="H14" s="67">
        <v>9</v>
      </c>
      <c r="I14" s="59">
        <f t="shared" si="0"/>
        <v>25</v>
      </c>
      <c r="J14" s="111">
        <v>9101333961</v>
      </c>
      <c r="K14" s="66" t="s">
        <v>473</v>
      </c>
      <c r="L14" s="66" t="s">
        <v>474</v>
      </c>
      <c r="M14" s="66">
        <v>8136052686</v>
      </c>
      <c r="N14" s="66" t="s">
        <v>687</v>
      </c>
      <c r="O14" s="66">
        <v>8473081545</v>
      </c>
      <c r="P14" s="120" t="s">
        <v>740</v>
      </c>
      <c r="Q14" s="18" t="s">
        <v>310</v>
      </c>
      <c r="R14" s="48"/>
      <c r="S14" s="18"/>
      <c r="T14" s="18"/>
    </row>
    <row r="15" spans="1:20">
      <c r="A15" s="4">
        <v>11</v>
      </c>
      <c r="B15" s="17" t="s">
        <v>62</v>
      </c>
      <c r="C15" s="70" t="s">
        <v>565</v>
      </c>
      <c r="D15" s="73" t="s">
        <v>25</v>
      </c>
      <c r="E15" s="108" t="s">
        <v>566</v>
      </c>
      <c r="F15" s="48"/>
      <c r="G15" s="67">
        <v>22</v>
      </c>
      <c r="H15" s="67">
        <v>23</v>
      </c>
      <c r="I15" s="59">
        <f t="shared" si="0"/>
        <v>45</v>
      </c>
      <c r="J15" s="67">
        <v>9678148826</v>
      </c>
      <c r="K15" s="66" t="s">
        <v>473</v>
      </c>
      <c r="L15" s="66" t="s">
        <v>474</v>
      </c>
      <c r="M15" s="66">
        <v>8136052686</v>
      </c>
      <c r="N15" s="101" t="s">
        <v>688</v>
      </c>
      <c r="O15" s="66">
        <v>8136052686</v>
      </c>
      <c r="P15" s="120" t="s">
        <v>741</v>
      </c>
      <c r="Q15" s="18" t="s">
        <v>311</v>
      </c>
      <c r="R15" s="48"/>
      <c r="S15" s="18"/>
      <c r="T15" s="18"/>
    </row>
    <row r="16" spans="1:20" ht="30">
      <c r="A16" s="4">
        <v>12</v>
      </c>
      <c r="B16" s="17" t="s">
        <v>62</v>
      </c>
      <c r="C16" s="70" t="s">
        <v>567</v>
      </c>
      <c r="D16" s="73" t="s">
        <v>23</v>
      </c>
      <c r="E16" s="109" t="s">
        <v>379</v>
      </c>
      <c r="F16" s="48" t="s">
        <v>1171</v>
      </c>
      <c r="G16" s="67">
        <v>246</v>
      </c>
      <c r="H16" s="67">
        <v>0</v>
      </c>
      <c r="I16" s="59">
        <f t="shared" si="0"/>
        <v>246</v>
      </c>
      <c r="J16" s="116">
        <v>9435595916</v>
      </c>
      <c r="K16" s="66" t="s">
        <v>480</v>
      </c>
      <c r="L16" s="66" t="s">
        <v>487</v>
      </c>
      <c r="M16" s="102">
        <v>9854514216</v>
      </c>
      <c r="N16" s="66" t="s">
        <v>492</v>
      </c>
      <c r="O16" s="66">
        <v>9864081561</v>
      </c>
      <c r="P16" s="120" t="s">
        <v>742</v>
      </c>
      <c r="Q16" s="18" t="s">
        <v>306</v>
      </c>
      <c r="R16" s="48"/>
      <c r="S16" s="18"/>
      <c r="T16" s="18"/>
    </row>
    <row r="17" spans="1:20">
      <c r="A17" s="4">
        <v>13</v>
      </c>
      <c r="B17" s="17" t="s">
        <v>62</v>
      </c>
      <c r="C17" s="96" t="s">
        <v>568</v>
      </c>
      <c r="D17" s="96" t="s">
        <v>23</v>
      </c>
      <c r="E17" s="109" t="s">
        <v>569</v>
      </c>
      <c r="F17" s="48" t="s">
        <v>1171</v>
      </c>
      <c r="G17" s="112">
        <v>63</v>
      </c>
      <c r="H17" s="67">
        <v>67</v>
      </c>
      <c r="I17" s="59">
        <f t="shared" si="0"/>
        <v>130</v>
      </c>
      <c r="J17" s="116">
        <v>9954632884</v>
      </c>
      <c r="K17" s="66" t="s">
        <v>464</v>
      </c>
      <c r="L17" s="66" t="s">
        <v>684</v>
      </c>
      <c r="M17" s="66">
        <v>9435649258</v>
      </c>
      <c r="N17" s="66" t="s">
        <v>689</v>
      </c>
      <c r="O17" s="66">
        <v>9859628199</v>
      </c>
      <c r="P17" s="120" t="s">
        <v>743</v>
      </c>
      <c r="Q17" s="18" t="s">
        <v>307</v>
      </c>
      <c r="R17" s="48"/>
      <c r="S17" s="18"/>
      <c r="T17" s="18"/>
    </row>
    <row r="18" spans="1:20">
      <c r="A18" s="4">
        <v>14</v>
      </c>
      <c r="B18" s="17" t="s">
        <v>62</v>
      </c>
      <c r="C18" s="70" t="s">
        <v>570</v>
      </c>
      <c r="D18" s="70" t="s">
        <v>23</v>
      </c>
      <c r="E18" s="78" t="s">
        <v>571</v>
      </c>
      <c r="F18" s="48" t="s">
        <v>467</v>
      </c>
      <c r="G18" s="67">
        <v>53</v>
      </c>
      <c r="H18" s="67">
        <v>73</v>
      </c>
      <c r="I18" s="59">
        <f t="shared" si="0"/>
        <v>126</v>
      </c>
      <c r="J18" s="116">
        <v>8761099727</v>
      </c>
      <c r="K18" s="66" t="s">
        <v>473</v>
      </c>
      <c r="L18" s="66" t="s">
        <v>474</v>
      </c>
      <c r="M18" s="66">
        <v>8136052686</v>
      </c>
      <c r="N18" s="66" t="s">
        <v>690</v>
      </c>
      <c r="O18" s="66">
        <v>8136052686</v>
      </c>
      <c r="P18" s="120" t="s">
        <v>744</v>
      </c>
      <c r="Q18" s="18" t="s">
        <v>309</v>
      </c>
      <c r="R18" s="48"/>
      <c r="S18" s="18"/>
      <c r="T18" s="18"/>
    </row>
    <row r="19" spans="1:20">
      <c r="A19" s="4">
        <v>15</v>
      </c>
      <c r="B19" s="17" t="s">
        <v>62</v>
      </c>
      <c r="C19" s="70" t="s">
        <v>572</v>
      </c>
      <c r="D19" s="73" t="s">
        <v>25</v>
      </c>
      <c r="E19" s="79" t="s">
        <v>573</v>
      </c>
      <c r="F19" s="48"/>
      <c r="G19" s="67">
        <v>31</v>
      </c>
      <c r="H19" s="67">
        <v>33</v>
      </c>
      <c r="I19" s="59">
        <f t="shared" si="0"/>
        <v>64</v>
      </c>
      <c r="J19" s="67">
        <v>9854330343</v>
      </c>
      <c r="K19" s="66" t="s">
        <v>511</v>
      </c>
      <c r="L19" s="66" t="s">
        <v>521</v>
      </c>
      <c r="M19" s="66">
        <v>9954920563</v>
      </c>
      <c r="N19" s="66" t="s">
        <v>685</v>
      </c>
      <c r="O19" s="66">
        <v>9957171128</v>
      </c>
      <c r="P19" s="120" t="s">
        <v>745</v>
      </c>
      <c r="Q19" s="18" t="s">
        <v>310</v>
      </c>
      <c r="R19" s="48"/>
      <c r="S19" s="18"/>
      <c r="T19" s="18"/>
    </row>
    <row r="20" spans="1:20" ht="30">
      <c r="A20" s="4">
        <v>16</v>
      </c>
      <c r="B20" s="17" t="s">
        <v>62</v>
      </c>
      <c r="C20" s="70" t="s">
        <v>574</v>
      </c>
      <c r="D20" s="73" t="s">
        <v>25</v>
      </c>
      <c r="E20" s="79" t="s">
        <v>376</v>
      </c>
      <c r="F20" s="48"/>
      <c r="G20" s="67">
        <v>34</v>
      </c>
      <c r="H20" s="67">
        <v>31</v>
      </c>
      <c r="I20" s="59">
        <f t="shared" si="0"/>
        <v>65</v>
      </c>
      <c r="J20" s="67" t="s">
        <v>691</v>
      </c>
      <c r="K20" s="66" t="s">
        <v>464</v>
      </c>
      <c r="L20" s="66" t="s">
        <v>528</v>
      </c>
      <c r="M20" s="66">
        <v>9435916738</v>
      </c>
      <c r="N20" s="66" t="s">
        <v>692</v>
      </c>
      <c r="O20" s="66">
        <v>9577335136</v>
      </c>
      <c r="P20" s="120" t="s">
        <v>745</v>
      </c>
      <c r="Q20" s="18" t="s">
        <v>310</v>
      </c>
      <c r="R20" s="48"/>
      <c r="S20" s="18"/>
      <c r="T20" s="18"/>
    </row>
    <row r="21" spans="1:20">
      <c r="A21" s="4">
        <v>17</v>
      </c>
      <c r="B21" s="17" t="s">
        <v>62</v>
      </c>
      <c r="C21" s="70" t="s">
        <v>575</v>
      </c>
      <c r="D21" s="73" t="s">
        <v>25</v>
      </c>
      <c r="E21" s="79" t="s">
        <v>576</v>
      </c>
      <c r="F21" s="48"/>
      <c r="G21" s="67">
        <v>43</v>
      </c>
      <c r="H21" s="67">
        <v>45</v>
      </c>
      <c r="I21" s="59">
        <f t="shared" si="0"/>
        <v>88</v>
      </c>
      <c r="J21" s="117">
        <v>7636838202</v>
      </c>
      <c r="K21" s="66" t="s">
        <v>464</v>
      </c>
      <c r="L21" s="66" t="s">
        <v>684</v>
      </c>
      <c r="M21" s="66">
        <v>9435649258</v>
      </c>
      <c r="N21" s="101" t="s">
        <v>693</v>
      </c>
      <c r="O21" s="101">
        <v>9957171128</v>
      </c>
      <c r="P21" s="120" t="s">
        <v>746</v>
      </c>
      <c r="Q21" s="18" t="s">
        <v>311</v>
      </c>
      <c r="R21" s="48"/>
      <c r="S21" s="18"/>
      <c r="T21" s="18"/>
    </row>
    <row r="22" spans="1:20">
      <c r="A22" s="4">
        <v>18</v>
      </c>
      <c r="B22" s="17" t="s">
        <v>62</v>
      </c>
      <c r="C22" s="70" t="s">
        <v>577</v>
      </c>
      <c r="D22" s="70" t="s">
        <v>23</v>
      </c>
      <c r="E22" s="78" t="s">
        <v>578</v>
      </c>
      <c r="F22" s="48" t="s">
        <v>467</v>
      </c>
      <c r="G22" s="67">
        <v>20</v>
      </c>
      <c r="H22" s="67">
        <v>29</v>
      </c>
      <c r="I22" s="59">
        <f t="shared" si="0"/>
        <v>49</v>
      </c>
      <c r="J22" s="111">
        <v>9954715564</v>
      </c>
      <c r="K22" s="66" t="s">
        <v>473</v>
      </c>
      <c r="L22" s="66" t="s">
        <v>470</v>
      </c>
      <c r="M22" s="66">
        <v>9435772166</v>
      </c>
      <c r="N22" s="101" t="s">
        <v>694</v>
      </c>
      <c r="O22" s="101">
        <v>9864706551</v>
      </c>
      <c r="P22" s="120" t="s">
        <v>747</v>
      </c>
      <c r="Q22" s="18" t="s">
        <v>306</v>
      </c>
      <c r="R22" s="48"/>
      <c r="S22" s="18"/>
      <c r="T22" s="18"/>
    </row>
    <row r="23" spans="1:20">
      <c r="A23" s="4">
        <v>19</v>
      </c>
      <c r="B23" s="17" t="s">
        <v>62</v>
      </c>
      <c r="C23" s="70" t="s">
        <v>579</v>
      </c>
      <c r="D23" s="73" t="s">
        <v>25</v>
      </c>
      <c r="E23" s="79" t="s">
        <v>289</v>
      </c>
      <c r="F23" s="48"/>
      <c r="G23" s="67">
        <v>27</v>
      </c>
      <c r="H23" s="67">
        <v>17</v>
      </c>
      <c r="I23" s="59">
        <f t="shared" si="0"/>
        <v>44</v>
      </c>
      <c r="J23" s="67">
        <v>9435516522</v>
      </c>
      <c r="K23" s="66" t="s">
        <v>473</v>
      </c>
      <c r="L23" s="66" t="s">
        <v>470</v>
      </c>
      <c r="M23" s="66">
        <v>9435772166</v>
      </c>
      <c r="N23" s="101" t="s">
        <v>694</v>
      </c>
      <c r="O23" s="101">
        <v>9864706551</v>
      </c>
      <c r="P23" s="120" t="s">
        <v>747</v>
      </c>
      <c r="Q23" s="18" t="s">
        <v>306</v>
      </c>
      <c r="R23" s="48"/>
      <c r="S23" s="18"/>
      <c r="T23" s="18"/>
    </row>
    <row r="24" spans="1:20">
      <c r="A24" s="4">
        <v>20</v>
      </c>
      <c r="B24" s="17" t="s">
        <v>62</v>
      </c>
      <c r="C24" s="70" t="s">
        <v>580</v>
      </c>
      <c r="D24" s="70" t="s">
        <v>23</v>
      </c>
      <c r="E24" s="78" t="s">
        <v>581</v>
      </c>
      <c r="F24" s="48" t="s">
        <v>1169</v>
      </c>
      <c r="G24" s="67">
        <v>128</v>
      </c>
      <c r="H24" s="67">
        <v>133</v>
      </c>
      <c r="I24" s="59">
        <f t="shared" si="0"/>
        <v>261</v>
      </c>
      <c r="J24" s="77">
        <v>9101812453</v>
      </c>
      <c r="K24" s="66" t="s">
        <v>464</v>
      </c>
      <c r="L24" s="66" t="s">
        <v>528</v>
      </c>
      <c r="M24" s="66">
        <v>9435916738</v>
      </c>
      <c r="N24" s="66" t="s">
        <v>695</v>
      </c>
      <c r="O24" s="66">
        <v>9678275049</v>
      </c>
      <c r="P24" s="120" t="s">
        <v>748</v>
      </c>
      <c r="Q24" s="18" t="s">
        <v>307</v>
      </c>
      <c r="R24" s="48"/>
      <c r="S24" s="18"/>
      <c r="T24" s="18"/>
    </row>
    <row r="25" spans="1:20">
      <c r="A25" s="4">
        <v>21</v>
      </c>
      <c r="B25" s="17" t="s">
        <v>62</v>
      </c>
      <c r="C25" s="70" t="s">
        <v>582</v>
      </c>
      <c r="D25" s="73" t="s">
        <v>25</v>
      </c>
      <c r="E25" s="79" t="s">
        <v>583</v>
      </c>
      <c r="F25" s="48"/>
      <c r="G25" s="67">
        <v>33</v>
      </c>
      <c r="H25" s="67">
        <v>19</v>
      </c>
      <c r="I25" s="59">
        <f t="shared" si="0"/>
        <v>52</v>
      </c>
      <c r="J25" s="67">
        <v>8876768472</v>
      </c>
      <c r="K25" s="66" t="s">
        <v>508</v>
      </c>
      <c r="L25" s="66" t="s">
        <v>539</v>
      </c>
      <c r="M25" s="66">
        <v>9854730912</v>
      </c>
      <c r="N25" s="66" t="s">
        <v>696</v>
      </c>
      <c r="O25" s="66">
        <v>9613547842</v>
      </c>
      <c r="P25" s="120">
        <v>43635</v>
      </c>
      <c r="Q25" s="18" t="s">
        <v>308</v>
      </c>
      <c r="R25" s="48"/>
      <c r="S25" s="18"/>
      <c r="T25" s="18"/>
    </row>
    <row r="26" spans="1:20">
      <c r="A26" s="4">
        <v>22</v>
      </c>
      <c r="B26" s="17" t="s">
        <v>62</v>
      </c>
      <c r="C26" s="70" t="s">
        <v>584</v>
      </c>
      <c r="D26" s="73" t="s">
        <v>25</v>
      </c>
      <c r="E26" s="79" t="s">
        <v>585</v>
      </c>
      <c r="F26" s="48"/>
      <c r="G26" s="67">
        <v>25</v>
      </c>
      <c r="H26" s="67">
        <v>19</v>
      </c>
      <c r="I26" s="59">
        <f t="shared" si="0"/>
        <v>44</v>
      </c>
      <c r="J26" s="67">
        <v>9401285559</v>
      </c>
      <c r="K26" s="66" t="s">
        <v>508</v>
      </c>
      <c r="L26" s="66" t="s">
        <v>539</v>
      </c>
      <c r="M26" s="66">
        <v>9854730912</v>
      </c>
      <c r="N26" s="66" t="s">
        <v>697</v>
      </c>
      <c r="O26" s="66">
        <v>9854730912</v>
      </c>
      <c r="P26" s="120">
        <v>43635</v>
      </c>
      <c r="Q26" s="18" t="s">
        <v>308</v>
      </c>
      <c r="R26" s="48"/>
      <c r="S26" s="18"/>
      <c r="T26" s="18"/>
    </row>
    <row r="27" spans="1:20">
      <c r="A27" s="4">
        <v>23</v>
      </c>
      <c r="B27" s="17" t="s">
        <v>62</v>
      </c>
      <c r="C27" s="73" t="s">
        <v>586</v>
      </c>
      <c r="D27" s="73" t="s">
        <v>25</v>
      </c>
      <c r="E27" s="79" t="s">
        <v>587</v>
      </c>
      <c r="F27" s="48"/>
      <c r="G27" s="67">
        <v>31</v>
      </c>
      <c r="H27" s="67">
        <v>37</v>
      </c>
      <c r="I27" s="59">
        <f t="shared" si="0"/>
        <v>68</v>
      </c>
      <c r="J27" s="67">
        <v>9435432723</v>
      </c>
      <c r="K27" s="66" t="s">
        <v>473</v>
      </c>
      <c r="L27" s="66" t="s">
        <v>698</v>
      </c>
      <c r="M27" s="66">
        <v>8473062464</v>
      </c>
      <c r="N27" s="66" t="s">
        <v>699</v>
      </c>
      <c r="O27" s="66">
        <v>9954419105</v>
      </c>
      <c r="P27" s="120">
        <v>43636</v>
      </c>
      <c r="Q27" s="18" t="s">
        <v>309</v>
      </c>
      <c r="R27" s="48"/>
      <c r="S27" s="18"/>
      <c r="T27" s="18"/>
    </row>
    <row r="28" spans="1:20">
      <c r="A28" s="4">
        <v>24</v>
      </c>
      <c r="B28" s="17" t="s">
        <v>62</v>
      </c>
      <c r="C28" s="73" t="s">
        <v>588</v>
      </c>
      <c r="D28" s="73" t="s">
        <v>25</v>
      </c>
      <c r="E28" s="79" t="s">
        <v>589</v>
      </c>
      <c r="F28" s="18"/>
      <c r="G28" s="67">
        <v>33</v>
      </c>
      <c r="H28" s="67">
        <v>31</v>
      </c>
      <c r="I28" s="59">
        <f t="shared" si="0"/>
        <v>64</v>
      </c>
      <c r="J28" s="67">
        <v>9401151001</v>
      </c>
      <c r="K28" s="66" t="s">
        <v>473</v>
      </c>
      <c r="L28" s="66" t="s">
        <v>698</v>
      </c>
      <c r="M28" s="66">
        <v>8473062464</v>
      </c>
      <c r="N28" s="101" t="s">
        <v>700</v>
      </c>
      <c r="O28" s="66">
        <v>8753948240</v>
      </c>
      <c r="P28" s="120">
        <v>43636</v>
      </c>
      <c r="Q28" s="18" t="s">
        <v>309</v>
      </c>
      <c r="R28" s="48"/>
      <c r="S28" s="18"/>
      <c r="T28" s="18"/>
    </row>
    <row r="29" spans="1:20">
      <c r="A29" s="4">
        <v>25</v>
      </c>
      <c r="B29" s="17" t="s">
        <v>62</v>
      </c>
      <c r="C29" s="70" t="s">
        <v>590</v>
      </c>
      <c r="D29" s="73" t="s">
        <v>25</v>
      </c>
      <c r="E29" s="79" t="s">
        <v>591</v>
      </c>
      <c r="F29" s="48"/>
      <c r="G29" s="67">
        <v>28</v>
      </c>
      <c r="H29" s="67">
        <v>35</v>
      </c>
      <c r="I29" s="59">
        <f t="shared" si="0"/>
        <v>63</v>
      </c>
      <c r="J29" s="67">
        <v>9678148170</v>
      </c>
      <c r="K29" s="66" t="s">
        <v>480</v>
      </c>
      <c r="L29" s="66" t="s">
        <v>465</v>
      </c>
      <c r="M29" s="66">
        <v>9954695172</v>
      </c>
      <c r="N29" s="101" t="s">
        <v>701</v>
      </c>
      <c r="O29" s="101">
        <v>9859355618</v>
      </c>
      <c r="P29" s="120" t="s">
        <v>749</v>
      </c>
      <c r="Q29" s="18" t="s">
        <v>310</v>
      </c>
      <c r="R29" s="48"/>
      <c r="S29" s="18"/>
      <c r="T29" s="18"/>
    </row>
    <row r="30" spans="1:20">
      <c r="A30" s="4">
        <v>26</v>
      </c>
      <c r="B30" s="17" t="s">
        <v>62</v>
      </c>
      <c r="C30" s="70" t="s">
        <v>592</v>
      </c>
      <c r="D30" s="73" t="s">
        <v>25</v>
      </c>
      <c r="E30" s="79" t="s">
        <v>593</v>
      </c>
      <c r="F30" s="18"/>
      <c r="G30" s="67">
        <v>30</v>
      </c>
      <c r="H30" s="67">
        <v>28</v>
      </c>
      <c r="I30" s="59">
        <f t="shared" si="0"/>
        <v>58</v>
      </c>
      <c r="J30" s="67">
        <v>8471844559</v>
      </c>
      <c r="K30" s="66" t="s">
        <v>480</v>
      </c>
      <c r="L30" s="66" t="s">
        <v>465</v>
      </c>
      <c r="M30" s="66">
        <v>9954695172</v>
      </c>
      <c r="N30" s="66" t="s">
        <v>702</v>
      </c>
      <c r="O30" s="66">
        <v>9954695172</v>
      </c>
      <c r="P30" s="120" t="s">
        <v>749</v>
      </c>
      <c r="Q30" s="18" t="s">
        <v>310</v>
      </c>
      <c r="R30" s="48"/>
      <c r="S30" s="18"/>
      <c r="T30" s="18"/>
    </row>
    <row r="31" spans="1:20">
      <c r="A31" s="4">
        <v>27</v>
      </c>
      <c r="B31" s="17" t="s">
        <v>62</v>
      </c>
      <c r="C31" s="70" t="s">
        <v>594</v>
      </c>
      <c r="D31" s="70" t="s">
        <v>23</v>
      </c>
      <c r="E31" s="78" t="s">
        <v>595</v>
      </c>
      <c r="F31" s="18" t="s">
        <v>467</v>
      </c>
      <c r="G31" s="67">
        <v>7</v>
      </c>
      <c r="H31" s="67">
        <v>5</v>
      </c>
      <c r="I31" s="59">
        <f t="shared" si="0"/>
        <v>12</v>
      </c>
      <c r="J31" s="111">
        <v>9954965896</v>
      </c>
      <c r="K31" s="66" t="s">
        <v>480</v>
      </c>
      <c r="L31" s="66" t="s">
        <v>487</v>
      </c>
      <c r="M31" s="102">
        <v>9854514216</v>
      </c>
      <c r="N31" s="66" t="s">
        <v>492</v>
      </c>
      <c r="O31" s="66">
        <v>9864081561</v>
      </c>
      <c r="P31" s="120" t="s">
        <v>750</v>
      </c>
      <c r="Q31" s="18" t="s">
        <v>311</v>
      </c>
      <c r="R31" s="48"/>
      <c r="S31" s="18"/>
      <c r="T31" s="18"/>
    </row>
    <row r="32" spans="1:20">
      <c r="A32" s="4">
        <v>28</v>
      </c>
      <c r="B32" s="17" t="s">
        <v>62</v>
      </c>
      <c r="C32" s="70" t="s">
        <v>596</v>
      </c>
      <c r="D32" s="73" t="s">
        <v>25</v>
      </c>
      <c r="E32" s="79" t="s">
        <v>597</v>
      </c>
      <c r="F32" s="18"/>
      <c r="G32" s="67">
        <v>26</v>
      </c>
      <c r="H32" s="67">
        <v>19</v>
      </c>
      <c r="I32" s="59">
        <f t="shared" si="0"/>
        <v>45</v>
      </c>
      <c r="J32" s="67" t="s">
        <v>703</v>
      </c>
      <c r="K32" s="66" t="s">
        <v>480</v>
      </c>
      <c r="L32" s="66" t="s">
        <v>302</v>
      </c>
      <c r="M32" s="66">
        <v>8473069526</v>
      </c>
      <c r="N32" s="101" t="s">
        <v>704</v>
      </c>
      <c r="O32" s="101">
        <v>9859141137</v>
      </c>
      <c r="P32" s="120" t="s">
        <v>751</v>
      </c>
      <c r="Q32" s="18" t="s">
        <v>306</v>
      </c>
      <c r="R32" s="48"/>
      <c r="S32" s="18"/>
      <c r="T32" s="18"/>
    </row>
    <row r="33" spans="1:20">
      <c r="A33" s="4">
        <v>29</v>
      </c>
      <c r="B33" s="17" t="s">
        <v>62</v>
      </c>
      <c r="C33" s="70" t="s">
        <v>598</v>
      </c>
      <c r="D33" s="73" t="s">
        <v>25</v>
      </c>
      <c r="E33" s="79" t="s">
        <v>599</v>
      </c>
      <c r="F33" s="18"/>
      <c r="G33" s="67">
        <v>42</v>
      </c>
      <c r="H33" s="67">
        <v>36</v>
      </c>
      <c r="I33" s="59">
        <f t="shared" si="0"/>
        <v>78</v>
      </c>
      <c r="J33" s="67">
        <v>9957643220</v>
      </c>
      <c r="K33" s="66" t="s">
        <v>480</v>
      </c>
      <c r="L33" s="66" t="s">
        <v>302</v>
      </c>
      <c r="M33" s="66">
        <v>8473069526</v>
      </c>
      <c r="N33" s="101" t="s">
        <v>705</v>
      </c>
      <c r="O33" s="101">
        <v>9613652720</v>
      </c>
      <c r="P33" s="120" t="s">
        <v>751</v>
      </c>
      <c r="Q33" s="18" t="s">
        <v>306</v>
      </c>
      <c r="R33" s="48"/>
      <c r="S33" s="18"/>
      <c r="T33" s="18"/>
    </row>
    <row r="34" spans="1:20">
      <c r="A34" s="4">
        <v>30</v>
      </c>
      <c r="B34" s="17" t="s">
        <v>62</v>
      </c>
      <c r="C34" s="70" t="s">
        <v>79</v>
      </c>
      <c r="D34" s="73" t="s">
        <v>25</v>
      </c>
      <c r="E34" s="79" t="s">
        <v>277</v>
      </c>
      <c r="F34" s="18"/>
      <c r="G34" s="67">
        <v>26</v>
      </c>
      <c r="H34" s="67">
        <v>36</v>
      </c>
      <c r="I34" s="59">
        <f t="shared" si="0"/>
        <v>62</v>
      </c>
      <c r="J34" s="67">
        <v>6000215940</v>
      </c>
      <c r="K34" s="66" t="s">
        <v>469</v>
      </c>
      <c r="L34" s="66" t="s">
        <v>470</v>
      </c>
      <c r="M34" s="66">
        <v>9435772166</v>
      </c>
      <c r="N34" s="101" t="s">
        <v>706</v>
      </c>
      <c r="O34" s="101">
        <v>8876732079</v>
      </c>
      <c r="P34" s="120" t="s">
        <v>752</v>
      </c>
      <c r="Q34" s="18" t="s">
        <v>307</v>
      </c>
      <c r="R34" s="18"/>
      <c r="S34" s="18"/>
      <c r="T34" s="18"/>
    </row>
    <row r="35" spans="1:20">
      <c r="A35" s="4">
        <v>31</v>
      </c>
      <c r="B35" s="17" t="s">
        <v>62</v>
      </c>
      <c r="C35" s="70" t="s">
        <v>600</v>
      </c>
      <c r="D35" s="73" t="s">
        <v>25</v>
      </c>
      <c r="E35" s="79" t="s">
        <v>397</v>
      </c>
      <c r="F35" s="18"/>
      <c r="G35" s="67">
        <v>64</v>
      </c>
      <c r="H35" s="67">
        <v>47</v>
      </c>
      <c r="I35" s="59">
        <f t="shared" si="0"/>
        <v>111</v>
      </c>
      <c r="J35" s="67">
        <v>7896137415</v>
      </c>
      <c r="K35" s="66" t="s">
        <v>469</v>
      </c>
      <c r="L35" s="66" t="s">
        <v>470</v>
      </c>
      <c r="M35" s="66">
        <v>9435772166</v>
      </c>
      <c r="N35" s="101" t="s">
        <v>694</v>
      </c>
      <c r="O35" s="101">
        <v>9864706551</v>
      </c>
      <c r="P35" s="120" t="s">
        <v>752</v>
      </c>
      <c r="Q35" s="18" t="s">
        <v>307</v>
      </c>
      <c r="R35" s="18"/>
      <c r="S35" s="18"/>
      <c r="T35" s="18"/>
    </row>
    <row r="36" spans="1:20">
      <c r="A36" s="4">
        <v>32</v>
      </c>
      <c r="B36" s="17" t="s">
        <v>62</v>
      </c>
      <c r="C36" s="70" t="s">
        <v>601</v>
      </c>
      <c r="D36" s="73" t="s">
        <v>25</v>
      </c>
      <c r="E36" s="79" t="s">
        <v>289</v>
      </c>
      <c r="F36" s="57"/>
      <c r="G36" s="67">
        <v>47</v>
      </c>
      <c r="H36" s="67">
        <v>46</v>
      </c>
      <c r="I36" s="59">
        <f t="shared" si="0"/>
        <v>93</v>
      </c>
      <c r="J36" s="67">
        <v>8638675972</v>
      </c>
      <c r="K36" s="66" t="s">
        <v>473</v>
      </c>
      <c r="L36" s="66" t="s">
        <v>470</v>
      </c>
      <c r="M36" s="66">
        <v>9435772166</v>
      </c>
      <c r="N36" s="66" t="s">
        <v>707</v>
      </c>
      <c r="O36" s="66">
        <v>9476549307</v>
      </c>
      <c r="P36" s="120" t="s">
        <v>753</v>
      </c>
      <c r="Q36" s="18" t="s">
        <v>309</v>
      </c>
      <c r="R36" s="18"/>
      <c r="S36" s="18"/>
      <c r="T36" s="18"/>
    </row>
    <row r="37" spans="1:20">
      <c r="A37" s="4">
        <v>33</v>
      </c>
      <c r="B37" s="17" t="s">
        <v>62</v>
      </c>
      <c r="C37" s="73" t="s">
        <v>602</v>
      </c>
      <c r="D37" s="73" t="s">
        <v>25</v>
      </c>
      <c r="E37" s="79" t="s">
        <v>603</v>
      </c>
      <c r="F37" s="18"/>
      <c r="G37" s="67">
        <v>29</v>
      </c>
      <c r="H37" s="67">
        <v>24</v>
      </c>
      <c r="I37" s="59">
        <f t="shared" si="0"/>
        <v>53</v>
      </c>
      <c r="J37" s="67">
        <v>8486652433</v>
      </c>
      <c r="K37" s="66" t="s">
        <v>464</v>
      </c>
      <c r="L37" s="66" t="s">
        <v>528</v>
      </c>
      <c r="M37" s="66">
        <v>9435916738</v>
      </c>
      <c r="N37" s="101" t="s">
        <v>708</v>
      </c>
      <c r="O37" s="66">
        <v>9859573077</v>
      </c>
      <c r="P37" s="120" t="s">
        <v>754</v>
      </c>
      <c r="Q37" s="18" t="s">
        <v>310</v>
      </c>
      <c r="R37" s="18"/>
      <c r="S37" s="18"/>
      <c r="T37" s="18"/>
    </row>
    <row r="38" spans="1:20">
      <c r="A38" s="4">
        <v>34</v>
      </c>
      <c r="B38" s="17" t="s">
        <v>62</v>
      </c>
      <c r="C38" s="73" t="s">
        <v>604</v>
      </c>
      <c r="D38" s="73" t="s">
        <v>25</v>
      </c>
      <c r="E38" s="79" t="s">
        <v>605</v>
      </c>
      <c r="F38" s="18"/>
      <c r="G38" s="67">
        <v>38</v>
      </c>
      <c r="H38" s="67">
        <v>44</v>
      </c>
      <c r="I38" s="59">
        <f t="shared" si="0"/>
        <v>82</v>
      </c>
      <c r="J38" s="67">
        <v>9577207592</v>
      </c>
      <c r="K38" s="66" t="s">
        <v>464</v>
      </c>
      <c r="L38" s="66" t="s">
        <v>528</v>
      </c>
      <c r="M38" s="66">
        <v>9435916738</v>
      </c>
      <c r="N38" s="101" t="s">
        <v>708</v>
      </c>
      <c r="O38" s="66">
        <v>9859573077</v>
      </c>
      <c r="P38" s="120" t="s">
        <v>754</v>
      </c>
      <c r="Q38" s="18" t="s">
        <v>310</v>
      </c>
      <c r="R38" s="18"/>
      <c r="S38" s="18"/>
      <c r="T38" s="18"/>
    </row>
    <row r="39" spans="1:20">
      <c r="A39" s="4">
        <v>35</v>
      </c>
      <c r="B39" s="17" t="s">
        <v>62</v>
      </c>
      <c r="C39" s="70" t="s">
        <v>606</v>
      </c>
      <c r="D39" s="73" t="s">
        <v>25</v>
      </c>
      <c r="E39" s="79" t="s">
        <v>607</v>
      </c>
      <c r="F39" s="18"/>
      <c r="G39" s="67">
        <v>37</v>
      </c>
      <c r="H39" s="67">
        <v>25</v>
      </c>
      <c r="I39" s="59">
        <f t="shared" si="0"/>
        <v>62</v>
      </c>
      <c r="J39" s="67">
        <v>9854828316</v>
      </c>
      <c r="K39" s="66" t="s">
        <v>480</v>
      </c>
      <c r="L39" s="66" t="s">
        <v>465</v>
      </c>
      <c r="M39" s="66">
        <v>9954695172</v>
      </c>
      <c r="N39" s="101" t="s">
        <v>709</v>
      </c>
      <c r="O39" s="66">
        <v>9954695172</v>
      </c>
      <c r="P39" s="120" t="s">
        <v>755</v>
      </c>
      <c r="Q39" s="18" t="s">
        <v>311</v>
      </c>
      <c r="R39" s="18"/>
      <c r="S39" s="18"/>
      <c r="T39" s="18"/>
    </row>
    <row r="40" spans="1:20">
      <c r="A40" s="4">
        <v>36</v>
      </c>
      <c r="B40" s="17" t="s">
        <v>63</v>
      </c>
      <c r="C40" s="73" t="s">
        <v>608</v>
      </c>
      <c r="D40" s="73" t="s">
        <v>25</v>
      </c>
      <c r="E40" s="108" t="s">
        <v>609</v>
      </c>
      <c r="F40" s="18"/>
      <c r="G40" s="67">
        <v>38</v>
      </c>
      <c r="H40" s="67">
        <v>47</v>
      </c>
      <c r="I40" s="59">
        <f t="shared" si="0"/>
        <v>85</v>
      </c>
      <c r="J40" s="67">
        <v>9954560355</v>
      </c>
      <c r="K40" s="66" t="s">
        <v>480</v>
      </c>
      <c r="L40" s="66" t="s">
        <v>507</v>
      </c>
      <c r="M40" s="66">
        <v>9401370801</v>
      </c>
      <c r="N40" s="101" t="s">
        <v>710</v>
      </c>
      <c r="O40" s="66">
        <v>9859216319</v>
      </c>
      <c r="P40" s="120" t="s">
        <v>736</v>
      </c>
      <c r="Q40" s="18" t="s">
        <v>311</v>
      </c>
      <c r="R40" s="18"/>
      <c r="S40" s="18"/>
      <c r="T40" s="18"/>
    </row>
    <row r="41" spans="1:20">
      <c r="A41" s="4">
        <v>37</v>
      </c>
      <c r="B41" s="17" t="s">
        <v>63</v>
      </c>
      <c r="C41" s="70" t="s">
        <v>610</v>
      </c>
      <c r="D41" s="70" t="s">
        <v>23</v>
      </c>
      <c r="E41" s="78" t="s">
        <v>611</v>
      </c>
      <c r="F41" s="18" t="s">
        <v>467</v>
      </c>
      <c r="G41" s="67">
        <v>26</v>
      </c>
      <c r="H41" s="67">
        <v>27</v>
      </c>
      <c r="I41" s="59">
        <f t="shared" si="0"/>
        <v>53</v>
      </c>
      <c r="J41" s="111">
        <v>8812060738</v>
      </c>
      <c r="K41" s="66" t="s">
        <v>515</v>
      </c>
      <c r="L41" s="66" t="s">
        <v>535</v>
      </c>
      <c r="M41" s="66">
        <v>9859144204</v>
      </c>
      <c r="N41" s="66" t="s">
        <v>711</v>
      </c>
      <c r="O41" s="66"/>
      <c r="P41" s="120" t="s">
        <v>737</v>
      </c>
      <c r="Q41" s="18" t="s">
        <v>306</v>
      </c>
      <c r="R41" s="18"/>
      <c r="S41" s="18"/>
      <c r="T41" s="18"/>
    </row>
    <row r="42" spans="1:20">
      <c r="A42" s="4">
        <v>38</v>
      </c>
      <c r="B42" s="17" t="s">
        <v>63</v>
      </c>
      <c r="C42" s="70" t="s">
        <v>612</v>
      </c>
      <c r="D42" s="73" t="s">
        <v>25</v>
      </c>
      <c r="E42" s="73"/>
      <c r="F42" s="18"/>
      <c r="G42" s="67">
        <v>38</v>
      </c>
      <c r="H42" s="67">
        <v>20</v>
      </c>
      <c r="I42" s="59">
        <f t="shared" si="0"/>
        <v>58</v>
      </c>
      <c r="J42" s="67">
        <v>9435658006</v>
      </c>
      <c r="K42" s="66" t="s">
        <v>515</v>
      </c>
      <c r="L42" s="66" t="s">
        <v>535</v>
      </c>
      <c r="M42" s="66">
        <v>9859144204</v>
      </c>
      <c r="N42" s="66" t="s">
        <v>711</v>
      </c>
      <c r="O42" s="66"/>
      <c r="P42" s="120" t="s">
        <v>737</v>
      </c>
      <c r="Q42" s="18" t="s">
        <v>306</v>
      </c>
      <c r="R42" s="18"/>
      <c r="S42" s="18"/>
      <c r="T42" s="18"/>
    </row>
    <row r="43" spans="1:20">
      <c r="A43" s="4">
        <v>39</v>
      </c>
      <c r="B43" s="17" t="s">
        <v>63</v>
      </c>
      <c r="C43" s="70" t="s">
        <v>613</v>
      </c>
      <c r="D43" s="73" t="s">
        <v>25</v>
      </c>
      <c r="E43" s="78"/>
      <c r="F43" s="57"/>
      <c r="G43" s="67">
        <v>36</v>
      </c>
      <c r="H43" s="67">
        <v>39</v>
      </c>
      <c r="I43" s="59">
        <f t="shared" si="0"/>
        <v>75</v>
      </c>
      <c r="J43" s="67">
        <v>8822450810</v>
      </c>
      <c r="K43" s="66" t="s">
        <v>496</v>
      </c>
      <c r="L43" s="66" t="s">
        <v>497</v>
      </c>
      <c r="M43" s="66">
        <v>9678946304</v>
      </c>
      <c r="N43" s="101" t="s">
        <v>712</v>
      </c>
      <c r="O43" s="101">
        <v>8011597546</v>
      </c>
      <c r="P43" s="120" t="s">
        <v>738</v>
      </c>
      <c r="Q43" s="18" t="s">
        <v>307</v>
      </c>
      <c r="R43" s="18"/>
      <c r="S43" s="18"/>
      <c r="T43" s="18"/>
    </row>
    <row r="44" spans="1:20">
      <c r="A44" s="4">
        <v>40</v>
      </c>
      <c r="B44" s="17" t="s">
        <v>63</v>
      </c>
      <c r="C44" s="70" t="s">
        <v>614</v>
      </c>
      <c r="D44" s="70" t="s">
        <v>23</v>
      </c>
      <c r="E44" s="78" t="s">
        <v>615</v>
      </c>
      <c r="F44" s="18" t="s">
        <v>467</v>
      </c>
      <c r="G44" s="67">
        <v>22</v>
      </c>
      <c r="H44" s="67">
        <v>18</v>
      </c>
      <c r="I44" s="59">
        <f t="shared" si="0"/>
        <v>40</v>
      </c>
      <c r="J44" s="67">
        <v>9957308807</v>
      </c>
      <c r="K44" s="66" t="s">
        <v>496</v>
      </c>
      <c r="L44" s="66" t="s">
        <v>497</v>
      </c>
      <c r="M44" s="66">
        <v>9678946304</v>
      </c>
      <c r="N44" s="101" t="s">
        <v>712</v>
      </c>
      <c r="O44" s="101">
        <v>8011597546</v>
      </c>
      <c r="P44" s="120" t="s">
        <v>738</v>
      </c>
      <c r="Q44" s="18" t="s">
        <v>307</v>
      </c>
      <c r="R44" s="18"/>
      <c r="S44" s="18"/>
      <c r="T44" s="18"/>
    </row>
    <row r="45" spans="1:20">
      <c r="A45" s="4">
        <v>41</v>
      </c>
      <c r="B45" s="17" t="s">
        <v>63</v>
      </c>
      <c r="C45" s="70" t="s">
        <v>616</v>
      </c>
      <c r="D45" s="70" t="s">
        <v>23</v>
      </c>
      <c r="E45" s="78" t="s">
        <v>617</v>
      </c>
      <c r="F45" s="18" t="s">
        <v>467</v>
      </c>
      <c r="G45" s="67">
        <v>5</v>
      </c>
      <c r="H45" s="67">
        <v>6</v>
      </c>
      <c r="I45" s="59">
        <f t="shared" si="0"/>
        <v>11</v>
      </c>
      <c r="J45" s="67">
        <v>9435229578</v>
      </c>
      <c r="K45" s="66" t="s">
        <v>496</v>
      </c>
      <c r="L45" s="66" t="s">
        <v>497</v>
      </c>
      <c r="M45" s="66">
        <v>9678946304</v>
      </c>
      <c r="N45" s="101" t="s">
        <v>712</v>
      </c>
      <c r="O45" s="101">
        <v>8011597546</v>
      </c>
      <c r="P45" s="120" t="s">
        <v>739</v>
      </c>
      <c r="Q45" s="18" t="s">
        <v>309</v>
      </c>
      <c r="R45" s="18"/>
      <c r="S45" s="18"/>
      <c r="T45" s="18"/>
    </row>
    <row r="46" spans="1:20">
      <c r="A46" s="4">
        <v>42</v>
      </c>
      <c r="B46" s="17" t="s">
        <v>63</v>
      </c>
      <c r="C46" s="70" t="s">
        <v>618</v>
      </c>
      <c r="D46" s="70" t="s">
        <v>23</v>
      </c>
      <c r="E46" s="78" t="s">
        <v>619</v>
      </c>
      <c r="F46" s="18" t="s">
        <v>467</v>
      </c>
      <c r="G46" s="67">
        <v>28</v>
      </c>
      <c r="H46" s="67">
        <v>31</v>
      </c>
      <c r="I46" s="59">
        <f t="shared" si="0"/>
        <v>59</v>
      </c>
      <c r="J46" s="111" t="s">
        <v>713</v>
      </c>
      <c r="K46" s="66" t="s">
        <v>496</v>
      </c>
      <c r="L46" s="66" t="s">
        <v>497</v>
      </c>
      <c r="M46" s="66">
        <v>9678946304</v>
      </c>
      <c r="N46" s="101" t="s">
        <v>712</v>
      </c>
      <c r="O46" s="101">
        <v>8011597546</v>
      </c>
      <c r="P46" s="120" t="s">
        <v>739</v>
      </c>
      <c r="Q46" s="18" t="s">
        <v>309</v>
      </c>
      <c r="R46" s="18"/>
      <c r="S46" s="18"/>
      <c r="T46" s="18"/>
    </row>
    <row r="47" spans="1:20">
      <c r="A47" s="4">
        <v>43</v>
      </c>
      <c r="B47" s="17" t="s">
        <v>63</v>
      </c>
      <c r="C47" s="70" t="s">
        <v>620</v>
      </c>
      <c r="D47" s="73" t="s">
        <v>25</v>
      </c>
      <c r="E47" s="79" t="s">
        <v>621</v>
      </c>
      <c r="F47" s="18"/>
      <c r="G47" s="67">
        <v>37</v>
      </c>
      <c r="H47" s="67">
        <v>30</v>
      </c>
      <c r="I47" s="59">
        <f t="shared" si="0"/>
        <v>67</v>
      </c>
      <c r="J47" s="67">
        <v>9954410628</v>
      </c>
      <c r="K47" s="66" t="s">
        <v>515</v>
      </c>
      <c r="L47" s="66" t="s">
        <v>535</v>
      </c>
      <c r="M47" s="66">
        <v>9859144204</v>
      </c>
      <c r="N47" s="66" t="s">
        <v>714</v>
      </c>
      <c r="O47" s="66">
        <v>8811804959</v>
      </c>
      <c r="P47" s="120" t="s">
        <v>740</v>
      </c>
      <c r="Q47" s="18" t="s">
        <v>310</v>
      </c>
      <c r="R47" s="18"/>
      <c r="S47" s="18"/>
      <c r="T47" s="18"/>
    </row>
    <row r="48" spans="1:20">
      <c r="A48" s="4">
        <v>44</v>
      </c>
      <c r="B48" s="17" t="s">
        <v>63</v>
      </c>
      <c r="C48" s="70" t="s">
        <v>622</v>
      </c>
      <c r="D48" s="70" t="s">
        <v>23</v>
      </c>
      <c r="E48" s="78" t="s">
        <v>623</v>
      </c>
      <c r="F48" s="18" t="s">
        <v>467</v>
      </c>
      <c r="G48" s="67">
        <v>15</v>
      </c>
      <c r="H48" s="67">
        <v>24</v>
      </c>
      <c r="I48" s="59">
        <f t="shared" si="0"/>
        <v>39</v>
      </c>
      <c r="J48" s="111">
        <v>7896931977</v>
      </c>
      <c r="K48" s="66" t="s">
        <v>515</v>
      </c>
      <c r="L48" s="66" t="s">
        <v>535</v>
      </c>
      <c r="M48" s="66">
        <v>9859144204</v>
      </c>
      <c r="N48" s="66" t="s">
        <v>714</v>
      </c>
      <c r="O48" s="66">
        <v>8811804959</v>
      </c>
      <c r="P48" s="120" t="s">
        <v>740</v>
      </c>
      <c r="Q48" s="18" t="s">
        <v>310</v>
      </c>
      <c r="R48" s="18"/>
      <c r="S48" s="18"/>
      <c r="T48" s="18"/>
    </row>
    <row r="49" spans="1:20">
      <c r="A49" s="4">
        <v>45</v>
      </c>
      <c r="B49" s="17" t="s">
        <v>63</v>
      </c>
      <c r="C49" s="70" t="s">
        <v>624</v>
      </c>
      <c r="D49" s="73" t="s">
        <v>25</v>
      </c>
      <c r="E49" s="79" t="s">
        <v>625</v>
      </c>
      <c r="F49" s="18"/>
      <c r="G49" s="67">
        <v>25</v>
      </c>
      <c r="H49" s="67">
        <v>26</v>
      </c>
      <c r="I49" s="59">
        <f t="shared" si="0"/>
        <v>51</v>
      </c>
      <c r="J49" s="67">
        <v>7896677278</v>
      </c>
      <c r="K49" s="66" t="s">
        <v>508</v>
      </c>
      <c r="L49" s="66" t="s">
        <v>715</v>
      </c>
      <c r="M49" s="66">
        <v>9854020139</v>
      </c>
      <c r="N49" s="66" t="s">
        <v>716</v>
      </c>
      <c r="O49" s="66">
        <v>9957091859</v>
      </c>
      <c r="P49" s="120" t="s">
        <v>741</v>
      </c>
      <c r="Q49" s="18" t="s">
        <v>311</v>
      </c>
      <c r="R49" s="18"/>
      <c r="S49" s="18"/>
      <c r="T49" s="18"/>
    </row>
    <row r="50" spans="1:20">
      <c r="A50" s="4">
        <v>46</v>
      </c>
      <c r="B50" s="17" t="s">
        <v>63</v>
      </c>
      <c r="C50" s="78" t="s">
        <v>626</v>
      </c>
      <c r="D50" s="70" t="s">
        <v>23</v>
      </c>
      <c r="E50" s="78" t="s">
        <v>627</v>
      </c>
      <c r="F50" s="57" t="s">
        <v>467</v>
      </c>
      <c r="G50" s="113">
        <v>13</v>
      </c>
      <c r="H50" s="113">
        <v>14</v>
      </c>
      <c r="I50" s="59">
        <f t="shared" si="0"/>
        <v>27</v>
      </c>
      <c r="J50" s="111">
        <v>9859364896</v>
      </c>
      <c r="K50" s="66" t="s">
        <v>508</v>
      </c>
      <c r="L50" s="66" t="s">
        <v>715</v>
      </c>
      <c r="M50" s="66">
        <v>9854020139</v>
      </c>
      <c r="N50" s="66" t="s">
        <v>716</v>
      </c>
      <c r="O50" s="66">
        <v>9957091859</v>
      </c>
      <c r="P50" s="120" t="s">
        <v>741</v>
      </c>
      <c r="Q50" s="18" t="s">
        <v>311</v>
      </c>
      <c r="R50" s="18"/>
      <c r="S50" s="18"/>
      <c r="T50" s="18"/>
    </row>
    <row r="51" spans="1:20" ht="30">
      <c r="A51" s="4">
        <v>47</v>
      </c>
      <c r="B51" s="17" t="s">
        <v>63</v>
      </c>
      <c r="C51" s="70" t="s">
        <v>628</v>
      </c>
      <c r="D51" s="73" t="s">
        <v>23</v>
      </c>
      <c r="E51" s="92" t="s">
        <v>379</v>
      </c>
      <c r="F51" s="18" t="s">
        <v>1171</v>
      </c>
      <c r="G51" s="67">
        <v>246</v>
      </c>
      <c r="H51" s="67">
        <v>0</v>
      </c>
      <c r="I51" s="59">
        <f t="shared" si="0"/>
        <v>246</v>
      </c>
      <c r="J51" s="116">
        <v>9435595916</v>
      </c>
      <c r="K51" s="66" t="s">
        <v>480</v>
      </c>
      <c r="L51" s="66" t="s">
        <v>487</v>
      </c>
      <c r="M51" s="102">
        <v>9854514216</v>
      </c>
      <c r="N51" s="66" t="s">
        <v>492</v>
      </c>
      <c r="O51" s="66">
        <v>9864081561</v>
      </c>
      <c r="P51" s="120" t="s">
        <v>742</v>
      </c>
      <c r="Q51" s="18" t="s">
        <v>306</v>
      </c>
      <c r="R51" s="18"/>
      <c r="S51" s="18"/>
      <c r="T51" s="18"/>
    </row>
    <row r="52" spans="1:20" ht="30">
      <c r="A52" s="4">
        <v>48</v>
      </c>
      <c r="B52" s="17" t="s">
        <v>63</v>
      </c>
      <c r="C52" s="70" t="s">
        <v>629</v>
      </c>
      <c r="D52" s="73" t="s">
        <v>25</v>
      </c>
      <c r="E52" s="79" t="s">
        <v>630</v>
      </c>
      <c r="F52" s="18"/>
      <c r="G52" s="67">
        <v>28</v>
      </c>
      <c r="H52" s="113">
        <v>38</v>
      </c>
      <c r="I52" s="59">
        <f t="shared" si="0"/>
        <v>66</v>
      </c>
      <c r="J52" s="67">
        <v>7896606756</v>
      </c>
      <c r="K52" s="66" t="s">
        <v>508</v>
      </c>
      <c r="L52" s="66" t="s">
        <v>715</v>
      </c>
      <c r="M52" s="66">
        <v>9854020139</v>
      </c>
      <c r="N52" s="101" t="s">
        <v>717</v>
      </c>
      <c r="O52" s="101">
        <v>7638823123</v>
      </c>
      <c r="P52" s="120" t="s">
        <v>743</v>
      </c>
      <c r="Q52" s="18" t="s">
        <v>307</v>
      </c>
      <c r="R52" s="18"/>
      <c r="S52" s="18"/>
      <c r="T52" s="18"/>
    </row>
    <row r="53" spans="1:20">
      <c r="A53" s="4">
        <v>49</v>
      </c>
      <c r="B53" s="17" t="s">
        <v>63</v>
      </c>
      <c r="C53" s="74" t="s">
        <v>631</v>
      </c>
      <c r="D53" s="70" t="s">
        <v>23</v>
      </c>
      <c r="E53" s="78" t="s">
        <v>632</v>
      </c>
      <c r="F53" s="18" t="s">
        <v>467</v>
      </c>
      <c r="G53" s="113">
        <v>33</v>
      </c>
      <c r="H53" s="113">
        <v>35</v>
      </c>
      <c r="I53" s="59">
        <f t="shared" si="0"/>
        <v>68</v>
      </c>
      <c r="J53" s="111">
        <v>9435229857</v>
      </c>
      <c r="K53" s="66" t="s">
        <v>508</v>
      </c>
      <c r="L53" s="66" t="s">
        <v>715</v>
      </c>
      <c r="M53" s="66">
        <v>9854020139</v>
      </c>
      <c r="N53" s="101" t="s">
        <v>717</v>
      </c>
      <c r="O53" s="101">
        <v>7638823123</v>
      </c>
      <c r="P53" s="120" t="s">
        <v>743</v>
      </c>
      <c r="Q53" s="18" t="s">
        <v>307</v>
      </c>
      <c r="R53" s="18"/>
      <c r="S53" s="18"/>
      <c r="T53" s="18"/>
    </row>
    <row r="54" spans="1:20">
      <c r="A54" s="4">
        <v>50</v>
      </c>
      <c r="B54" s="17" t="s">
        <v>63</v>
      </c>
      <c r="C54" s="70" t="s">
        <v>633</v>
      </c>
      <c r="D54" s="70" t="s">
        <v>23</v>
      </c>
      <c r="E54" s="92" t="s">
        <v>634</v>
      </c>
      <c r="F54" s="18" t="s">
        <v>1171</v>
      </c>
      <c r="G54" s="113">
        <v>67</v>
      </c>
      <c r="H54" s="113">
        <v>58</v>
      </c>
      <c r="I54" s="59">
        <f t="shared" si="0"/>
        <v>125</v>
      </c>
      <c r="J54" s="67">
        <v>9101580229</v>
      </c>
      <c r="K54" s="66" t="s">
        <v>496</v>
      </c>
      <c r="L54" s="66" t="s">
        <v>497</v>
      </c>
      <c r="M54" s="66">
        <v>9678946304</v>
      </c>
      <c r="N54" s="66" t="s">
        <v>718</v>
      </c>
      <c r="O54" s="66">
        <v>9678946304</v>
      </c>
      <c r="P54" s="120" t="s">
        <v>744</v>
      </c>
      <c r="Q54" s="18" t="s">
        <v>309</v>
      </c>
      <c r="R54" s="18"/>
      <c r="S54" s="18"/>
      <c r="T54" s="18"/>
    </row>
    <row r="55" spans="1:20">
      <c r="A55" s="4">
        <v>51</v>
      </c>
      <c r="B55" s="17" t="s">
        <v>63</v>
      </c>
      <c r="C55" s="78" t="s">
        <v>635</v>
      </c>
      <c r="D55" s="70" t="s">
        <v>23</v>
      </c>
      <c r="E55" s="78" t="s">
        <v>636</v>
      </c>
      <c r="F55" s="18" t="s">
        <v>467</v>
      </c>
      <c r="G55" s="111">
        <v>3</v>
      </c>
      <c r="H55" s="111">
        <v>5</v>
      </c>
      <c r="I55" s="59">
        <f t="shared" si="0"/>
        <v>8</v>
      </c>
      <c r="J55" s="67">
        <v>8486181487</v>
      </c>
      <c r="K55" s="66" t="s">
        <v>496</v>
      </c>
      <c r="L55" s="66" t="s">
        <v>497</v>
      </c>
      <c r="M55" s="66">
        <v>9678946304</v>
      </c>
      <c r="N55" s="66" t="s">
        <v>718</v>
      </c>
      <c r="O55" s="66">
        <v>9678946304</v>
      </c>
      <c r="P55" s="120" t="s">
        <v>745</v>
      </c>
      <c r="Q55" s="18" t="s">
        <v>310</v>
      </c>
      <c r="R55" s="18"/>
      <c r="S55" s="18"/>
      <c r="T55" s="18"/>
    </row>
    <row r="56" spans="1:20">
      <c r="A56" s="4">
        <v>52</v>
      </c>
      <c r="B56" s="17" t="s">
        <v>63</v>
      </c>
      <c r="C56" s="78" t="s">
        <v>637</v>
      </c>
      <c r="D56" s="70" t="s">
        <v>23</v>
      </c>
      <c r="E56" s="78" t="s">
        <v>638</v>
      </c>
      <c r="F56" s="18" t="s">
        <v>467</v>
      </c>
      <c r="G56" s="111">
        <v>31</v>
      </c>
      <c r="H56" s="111">
        <v>16</v>
      </c>
      <c r="I56" s="59">
        <f t="shared" si="0"/>
        <v>47</v>
      </c>
      <c r="J56" s="67">
        <v>8011365895</v>
      </c>
      <c r="K56" s="66" t="s">
        <v>496</v>
      </c>
      <c r="L56" s="66" t="s">
        <v>497</v>
      </c>
      <c r="M56" s="66">
        <v>9678946304</v>
      </c>
      <c r="N56" s="66" t="s">
        <v>718</v>
      </c>
      <c r="O56" s="66">
        <v>9678946304</v>
      </c>
      <c r="P56" s="120" t="s">
        <v>745</v>
      </c>
      <c r="Q56" s="18" t="s">
        <v>310</v>
      </c>
      <c r="R56" s="18"/>
      <c r="S56" s="18"/>
      <c r="T56" s="18"/>
    </row>
    <row r="57" spans="1:20">
      <c r="A57" s="4">
        <v>53</v>
      </c>
      <c r="B57" s="17" t="s">
        <v>63</v>
      </c>
      <c r="C57" s="70" t="s">
        <v>639</v>
      </c>
      <c r="D57" s="73" t="s">
        <v>25</v>
      </c>
      <c r="E57" s="79" t="s">
        <v>640</v>
      </c>
      <c r="F57" s="57"/>
      <c r="G57" s="67">
        <v>24</v>
      </c>
      <c r="H57" s="113">
        <v>19</v>
      </c>
      <c r="I57" s="59">
        <f t="shared" si="0"/>
        <v>43</v>
      </c>
      <c r="J57" s="118">
        <v>7086766650</v>
      </c>
      <c r="K57" s="66" t="s">
        <v>496</v>
      </c>
      <c r="L57" s="66" t="s">
        <v>503</v>
      </c>
      <c r="M57" s="66">
        <v>9954183126</v>
      </c>
      <c r="N57" s="101" t="s">
        <v>450</v>
      </c>
      <c r="O57" s="66">
        <v>9954183126</v>
      </c>
      <c r="P57" s="120" t="s">
        <v>745</v>
      </c>
      <c r="Q57" s="18" t="s">
        <v>310</v>
      </c>
      <c r="R57" s="18"/>
      <c r="S57" s="18"/>
      <c r="T57" s="18"/>
    </row>
    <row r="58" spans="1:20">
      <c r="A58" s="4">
        <v>54</v>
      </c>
      <c r="B58" s="17" t="s">
        <v>63</v>
      </c>
      <c r="C58" s="70" t="s">
        <v>641</v>
      </c>
      <c r="D58" s="73" t="s">
        <v>25</v>
      </c>
      <c r="E58" s="79" t="s">
        <v>642</v>
      </c>
      <c r="F58" s="18"/>
      <c r="G58" s="67">
        <v>29</v>
      </c>
      <c r="H58" s="67">
        <v>32</v>
      </c>
      <c r="I58" s="59">
        <f t="shared" si="0"/>
        <v>61</v>
      </c>
      <c r="J58" s="117">
        <v>9854381954</v>
      </c>
      <c r="K58" s="66" t="s">
        <v>506</v>
      </c>
      <c r="L58" s="66" t="s">
        <v>719</v>
      </c>
      <c r="M58" s="66">
        <v>9435504455</v>
      </c>
      <c r="N58" s="101" t="s">
        <v>720</v>
      </c>
      <c r="O58" s="66">
        <v>8472823021</v>
      </c>
      <c r="P58" s="120" t="s">
        <v>746</v>
      </c>
      <c r="Q58" s="18" t="s">
        <v>311</v>
      </c>
      <c r="R58" s="18"/>
      <c r="S58" s="18"/>
      <c r="T58" s="18"/>
    </row>
    <row r="59" spans="1:20">
      <c r="A59" s="4">
        <v>55</v>
      </c>
      <c r="B59" s="17" t="s">
        <v>63</v>
      </c>
      <c r="C59" s="70" t="s">
        <v>643</v>
      </c>
      <c r="D59" s="70" t="s">
        <v>23</v>
      </c>
      <c r="E59" s="78" t="s">
        <v>644</v>
      </c>
      <c r="F59" s="18" t="s">
        <v>467</v>
      </c>
      <c r="G59" s="113">
        <v>17</v>
      </c>
      <c r="H59" s="113">
        <v>17</v>
      </c>
      <c r="I59" s="59">
        <f t="shared" si="0"/>
        <v>34</v>
      </c>
      <c r="J59" s="111">
        <v>7086351058</v>
      </c>
      <c r="K59" s="66" t="s">
        <v>506</v>
      </c>
      <c r="L59" s="66" t="s">
        <v>719</v>
      </c>
      <c r="M59" s="66">
        <v>9435504455</v>
      </c>
      <c r="N59" s="101" t="s">
        <v>720</v>
      </c>
      <c r="O59" s="66">
        <v>8472823021</v>
      </c>
      <c r="P59" s="120" t="s">
        <v>746</v>
      </c>
      <c r="Q59" s="18" t="s">
        <v>311</v>
      </c>
      <c r="R59" s="18"/>
      <c r="S59" s="18"/>
      <c r="T59" s="18"/>
    </row>
    <row r="60" spans="1:20">
      <c r="A60" s="4">
        <v>56</v>
      </c>
      <c r="B60" s="17" t="s">
        <v>63</v>
      </c>
      <c r="C60" s="70" t="s">
        <v>645</v>
      </c>
      <c r="D60" s="73" t="s">
        <v>25</v>
      </c>
      <c r="E60" s="108" t="s">
        <v>646</v>
      </c>
      <c r="F60" s="18"/>
      <c r="G60" s="67">
        <v>25</v>
      </c>
      <c r="H60" s="67">
        <v>44</v>
      </c>
      <c r="I60" s="59">
        <f t="shared" si="0"/>
        <v>69</v>
      </c>
      <c r="J60" s="67">
        <v>6001051639</v>
      </c>
      <c r="K60" s="66" t="s">
        <v>508</v>
      </c>
      <c r="L60" s="66" t="s">
        <v>367</v>
      </c>
      <c r="M60" s="66">
        <v>9678168837</v>
      </c>
      <c r="N60" s="66" t="s">
        <v>721</v>
      </c>
      <c r="O60" s="66">
        <v>9508854908</v>
      </c>
      <c r="P60" s="120" t="s">
        <v>747</v>
      </c>
      <c r="Q60" s="18" t="s">
        <v>306</v>
      </c>
      <c r="R60" s="18"/>
      <c r="S60" s="18"/>
      <c r="T60" s="18"/>
    </row>
    <row r="61" spans="1:20">
      <c r="A61" s="4">
        <v>57</v>
      </c>
      <c r="B61" s="17" t="s">
        <v>63</v>
      </c>
      <c r="C61" s="70" t="s">
        <v>647</v>
      </c>
      <c r="D61" s="70" t="s">
        <v>23</v>
      </c>
      <c r="E61" s="78" t="s">
        <v>648</v>
      </c>
      <c r="F61" s="18" t="s">
        <v>467</v>
      </c>
      <c r="G61" s="113">
        <v>16</v>
      </c>
      <c r="H61" s="113">
        <v>12</v>
      </c>
      <c r="I61" s="59">
        <f t="shared" si="0"/>
        <v>28</v>
      </c>
      <c r="J61" s="111">
        <v>6001026631</v>
      </c>
      <c r="K61" s="66" t="s">
        <v>508</v>
      </c>
      <c r="L61" s="66" t="s">
        <v>367</v>
      </c>
      <c r="M61" s="66">
        <v>9678168837</v>
      </c>
      <c r="N61" s="66" t="s">
        <v>721</v>
      </c>
      <c r="O61" s="66">
        <v>9508854908</v>
      </c>
      <c r="P61" s="120" t="s">
        <v>747</v>
      </c>
      <c r="Q61" s="18" t="s">
        <v>306</v>
      </c>
      <c r="R61" s="18"/>
      <c r="S61" s="18"/>
      <c r="T61" s="18"/>
    </row>
    <row r="62" spans="1:20">
      <c r="A62" s="4">
        <v>58</v>
      </c>
      <c r="B62" s="17" t="s">
        <v>63</v>
      </c>
      <c r="C62" s="70" t="s">
        <v>649</v>
      </c>
      <c r="D62" s="70" t="s">
        <v>23</v>
      </c>
      <c r="E62" s="83" t="s">
        <v>650</v>
      </c>
      <c r="F62" s="18" t="s">
        <v>1169</v>
      </c>
      <c r="G62" s="113">
        <v>21</v>
      </c>
      <c r="H62" s="113">
        <v>12</v>
      </c>
      <c r="I62" s="59">
        <f t="shared" si="0"/>
        <v>33</v>
      </c>
      <c r="J62" s="85">
        <v>7002383775</v>
      </c>
      <c r="K62" s="66" t="s">
        <v>508</v>
      </c>
      <c r="L62" s="66" t="s">
        <v>367</v>
      </c>
      <c r="M62" s="66">
        <v>9678168837</v>
      </c>
      <c r="N62" s="66" t="s">
        <v>721</v>
      </c>
      <c r="O62" s="66">
        <v>9508854908</v>
      </c>
      <c r="P62" s="120" t="s">
        <v>747</v>
      </c>
      <c r="Q62" s="18" t="s">
        <v>306</v>
      </c>
      <c r="R62" s="18"/>
      <c r="S62" s="18"/>
      <c r="T62" s="18"/>
    </row>
    <row r="63" spans="1:20" ht="30">
      <c r="A63" s="4">
        <v>59</v>
      </c>
      <c r="B63" s="17" t="s">
        <v>63</v>
      </c>
      <c r="C63" s="70" t="s">
        <v>651</v>
      </c>
      <c r="D63" s="70" t="s">
        <v>23</v>
      </c>
      <c r="E63" s="78" t="s">
        <v>581</v>
      </c>
      <c r="F63" s="18" t="s">
        <v>1169</v>
      </c>
      <c r="G63" s="67">
        <v>128</v>
      </c>
      <c r="H63" s="67">
        <v>133</v>
      </c>
      <c r="I63" s="59">
        <f t="shared" si="0"/>
        <v>261</v>
      </c>
      <c r="J63" s="77">
        <v>9101812453</v>
      </c>
      <c r="K63" s="66" t="s">
        <v>464</v>
      </c>
      <c r="L63" s="66" t="s">
        <v>528</v>
      </c>
      <c r="M63" s="66">
        <v>9435916738</v>
      </c>
      <c r="N63" s="66" t="s">
        <v>695</v>
      </c>
      <c r="O63" s="66">
        <v>9678275049</v>
      </c>
      <c r="P63" s="120" t="s">
        <v>748</v>
      </c>
      <c r="Q63" s="18" t="s">
        <v>307</v>
      </c>
      <c r="R63" s="18"/>
      <c r="S63" s="18"/>
      <c r="T63" s="18"/>
    </row>
    <row r="64" spans="1:20">
      <c r="A64" s="4">
        <v>60</v>
      </c>
      <c r="B64" s="17" t="s">
        <v>63</v>
      </c>
      <c r="C64" s="70" t="s">
        <v>652</v>
      </c>
      <c r="D64" s="70" t="s">
        <v>23</v>
      </c>
      <c r="E64" s="78" t="s">
        <v>653</v>
      </c>
      <c r="F64" s="18" t="s">
        <v>467</v>
      </c>
      <c r="G64" s="67">
        <v>38</v>
      </c>
      <c r="H64" s="113">
        <v>35</v>
      </c>
      <c r="I64" s="59">
        <f t="shared" si="0"/>
        <v>73</v>
      </c>
      <c r="J64" s="111">
        <v>7002561123</v>
      </c>
      <c r="K64" s="66" t="s">
        <v>508</v>
      </c>
      <c r="L64" s="66" t="s">
        <v>510</v>
      </c>
      <c r="M64" s="66">
        <v>9401103140</v>
      </c>
      <c r="N64" s="66" t="s">
        <v>722</v>
      </c>
      <c r="O64" s="66">
        <v>9707466125</v>
      </c>
      <c r="P64" s="120">
        <v>43635</v>
      </c>
      <c r="Q64" s="18" t="s">
        <v>308</v>
      </c>
      <c r="R64" s="18"/>
      <c r="S64" s="18"/>
      <c r="T64" s="18"/>
    </row>
    <row r="65" spans="1:20" ht="30.75">
      <c r="A65" s="4">
        <v>61</v>
      </c>
      <c r="B65" s="17" t="s">
        <v>63</v>
      </c>
      <c r="C65" s="70" t="s">
        <v>654</v>
      </c>
      <c r="D65" s="70" t="s">
        <v>23</v>
      </c>
      <c r="E65" s="78" t="s">
        <v>655</v>
      </c>
      <c r="F65" s="18" t="s">
        <v>467</v>
      </c>
      <c r="G65" s="67">
        <v>8</v>
      </c>
      <c r="H65" s="113">
        <v>13</v>
      </c>
      <c r="I65" s="59">
        <f t="shared" si="0"/>
        <v>21</v>
      </c>
      <c r="J65" s="111" t="s">
        <v>723</v>
      </c>
      <c r="K65" s="66" t="s">
        <v>508</v>
      </c>
      <c r="L65" s="66" t="s">
        <v>367</v>
      </c>
      <c r="M65" s="66">
        <v>9678168837</v>
      </c>
      <c r="N65" s="66" t="s">
        <v>530</v>
      </c>
      <c r="O65" s="66">
        <v>9707792431</v>
      </c>
      <c r="P65" s="120">
        <v>43635</v>
      </c>
      <c r="Q65" s="18" t="s">
        <v>308</v>
      </c>
      <c r="R65" s="18"/>
      <c r="S65" s="18"/>
      <c r="T65" s="18"/>
    </row>
    <row r="66" spans="1:20">
      <c r="A66" s="4">
        <v>62</v>
      </c>
      <c r="B66" s="17" t="s">
        <v>63</v>
      </c>
      <c r="C66" s="70" t="s">
        <v>656</v>
      </c>
      <c r="D66" s="73" t="s">
        <v>25</v>
      </c>
      <c r="E66" s="79" t="s">
        <v>657</v>
      </c>
      <c r="F66" s="18"/>
      <c r="G66" s="67">
        <v>27</v>
      </c>
      <c r="H66" s="113">
        <v>23</v>
      </c>
      <c r="I66" s="59">
        <f t="shared" si="0"/>
        <v>50</v>
      </c>
      <c r="J66" s="67">
        <v>9577032794</v>
      </c>
      <c r="K66" s="66" t="s">
        <v>515</v>
      </c>
      <c r="L66" s="66" t="s">
        <v>535</v>
      </c>
      <c r="M66" s="66">
        <v>9859144204</v>
      </c>
      <c r="N66" s="101" t="s">
        <v>724</v>
      </c>
      <c r="O66" s="101">
        <v>8761814157</v>
      </c>
      <c r="P66" s="120">
        <v>43636</v>
      </c>
      <c r="Q66" s="18" t="s">
        <v>309</v>
      </c>
      <c r="R66" s="18"/>
      <c r="S66" s="18"/>
      <c r="T66" s="18"/>
    </row>
    <row r="67" spans="1:20">
      <c r="A67" s="4">
        <v>63</v>
      </c>
      <c r="B67" s="17" t="s">
        <v>63</v>
      </c>
      <c r="C67" s="70" t="s">
        <v>658</v>
      </c>
      <c r="D67" s="70" t="s">
        <v>23</v>
      </c>
      <c r="E67" s="78" t="s">
        <v>659</v>
      </c>
      <c r="F67" s="18" t="s">
        <v>467</v>
      </c>
      <c r="G67" s="67">
        <v>10</v>
      </c>
      <c r="H67" s="113">
        <v>12</v>
      </c>
      <c r="I67" s="59">
        <f t="shared" si="0"/>
        <v>22</v>
      </c>
      <c r="J67" s="69">
        <v>9678254677</v>
      </c>
      <c r="K67" s="66" t="s">
        <v>515</v>
      </c>
      <c r="L67" s="66" t="s">
        <v>535</v>
      </c>
      <c r="M67" s="66">
        <v>9859144204</v>
      </c>
      <c r="N67" s="101" t="s">
        <v>724</v>
      </c>
      <c r="O67" s="101">
        <v>8761814157</v>
      </c>
      <c r="P67" s="120">
        <v>43636</v>
      </c>
      <c r="Q67" s="18" t="s">
        <v>309</v>
      </c>
      <c r="R67" s="18"/>
      <c r="S67" s="18"/>
      <c r="T67" s="18"/>
    </row>
    <row r="68" spans="1:20">
      <c r="A68" s="4">
        <v>64</v>
      </c>
      <c r="B68" s="17" t="s">
        <v>63</v>
      </c>
      <c r="C68" s="70" t="s">
        <v>660</v>
      </c>
      <c r="D68" s="73" t="s">
        <v>25</v>
      </c>
      <c r="E68" s="79" t="s">
        <v>661</v>
      </c>
      <c r="F68" s="18"/>
      <c r="G68" s="67">
        <v>31</v>
      </c>
      <c r="H68" s="113">
        <v>21</v>
      </c>
      <c r="I68" s="59">
        <f t="shared" si="0"/>
        <v>52</v>
      </c>
      <c r="J68" s="67">
        <v>9954480313</v>
      </c>
      <c r="K68" s="66" t="s">
        <v>515</v>
      </c>
      <c r="L68" s="66" t="s">
        <v>535</v>
      </c>
      <c r="M68" s="66">
        <v>9859144204</v>
      </c>
      <c r="N68" s="66" t="s">
        <v>536</v>
      </c>
      <c r="O68" s="66">
        <v>8812057268</v>
      </c>
      <c r="P68" s="120" t="s">
        <v>749</v>
      </c>
      <c r="Q68" s="18" t="s">
        <v>310</v>
      </c>
      <c r="R68" s="18"/>
      <c r="S68" s="18"/>
      <c r="T68" s="18"/>
    </row>
    <row r="69" spans="1:20">
      <c r="A69" s="4">
        <v>65</v>
      </c>
      <c r="B69" s="17" t="s">
        <v>63</v>
      </c>
      <c r="C69" s="70" t="s">
        <v>662</v>
      </c>
      <c r="D69" s="70" t="s">
        <v>23</v>
      </c>
      <c r="E69" s="73">
        <v>18170607805</v>
      </c>
      <c r="F69" s="18" t="s">
        <v>1169</v>
      </c>
      <c r="G69" s="113">
        <v>35</v>
      </c>
      <c r="H69" s="113">
        <v>25</v>
      </c>
      <c r="I69" s="59">
        <f t="shared" si="0"/>
        <v>60</v>
      </c>
      <c r="J69" s="85">
        <v>9401625664</v>
      </c>
      <c r="K69" s="66" t="s">
        <v>515</v>
      </c>
      <c r="L69" s="66" t="s">
        <v>535</v>
      </c>
      <c r="M69" s="66">
        <v>9859144204</v>
      </c>
      <c r="N69" s="66" t="s">
        <v>725</v>
      </c>
      <c r="O69" s="66">
        <v>9678855259</v>
      </c>
      <c r="P69" s="120" t="s">
        <v>749</v>
      </c>
      <c r="Q69" s="18" t="s">
        <v>310</v>
      </c>
      <c r="R69" s="18"/>
      <c r="S69" s="18"/>
      <c r="T69" s="18"/>
    </row>
    <row r="70" spans="1:20">
      <c r="A70" s="4">
        <v>66</v>
      </c>
      <c r="B70" s="17" t="s">
        <v>63</v>
      </c>
      <c r="C70" s="70" t="s">
        <v>663</v>
      </c>
      <c r="D70" s="70" t="s">
        <v>23</v>
      </c>
      <c r="E70" s="78" t="s">
        <v>664</v>
      </c>
      <c r="F70" s="18" t="s">
        <v>467</v>
      </c>
      <c r="G70" s="67">
        <v>31</v>
      </c>
      <c r="H70" s="67">
        <v>31</v>
      </c>
      <c r="I70" s="59">
        <f t="shared" ref="I70:I133" si="1">SUM(G70:H70)</f>
        <v>62</v>
      </c>
      <c r="J70" s="111">
        <v>9954532002</v>
      </c>
      <c r="K70" s="66" t="s">
        <v>473</v>
      </c>
      <c r="L70" s="66" t="s">
        <v>698</v>
      </c>
      <c r="M70" s="66">
        <v>8473062464</v>
      </c>
      <c r="N70" s="66" t="s">
        <v>726</v>
      </c>
      <c r="O70" s="102" t="s">
        <v>727</v>
      </c>
      <c r="P70" s="120" t="s">
        <v>750</v>
      </c>
      <c r="Q70" s="18" t="s">
        <v>311</v>
      </c>
      <c r="R70" s="18"/>
      <c r="S70" s="18"/>
      <c r="T70" s="18"/>
    </row>
    <row r="71" spans="1:20">
      <c r="A71" s="4">
        <v>67</v>
      </c>
      <c r="B71" s="17" t="s">
        <v>63</v>
      </c>
      <c r="C71" s="73" t="s">
        <v>665</v>
      </c>
      <c r="D71" s="73" t="s">
        <v>25</v>
      </c>
      <c r="E71" s="79" t="s">
        <v>666</v>
      </c>
      <c r="F71" s="18"/>
      <c r="G71" s="67">
        <v>28</v>
      </c>
      <c r="H71" s="67">
        <v>20</v>
      </c>
      <c r="I71" s="59">
        <f t="shared" si="1"/>
        <v>48</v>
      </c>
      <c r="J71" s="67">
        <v>9435576791</v>
      </c>
      <c r="K71" s="66" t="s">
        <v>473</v>
      </c>
      <c r="L71" s="66" t="s">
        <v>698</v>
      </c>
      <c r="M71" s="66">
        <v>8473062464</v>
      </c>
      <c r="N71" s="101" t="s">
        <v>728</v>
      </c>
      <c r="O71" s="66" t="s">
        <v>729</v>
      </c>
      <c r="P71" s="120" t="s">
        <v>751</v>
      </c>
      <c r="Q71" s="18" t="s">
        <v>306</v>
      </c>
      <c r="R71" s="18"/>
      <c r="S71" s="18"/>
      <c r="T71" s="18"/>
    </row>
    <row r="72" spans="1:20">
      <c r="A72" s="4">
        <v>68</v>
      </c>
      <c r="B72" s="17" t="s">
        <v>63</v>
      </c>
      <c r="C72" s="73" t="s">
        <v>667</v>
      </c>
      <c r="D72" s="73" t="s">
        <v>25</v>
      </c>
      <c r="E72" s="79" t="s">
        <v>668</v>
      </c>
      <c r="F72" s="18"/>
      <c r="G72" s="67">
        <v>35</v>
      </c>
      <c r="H72" s="67">
        <v>33</v>
      </c>
      <c r="I72" s="59">
        <f t="shared" si="1"/>
        <v>68</v>
      </c>
      <c r="J72" s="67">
        <v>6900998275</v>
      </c>
      <c r="K72" s="66" t="s">
        <v>473</v>
      </c>
      <c r="L72" s="66" t="s">
        <v>698</v>
      </c>
      <c r="M72" s="66">
        <v>8473062464</v>
      </c>
      <c r="N72" s="101" t="s">
        <v>728</v>
      </c>
      <c r="O72" s="66" t="s">
        <v>729</v>
      </c>
      <c r="P72" s="120" t="s">
        <v>751</v>
      </c>
      <c r="Q72" s="18" t="s">
        <v>306</v>
      </c>
      <c r="R72" s="18"/>
      <c r="S72" s="18"/>
      <c r="T72" s="18"/>
    </row>
    <row r="73" spans="1:20">
      <c r="A73" s="4">
        <v>69</v>
      </c>
      <c r="B73" s="17" t="s">
        <v>63</v>
      </c>
      <c r="C73" s="70" t="s">
        <v>669</v>
      </c>
      <c r="D73" s="73" t="s">
        <v>25</v>
      </c>
      <c r="E73" s="110" t="s">
        <v>670</v>
      </c>
      <c r="F73" s="18"/>
      <c r="G73" s="113">
        <v>41</v>
      </c>
      <c r="H73" s="113">
        <v>43</v>
      </c>
      <c r="I73" s="59">
        <f t="shared" si="1"/>
        <v>84</v>
      </c>
      <c r="J73" s="67">
        <v>7896149899</v>
      </c>
      <c r="K73" s="66" t="s">
        <v>515</v>
      </c>
      <c r="L73" s="66" t="s">
        <v>535</v>
      </c>
      <c r="M73" s="66">
        <v>9859144204</v>
      </c>
      <c r="N73" s="101" t="s">
        <v>711</v>
      </c>
      <c r="O73" s="66">
        <v>9678460181</v>
      </c>
      <c r="P73" s="120" t="s">
        <v>752</v>
      </c>
      <c r="Q73" s="18" t="s">
        <v>307</v>
      </c>
      <c r="R73" s="18"/>
      <c r="S73" s="18"/>
      <c r="T73" s="18"/>
    </row>
    <row r="74" spans="1:20" ht="30">
      <c r="A74" s="4">
        <v>70</v>
      </c>
      <c r="B74" s="17" t="s">
        <v>63</v>
      </c>
      <c r="C74" s="70" t="s">
        <v>671</v>
      </c>
      <c r="D74" s="73" t="s">
        <v>25</v>
      </c>
      <c r="E74" s="110" t="s">
        <v>672</v>
      </c>
      <c r="F74" s="18"/>
      <c r="G74" s="114">
        <v>36</v>
      </c>
      <c r="H74" s="114">
        <v>40</v>
      </c>
      <c r="I74" s="59">
        <f t="shared" si="1"/>
        <v>76</v>
      </c>
      <c r="J74" s="111">
        <v>9859949565</v>
      </c>
      <c r="K74" s="66" t="s">
        <v>498</v>
      </c>
      <c r="L74" s="66" t="s">
        <v>534</v>
      </c>
      <c r="M74" s="66">
        <v>7896651133</v>
      </c>
      <c r="N74" s="101" t="s">
        <v>458</v>
      </c>
      <c r="O74" s="66">
        <v>9954645420</v>
      </c>
      <c r="P74" s="120" t="s">
        <v>752</v>
      </c>
      <c r="Q74" s="18" t="s">
        <v>307</v>
      </c>
      <c r="R74" s="18"/>
      <c r="S74" s="18"/>
      <c r="T74" s="18"/>
    </row>
    <row r="75" spans="1:20">
      <c r="A75" s="4">
        <v>71</v>
      </c>
      <c r="B75" s="17" t="s">
        <v>63</v>
      </c>
      <c r="C75" s="70" t="s">
        <v>673</v>
      </c>
      <c r="D75" s="73" t="s">
        <v>25</v>
      </c>
      <c r="E75" s="79" t="s">
        <v>674</v>
      </c>
      <c r="F75" s="18"/>
      <c r="G75" s="67">
        <v>28</v>
      </c>
      <c r="H75" s="67">
        <v>26</v>
      </c>
      <c r="I75" s="59">
        <f t="shared" si="1"/>
        <v>54</v>
      </c>
      <c r="J75" s="69">
        <v>9854478325</v>
      </c>
      <c r="K75" s="66" t="s">
        <v>506</v>
      </c>
      <c r="L75" s="66" t="s">
        <v>730</v>
      </c>
      <c r="M75" s="102">
        <v>9435615238</v>
      </c>
      <c r="N75" s="101" t="s">
        <v>731</v>
      </c>
      <c r="O75" s="66">
        <v>9859367932</v>
      </c>
      <c r="P75" s="120" t="s">
        <v>753</v>
      </c>
      <c r="Q75" s="18" t="s">
        <v>309</v>
      </c>
      <c r="R75" s="18"/>
      <c r="S75" s="18"/>
      <c r="T75" s="18"/>
    </row>
    <row r="76" spans="1:20">
      <c r="A76" s="4">
        <v>72</v>
      </c>
      <c r="B76" s="17" t="s">
        <v>63</v>
      </c>
      <c r="C76" s="70" t="s">
        <v>675</v>
      </c>
      <c r="D76" s="73" t="s">
        <v>25</v>
      </c>
      <c r="E76" s="79" t="s">
        <v>676</v>
      </c>
      <c r="F76" s="18"/>
      <c r="G76" s="67">
        <v>35</v>
      </c>
      <c r="H76" s="67">
        <v>36</v>
      </c>
      <c r="I76" s="59">
        <f t="shared" si="1"/>
        <v>71</v>
      </c>
      <c r="J76" s="67">
        <v>9435293086</v>
      </c>
      <c r="K76" s="66" t="s">
        <v>464</v>
      </c>
      <c r="L76" s="66" t="s">
        <v>528</v>
      </c>
      <c r="M76" s="102">
        <v>9435916738</v>
      </c>
      <c r="N76" s="119" t="s">
        <v>732</v>
      </c>
      <c r="O76" s="66">
        <v>9613920864</v>
      </c>
      <c r="P76" s="120" t="s">
        <v>753</v>
      </c>
      <c r="Q76" s="18" t="s">
        <v>309</v>
      </c>
      <c r="R76" s="18"/>
      <c r="S76" s="18"/>
      <c r="T76" s="18"/>
    </row>
    <row r="77" spans="1:20">
      <c r="A77" s="4">
        <v>73</v>
      </c>
      <c r="B77" s="17" t="s">
        <v>63</v>
      </c>
      <c r="C77" s="70" t="s">
        <v>677</v>
      </c>
      <c r="D77" s="73" t="s">
        <v>25</v>
      </c>
      <c r="E77" s="79" t="s">
        <v>621</v>
      </c>
      <c r="F77" s="18"/>
      <c r="G77" s="67">
        <v>37</v>
      </c>
      <c r="H77" s="67">
        <v>30</v>
      </c>
      <c r="I77" s="59">
        <f t="shared" si="1"/>
        <v>67</v>
      </c>
      <c r="J77" s="67">
        <v>9954410628</v>
      </c>
      <c r="K77" s="66" t="s">
        <v>496</v>
      </c>
      <c r="L77" s="66" t="s">
        <v>497</v>
      </c>
      <c r="M77" s="66">
        <v>9678946304</v>
      </c>
      <c r="N77" s="101" t="s">
        <v>718</v>
      </c>
      <c r="O77" s="66">
        <v>9678946304</v>
      </c>
      <c r="P77" s="120" t="s">
        <v>754</v>
      </c>
      <c r="Q77" s="18" t="s">
        <v>310</v>
      </c>
      <c r="R77" s="18"/>
      <c r="S77" s="18"/>
      <c r="T77" s="18"/>
    </row>
    <row r="78" spans="1:20">
      <c r="A78" s="4">
        <v>74</v>
      </c>
      <c r="B78" s="17" t="s">
        <v>63</v>
      </c>
      <c r="C78" s="70" t="s">
        <v>678</v>
      </c>
      <c r="D78" s="73" t="s">
        <v>25</v>
      </c>
      <c r="E78" s="79" t="s">
        <v>418</v>
      </c>
      <c r="F78" s="18"/>
      <c r="G78" s="67">
        <v>23</v>
      </c>
      <c r="H78" s="67">
        <v>21</v>
      </c>
      <c r="I78" s="59">
        <f t="shared" si="1"/>
        <v>44</v>
      </c>
      <c r="J78" s="67">
        <v>8011448126</v>
      </c>
      <c r="K78" s="66" t="s">
        <v>496</v>
      </c>
      <c r="L78" s="66" t="s">
        <v>497</v>
      </c>
      <c r="M78" s="66">
        <v>9678946304</v>
      </c>
      <c r="N78" s="101" t="s">
        <v>718</v>
      </c>
      <c r="O78" s="66">
        <v>9678946304</v>
      </c>
      <c r="P78" s="120" t="s">
        <v>754</v>
      </c>
      <c r="Q78" s="18" t="s">
        <v>310</v>
      </c>
      <c r="R78" s="18"/>
      <c r="S78" s="18"/>
      <c r="T78" s="18"/>
    </row>
    <row r="79" spans="1:20">
      <c r="A79" s="4">
        <v>75</v>
      </c>
      <c r="B79" s="17" t="s">
        <v>63</v>
      </c>
      <c r="C79" s="70" t="s">
        <v>679</v>
      </c>
      <c r="D79" s="73" t="s">
        <v>25</v>
      </c>
      <c r="E79" s="79" t="s">
        <v>576</v>
      </c>
      <c r="F79" s="18"/>
      <c r="G79" s="67">
        <v>13</v>
      </c>
      <c r="H79" s="67">
        <v>29</v>
      </c>
      <c r="I79" s="59">
        <f t="shared" si="1"/>
        <v>42</v>
      </c>
      <c r="J79" s="117">
        <v>9954848277</v>
      </c>
      <c r="K79" s="66" t="s">
        <v>480</v>
      </c>
      <c r="L79" s="66" t="s">
        <v>733</v>
      </c>
      <c r="M79" s="66">
        <v>9835315238</v>
      </c>
      <c r="N79" s="119" t="s">
        <v>734</v>
      </c>
      <c r="O79" s="66">
        <v>8474847115</v>
      </c>
      <c r="P79" s="120" t="s">
        <v>755</v>
      </c>
      <c r="Q79" s="18" t="s">
        <v>311</v>
      </c>
      <c r="R79" s="18"/>
      <c r="S79" s="18"/>
      <c r="T79" s="18"/>
    </row>
    <row r="80" spans="1:20">
      <c r="A80" s="4">
        <v>76</v>
      </c>
      <c r="B80" s="17" t="s">
        <v>63</v>
      </c>
      <c r="C80" s="70" t="s">
        <v>680</v>
      </c>
      <c r="D80" s="73" t="s">
        <v>25</v>
      </c>
      <c r="E80" s="79" t="s">
        <v>681</v>
      </c>
      <c r="F80" s="18"/>
      <c r="G80" s="113">
        <v>26</v>
      </c>
      <c r="H80" s="113">
        <v>18</v>
      </c>
      <c r="I80" s="59">
        <f t="shared" si="1"/>
        <v>44</v>
      </c>
      <c r="J80" s="67">
        <v>6001352106</v>
      </c>
      <c r="K80" s="66" t="s">
        <v>480</v>
      </c>
      <c r="L80" s="66" t="s">
        <v>733</v>
      </c>
      <c r="M80" s="102">
        <v>9435615238</v>
      </c>
      <c r="N80" s="66" t="s">
        <v>735</v>
      </c>
      <c r="O80" s="66">
        <v>8011317363</v>
      </c>
      <c r="P80" s="120" t="s">
        <v>755</v>
      </c>
      <c r="Q80" s="18" t="s">
        <v>311</v>
      </c>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76</v>
      </c>
      <c r="D165" s="21"/>
      <c r="E165" s="13"/>
      <c r="F165" s="21"/>
      <c r="G165" s="60">
        <f>SUM(G5:G164)</f>
        <v>2834</v>
      </c>
      <c r="H165" s="60">
        <f>SUM(H5:H164)</f>
        <v>2311</v>
      </c>
      <c r="I165" s="60">
        <f>SUM(I5:I164)</f>
        <v>5145</v>
      </c>
      <c r="J165" s="21"/>
      <c r="K165" s="21"/>
      <c r="L165" s="21"/>
      <c r="M165" s="21"/>
      <c r="N165" s="21"/>
      <c r="O165" s="21"/>
      <c r="P165" s="14"/>
      <c r="Q165" s="21"/>
      <c r="R165" s="21"/>
      <c r="S165" s="21"/>
      <c r="T165" s="12"/>
    </row>
    <row r="166" spans="1:20">
      <c r="A166" s="44" t="s">
        <v>62</v>
      </c>
      <c r="B166" s="10">
        <f>COUNTIF(B$5:B$164,"Team 1")</f>
        <v>35</v>
      </c>
      <c r="C166" s="44" t="s">
        <v>25</v>
      </c>
      <c r="D166" s="10">
        <f>COUNTIF(D5:D164,"Anganwadi")</f>
        <v>44</v>
      </c>
    </row>
    <row r="167" spans="1:20">
      <c r="A167" s="44" t="s">
        <v>63</v>
      </c>
      <c r="B167" s="10">
        <f>COUNTIF(B$6:B$164,"Team 2")</f>
        <v>41</v>
      </c>
      <c r="C167" s="44" t="s">
        <v>23</v>
      </c>
      <c r="D167" s="10">
        <f>COUNTIF(D5:D164,"School")</f>
        <v>32</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M18" sqref="L18:M19"/>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214" t="s">
        <v>70</v>
      </c>
      <c r="B1" s="214"/>
      <c r="C1" s="214"/>
      <c r="D1" s="55"/>
      <c r="E1" s="55"/>
      <c r="F1" s="55"/>
      <c r="G1" s="55"/>
      <c r="H1" s="55"/>
      <c r="I1" s="55"/>
      <c r="J1" s="55"/>
      <c r="K1" s="55"/>
      <c r="L1" s="55"/>
      <c r="M1" s="216"/>
      <c r="N1" s="216"/>
      <c r="O1" s="216"/>
      <c r="P1" s="216"/>
      <c r="Q1" s="216"/>
      <c r="R1" s="216"/>
      <c r="S1" s="216"/>
      <c r="T1" s="216"/>
    </row>
    <row r="2" spans="1:20">
      <c r="A2" s="210" t="s">
        <v>59</v>
      </c>
      <c r="B2" s="211"/>
      <c r="C2" s="211"/>
      <c r="D2" s="25">
        <v>43647</v>
      </c>
      <c r="E2" s="22"/>
      <c r="F2" s="22"/>
      <c r="G2" s="22"/>
      <c r="H2" s="22"/>
      <c r="I2" s="22"/>
      <c r="J2" s="22"/>
      <c r="K2" s="22"/>
      <c r="L2" s="22"/>
      <c r="M2" s="22"/>
      <c r="N2" s="22"/>
      <c r="O2" s="22"/>
      <c r="P2" s="22"/>
      <c r="Q2" s="22"/>
      <c r="R2" s="22"/>
      <c r="S2" s="22"/>
    </row>
    <row r="3" spans="1:20" ht="24" customHeight="1">
      <c r="A3" s="206" t="s">
        <v>14</v>
      </c>
      <c r="B3" s="208" t="s">
        <v>61</v>
      </c>
      <c r="C3" s="205" t="s">
        <v>7</v>
      </c>
      <c r="D3" s="205" t="s">
        <v>55</v>
      </c>
      <c r="E3" s="205" t="s">
        <v>16</v>
      </c>
      <c r="F3" s="212" t="s">
        <v>17</v>
      </c>
      <c r="G3" s="205" t="s">
        <v>8</v>
      </c>
      <c r="H3" s="205"/>
      <c r="I3" s="205"/>
      <c r="J3" s="205" t="s">
        <v>31</v>
      </c>
      <c r="K3" s="208" t="s">
        <v>33</v>
      </c>
      <c r="L3" s="208" t="s">
        <v>50</v>
      </c>
      <c r="M3" s="208" t="s">
        <v>51</v>
      </c>
      <c r="N3" s="208" t="s">
        <v>34</v>
      </c>
      <c r="O3" s="208" t="s">
        <v>35</v>
      </c>
      <c r="P3" s="206" t="s">
        <v>54</v>
      </c>
      <c r="Q3" s="205" t="s">
        <v>52</v>
      </c>
      <c r="R3" s="205" t="s">
        <v>32</v>
      </c>
      <c r="S3" s="205" t="s">
        <v>53</v>
      </c>
      <c r="T3" s="205" t="s">
        <v>13</v>
      </c>
    </row>
    <row r="4" spans="1:20" ht="25.5" customHeight="1">
      <c r="A4" s="206"/>
      <c r="B4" s="213"/>
      <c r="C4" s="205"/>
      <c r="D4" s="205"/>
      <c r="E4" s="205"/>
      <c r="F4" s="212"/>
      <c r="G4" s="23" t="s">
        <v>9</v>
      </c>
      <c r="H4" s="23" t="s">
        <v>10</v>
      </c>
      <c r="I4" s="23" t="s">
        <v>11</v>
      </c>
      <c r="J4" s="205"/>
      <c r="K4" s="209"/>
      <c r="L4" s="209"/>
      <c r="M4" s="209"/>
      <c r="N4" s="209"/>
      <c r="O4" s="209"/>
      <c r="P4" s="206"/>
      <c r="Q4" s="206"/>
      <c r="R4" s="205"/>
      <c r="S4" s="205"/>
      <c r="T4" s="205"/>
    </row>
    <row r="5" spans="1:20">
      <c r="A5" s="4">
        <v>1</v>
      </c>
      <c r="B5" s="17" t="s">
        <v>62</v>
      </c>
      <c r="C5" s="70" t="s">
        <v>756</v>
      </c>
      <c r="D5" s="64" t="s">
        <v>25</v>
      </c>
      <c r="E5" s="122" t="s">
        <v>794</v>
      </c>
      <c r="F5" s="48"/>
      <c r="G5" s="129">
        <v>44</v>
      </c>
      <c r="H5" s="129">
        <v>28</v>
      </c>
      <c r="I5" s="59">
        <f>SUM(G5:H5)</f>
        <v>72</v>
      </c>
      <c r="J5" s="126">
        <v>9101030226</v>
      </c>
      <c r="K5" s="126" t="s">
        <v>464</v>
      </c>
      <c r="L5" s="126" t="s">
        <v>528</v>
      </c>
      <c r="M5" s="126">
        <v>9435916738</v>
      </c>
      <c r="N5" s="131" t="s">
        <v>692</v>
      </c>
      <c r="O5" s="126">
        <v>9577335136</v>
      </c>
      <c r="P5" s="140" t="s">
        <v>974</v>
      </c>
      <c r="Q5" s="48" t="s">
        <v>306</v>
      </c>
      <c r="R5" s="48"/>
      <c r="S5" s="18"/>
      <c r="T5" s="18"/>
    </row>
    <row r="6" spans="1:20">
      <c r="A6" s="4">
        <v>2</v>
      </c>
      <c r="B6" s="17" t="s">
        <v>62</v>
      </c>
      <c r="C6" s="70" t="s">
        <v>757</v>
      </c>
      <c r="D6" s="64" t="s">
        <v>25</v>
      </c>
      <c r="E6" s="123" t="s">
        <v>382</v>
      </c>
      <c r="F6" s="48"/>
      <c r="G6" s="129">
        <v>99</v>
      </c>
      <c r="H6" s="129">
        <v>82</v>
      </c>
      <c r="I6" s="59">
        <f t="shared" ref="I6:I69" si="0">SUM(G6:H6)</f>
        <v>181</v>
      </c>
      <c r="J6" s="126">
        <v>9957729242</v>
      </c>
      <c r="K6" s="126" t="s">
        <v>480</v>
      </c>
      <c r="L6" s="126" t="s">
        <v>497</v>
      </c>
      <c r="M6" s="126">
        <v>9435504455</v>
      </c>
      <c r="N6" s="131" t="s">
        <v>902</v>
      </c>
      <c r="O6" s="126">
        <v>8253962509</v>
      </c>
      <c r="P6" s="140" t="s">
        <v>975</v>
      </c>
      <c r="Q6" s="48" t="s">
        <v>307</v>
      </c>
      <c r="R6" s="48"/>
      <c r="S6" s="18"/>
      <c r="T6" s="18"/>
    </row>
    <row r="7" spans="1:20">
      <c r="A7" s="4">
        <v>3</v>
      </c>
      <c r="B7" s="17" t="s">
        <v>62</v>
      </c>
      <c r="C7" s="70" t="s">
        <v>758</v>
      </c>
      <c r="D7" s="64" t="s">
        <v>25</v>
      </c>
      <c r="E7" s="102" t="s">
        <v>795</v>
      </c>
      <c r="F7" s="48"/>
      <c r="G7" s="129">
        <v>31</v>
      </c>
      <c r="H7" s="129">
        <v>31</v>
      </c>
      <c r="I7" s="59">
        <f t="shared" si="0"/>
        <v>62</v>
      </c>
      <c r="J7" s="126">
        <v>8011848326</v>
      </c>
      <c r="K7" s="126" t="s">
        <v>480</v>
      </c>
      <c r="L7" s="126" t="s">
        <v>302</v>
      </c>
      <c r="M7" s="126">
        <v>8473069526</v>
      </c>
      <c r="N7" s="131" t="s">
        <v>903</v>
      </c>
      <c r="O7" s="126">
        <v>9854664023</v>
      </c>
      <c r="P7" s="140" t="s">
        <v>976</v>
      </c>
      <c r="Q7" s="48" t="s">
        <v>308</v>
      </c>
      <c r="R7" s="48"/>
      <c r="S7" s="18"/>
      <c r="T7" s="18"/>
    </row>
    <row r="8" spans="1:20">
      <c r="A8" s="4">
        <v>4</v>
      </c>
      <c r="B8" s="17" t="s">
        <v>62</v>
      </c>
      <c r="C8" s="70" t="s">
        <v>759</v>
      </c>
      <c r="D8" s="64" t="s">
        <v>25</v>
      </c>
      <c r="E8" s="102" t="s">
        <v>796</v>
      </c>
      <c r="F8" s="48"/>
      <c r="G8" s="129">
        <v>42</v>
      </c>
      <c r="H8" s="129">
        <v>45</v>
      </c>
      <c r="I8" s="59">
        <f t="shared" si="0"/>
        <v>87</v>
      </c>
      <c r="J8" s="126">
        <v>8761987608</v>
      </c>
      <c r="K8" s="126" t="s">
        <v>480</v>
      </c>
      <c r="L8" s="126" t="s">
        <v>302</v>
      </c>
      <c r="M8" s="126">
        <v>8473069526</v>
      </c>
      <c r="N8" s="131" t="s">
        <v>903</v>
      </c>
      <c r="O8" s="126">
        <v>9854664023</v>
      </c>
      <c r="P8" s="140" t="s">
        <v>976</v>
      </c>
      <c r="Q8" s="48" t="s">
        <v>308</v>
      </c>
      <c r="R8" s="48"/>
      <c r="S8" s="18"/>
      <c r="T8" s="18"/>
    </row>
    <row r="9" spans="1:20">
      <c r="A9" s="4">
        <v>5</v>
      </c>
      <c r="B9" s="17" t="s">
        <v>62</v>
      </c>
      <c r="C9" s="70" t="s">
        <v>760</v>
      </c>
      <c r="D9" s="64" t="s">
        <v>25</v>
      </c>
      <c r="E9" s="102" t="s">
        <v>797</v>
      </c>
      <c r="F9" s="48"/>
      <c r="G9" s="126">
        <v>25</v>
      </c>
      <c r="H9" s="126">
        <v>21</v>
      </c>
      <c r="I9" s="59">
        <f t="shared" si="0"/>
        <v>46</v>
      </c>
      <c r="J9" s="126">
        <v>7896633853</v>
      </c>
      <c r="K9" s="126" t="s">
        <v>480</v>
      </c>
      <c r="L9" s="126" t="s">
        <v>493</v>
      </c>
      <c r="M9" s="126">
        <v>9954301981</v>
      </c>
      <c r="N9" s="131" t="s">
        <v>904</v>
      </c>
      <c r="O9" s="126">
        <v>9957094824</v>
      </c>
      <c r="P9" s="140" t="s">
        <v>977</v>
      </c>
      <c r="Q9" s="48" t="s">
        <v>309</v>
      </c>
      <c r="R9" s="48"/>
      <c r="S9" s="18"/>
      <c r="T9" s="18"/>
    </row>
    <row r="10" spans="1:20">
      <c r="A10" s="4">
        <v>6</v>
      </c>
      <c r="B10" s="17" t="s">
        <v>62</v>
      </c>
      <c r="C10" s="70" t="s">
        <v>761</v>
      </c>
      <c r="D10" s="64" t="s">
        <v>25</v>
      </c>
      <c r="E10" s="122" t="s">
        <v>798</v>
      </c>
      <c r="F10" s="48"/>
      <c r="G10" s="129">
        <v>16</v>
      </c>
      <c r="H10" s="129">
        <v>15</v>
      </c>
      <c r="I10" s="59">
        <f t="shared" si="0"/>
        <v>31</v>
      </c>
      <c r="J10" s="126">
        <v>9678381696</v>
      </c>
      <c r="K10" s="126" t="s">
        <v>480</v>
      </c>
      <c r="L10" s="126" t="s">
        <v>505</v>
      </c>
      <c r="M10" s="127">
        <v>9577503978</v>
      </c>
      <c r="N10" s="131" t="s">
        <v>905</v>
      </c>
      <c r="O10" s="126">
        <v>8752907584</v>
      </c>
      <c r="P10" s="140" t="s">
        <v>977</v>
      </c>
      <c r="Q10" s="48" t="s">
        <v>309</v>
      </c>
      <c r="R10" s="48"/>
      <c r="S10" s="18"/>
      <c r="T10" s="18"/>
    </row>
    <row r="11" spans="1:20">
      <c r="A11" s="4">
        <v>7</v>
      </c>
      <c r="B11" s="17" t="s">
        <v>62</v>
      </c>
      <c r="C11" s="70" t="s">
        <v>762</v>
      </c>
      <c r="D11" s="64" t="s">
        <v>25</v>
      </c>
      <c r="E11" s="122" t="s">
        <v>799</v>
      </c>
      <c r="F11" s="57"/>
      <c r="G11" s="129">
        <v>20</v>
      </c>
      <c r="H11" s="129">
        <v>28</v>
      </c>
      <c r="I11" s="59">
        <f t="shared" si="0"/>
        <v>48</v>
      </c>
      <c r="J11" s="126">
        <v>9613034070</v>
      </c>
      <c r="K11" s="126" t="s">
        <v>480</v>
      </c>
      <c r="L11" s="126" t="s">
        <v>505</v>
      </c>
      <c r="M11" s="127">
        <v>9577503978</v>
      </c>
      <c r="N11" s="131" t="s">
        <v>906</v>
      </c>
      <c r="O11" s="126">
        <v>9613652720</v>
      </c>
      <c r="P11" s="140" t="s">
        <v>978</v>
      </c>
      <c r="Q11" s="48" t="s">
        <v>310</v>
      </c>
      <c r="R11" s="48"/>
      <c r="S11" s="18"/>
      <c r="T11" s="18"/>
    </row>
    <row r="12" spans="1:20">
      <c r="A12" s="4">
        <v>8</v>
      </c>
      <c r="B12" s="17" t="s">
        <v>62</v>
      </c>
      <c r="C12" s="70" t="s">
        <v>763</v>
      </c>
      <c r="D12" s="64" t="s">
        <v>25</v>
      </c>
      <c r="E12" s="122" t="s">
        <v>800</v>
      </c>
      <c r="F12" s="48"/>
      <c r="G12" s="129">
        <v>19</v>
      </c>
      <c r="H12" s="129">
        <v>33</v>
      </c>
      <c r="I12" s="59">
        <f t="shared" si="0"/>
        <v>52</v>
      </c>
      <c r="J12" s="126">
        <v>9401361501</v>
      </c>
      <c r="K12" s="126" t="s">
        <v>480</v>
      </c>
      <c r="L12" s="126" t="s">
        <v>505</v>
      </c>
      <c r="M12" s="127">
        <v>9577503978</v>
      </c>
      <c r="N12" s="131" t="s">
        <v>907</v>
      </c>
      <c r="O12" s="126">
        <v>9401662338</v>
      </c>
      <c r="P12" s="140" t="s">
        <v>978</v>
      </c>
      <c r="Q12" s="48" t="s">
        <v>310</v>
      </c>
      <c r="R12" s="48"/>
      <c r="S12" s="18"/>
      <c r="T12" s="18"/>
    </row>
    <row r="13" spans="1:20">
      <c r="A13" s="4">
        <v>9</v>
      </c>
      <c r="B13" s="17" t="s">
        <v>62</v>
      </c>
      <c r="C13" s="121" t="s">
        <v>764</v>
      </c>
      <c r="D13" s="64" t="s">
        <v>25</v>
      </c>
      <c r="E13" s="102" t="s">
        <v>801</v>
      </c>
      <c r="F13" s="48"/>
      <c r="G13" s="129">
        <v>28</v>
      </c>
      <c r="H13" s="129">
        <v>39</v>
      </c>
      <c r="I13" s="59">
        <f t="shared" si="0"/>
        <v>67</v>
      </c>
      <c r="J13" s="126">
        <v>8011366380</v>
      </c>
      <c r="K13" s="126" t="s">
        <v>480</v>
      </c>
      <c r="L13" s="126" t="s">
        <v>493</v>
      </c>
      <c r="M13" s="126">
        <v>9954309581</v>
      </c>
      <c r="N13" s="126" t="s">
        <v>908</v>
      </c>
      <c r="O13" s="126">
        <v>9707895932</v>
      </c>
      <c r="P13" s="140" t="s">
        <v>979</v>
      </c>
      <c r="Q13" s="48" t="s">
        <v>311</v>
      </c>
      <c r="R13" s="48"/>
      <c r="S13" s="18"/>
      <c r="T13" s="18"/>
    </row>
    <row r="14" spans="1:20">
      <c r="A14" s="4">
        <v>10</v>
      </c>
      <c r="B14" s="17" t="s">
        <v>62</v>
      </c>
      <c r="C14" s="70" t="s">
        <v>765</v>
      </c>
      <c r="D14" s="64" t="s">
        <v>25</v>
      </c>
      <c r="E14" s="102" t="s">
        <v>802</v>
      </c>
      <c r="F14" s="48"/>
      <c r="G14" s="129">
        <v>7</v>
      </c>
      <c r="H14" s="129">
        <v>16</v>
      </c>
      <c r="I14" s="59">
        <f t="shared" si="0"/>
        <v>23</v>
      </c>
      <c r="J14" s="126">
        <v>8011464671</v>
      </c>
      <c r="K14" s="126" t="s">
        <v>473</v>
      </c>
      <c r="L14" s="126" t="s">
        <v>698</v>
      </c>
      <c r="M14" s="126">
        <v>8473062464</v>
      </c>
      <c r="N14" s="131" t="s">
        <v>909</v>
      </c>
      <c r="O14" s="126" t="s">
        <v>729</v>
      </c>
      <c r="P14" s="140" t="s">
        <v>980</v>
      </c>
      <c r="Q14" s="48" t="s">
        <v>306</v>
      </c>
      <c r="R14" s="48"/>
      <c r="S14" s="18"/>
      <c r="T14" s="18"/>
    </row>
    <row r="15" spans="1:20">
      <c r="A15" s="4">
        <v>11</v>
      </c>
      <c r="B15" s="17" t="s">
        <v>62</v>
      </c>
      <c r="C15" s="70" t="s">
        <v>766</v>
      </c>
      <c r="D15" s="64" t="s">
        <v>25</v>
      </c>
      <c r="E15" s="102" t="s">
        <v>795</v>
      </c>
      <c r="F15" s="48"/>
      <c r="G15" s="129">
        <v>30</v>
      </c>
      <c r="H15" s="126">
        <v>26</v>
      </c>
      <c r="I15" s="59">
        <f t="shared" si="0"/>
        <v>56</v>
      </c>
      <c r="J15" s="126" t="s">
        <v>910</v>
      </c>
      <c r="K15" s="126" t="s">
        <v>508</v>
      </c>
      <c r="L15" s="126" t="s">
        <v>518</v>
      </c>
      <c r="M15" s="126">
        <v>9613034888</v>
      </c>
      <c r="N15" s="136" t="s">
        <v>475</v>
      </c>
      <c r="O15" s="136">
        <v>9678205211</v>
      </c>
      <c r="P15" s="140" t="s">
        <v>980</v>
      </c>
      <c r="Q15" s="48" t="s">
        <v>306</v>
      </c>
      <c r="R15" s="48"/>
      <c r="S15" s="18"/>
      <c r="T15" s="18"/>
    </row>
    <row r="16" spans="1:20">
      <c r="A16" s="4">
        <v>12</v>
      </c>
      <c r="B16" s="17" t="s">
        <v>62</v>
      </c>
      <c r="C16" s="73" t="s">
        <v>767</v>
      </c>
      <c r="D16" s="64" t="s">
        <v>25</v>
      </c>
      <c r="E16" s="123" t="s">
        <v>803</v>
      </c>
      <c r="F16" s="48"/>
      <c r="G16" s="129">
        <v>29</v>
      </c>
      <c r="H16" s="129">
        <v>27</v>
      </c>
      <c r="I16" s="59">
        <f t="shared" si="0"/>
        <v>56</v>
      </c>
      <c r="J16" s="126">
        <v>9401357204</v>
      </c>
      <c r="K16" s="126" t="s">
        <v>482</v>
      </c>
      <c r="L16" s="126" t="s">
        <v>911</v>
      </c>
      <c r="M16" s="126">
        <v>8753832793</v>
      </c>
      <c r="N16" s="131" t="s">
        <v>912</v>
      </c>
      <c r="O16" s="126">
        <v>9613721778</v>
      </c>
      <c r="P16" s="140" t="s">
        <v>981</v>
      </c>
      <c r="Q16" s="48" t="s">
        <v>307</v>
      </c>
      <c r="R16" s="48"/>
      <c r="S16" s="18"/>
      <c r="T16" s="18"/>
    </row>
    <row r="17" spans="1:20">
      <c r="A17" s="4">
        <v>13</v>
      </c>
      <c r="B17" s="17" t="s">
        <v>62</v>
      </c>
      <c r="C17" s="70" t="s">
        <v>768</v>
      </c>
      <c r="D17" s="64" t="s">
        <v>25</v>
      </c>
      <c r="E17" s="122" t="s">
        <v>804</v>
      </c>
      <c r="F17" s="48"/>
      <c r="G17" s="129">
        <v>19</v>
      </c>
      <c r="H17" s="129">
        <v>16</v>
      </c>
      <c r="I17" s="59">
        <f t="shared" si="0"/>
        <v>35</v>
      </c>
      <c r="J17" s="126" t="s">
        <v>913</v>
      </c>
      <c r="K17" s="126" t="s">
        <v>480</v>
      </c>
      <c r="L17" s="126" t="s">
        <v>504</v>
      </c>
      <c r="M17" s="126">
        <v>9435489740</v>
      </c>
      <c r="N17" s="131" t="s">
        <v>914</v>
      </c>
      <c r="O17" s="126">
        <v>8761987644</v>
      </c>
      <c r="P17" s="140" t="s">
        <v>981</v>
      </c>
      <c r="Q17" s="48" t="s">
        <v>307</v>
      </c>
      <c r="R17" s="48"/>
      <c r="S17" s="18"/>
      <c r="T17" s="18"/>
    </row>
    <row r="18" spans="1:20">
      <c r="A18" s="4">
        <v>14</v>
      </c>
      <c r="B18" s="17" t="s">
        <v>62</v>
      </c>
      <c r="C18" s="70" t="s">
        <v>769</v>
      </c>
      <c r="D18" s="64" t="s">
        <v>25</v>
      </c>
      <c r="E18" s="123" t="s">
        <v>805</v>
      </c>
      <c r="F18" s="57"/>
      <c r="G18" s="129">
        <v>24</v>
      </c>
      <c r="H18" s="129">
        <v>28</v>
      </c>
      <c r="I18" s="59">
        <f t="shared" si="0"/>
        <v>52</v>
      </c>
      <c r="J18" s="126" t="s">
        <v>915</v>
      </c>
      <c r="K18" s="126" t="s">
        <v>482</v>
      </c>
      <c r="L18" s="126" t="s">
        <v>916</v>
      </c>
      <c r="M18" s="126">
        <v>9954646788</v>
      </c>
      <c r="N18" s="137" t="s">
        <v>917</v>
      </c>
      <c r="O18" s="126">
        <v>8011869358</v>
      </c>
      <c r="P18" s="140" t="s">
        <v>982</v>
      </c>
      <c r="Q18" s="48" t="s">
        <v>309</v>
      </c>
      <c r="R18" s="48"/>
      <c r="S18" s="18"/>
      <c r="T18" s="18"/>
    </row>
    <row r="19" spans="1:20">
      <c r="A19" s="4">
        <v>15</v>
      </c>
      <c r="B19" s="17" t="s">
        <v>62</v>
      </c>
      <c r="C19" s="70" t="s">
        <v>770</v>
      </c>
      <c r="D19" s="64" t="s">
        <v>25</v>
      </c>
      <c r="E19" s="122" t="s">
        <v>806</v>
      </c>
      <c r="F19" s="48"/>
      <c r="G19" s="129">
        <v>28</v>
      </c>
      <c r="H19" s="129">
        <v>32</v>
      </c>
      <c r="I19" s="59">
        <f t="shared" si="0"/>
        <v>60</v>
      </c>
      <c r="J19" s="126">
        <v>9435832809</v>
      </c>
      <c r="K19" s="126" t="s">
        <v>482</v>
      </c>
      <c r="L19" s="126" t="s">
        <v>916</v>
      </c>
      <c r="M19" s="126">
        <v>9954646788</v>
      </c>
      <c r="N19" s="126" t="s">
        <v>917</v>
      </c>
      <c r="O19" s="126">
        <v>8011869358</v>
      </c>
      <c r="P19" s="140" t="s">
        <v>982</v>
      </c>
      <c r="Q19" s="48" t="s">
        <v>309</v>
      </c>
      <c r="R19" s="48"/>
      <c r="S19" s="18"/>
      <c r="T19" s="18"/>
    </row>
    <row r="20" spans="1:20">
      <c r="A20" s="4">
        <v>16</v>
      </c>
      <c r="B20" s="17" t="s">
        <v>62</v>
      </c>
      <c r="C20" s="73" t="s">
        <v>771</v>
      </c>
      <c r="D20" s="64" t="s">
        <v>25</v>
      </c>
      <c r="E20" s="102" t="s">
        <v>807</v>
      </c>
      <c r="F20" s="48"/>
      <c r="G20" s="126">
        <v>45</v>
      </c>
      <c r="H20" s="126">
        <v>40</v>
      </c>
      <c r="I20" s="59">
        <f t="shared" si="0"/>
        <v>85</v>
      </c>
      <c r="J20" s="126" t="s">
        <v>918</v>
      </c>
      <c r="K20" s="126" t="s">
        <v>482</v>
      </c>
      <c r="L20" s="126" t="s">
        <v>483</v>
      </c>
      <c r="M20" s="126">
        <v>9854850830</v>
      </c>
      <c r="N20" s="126" t="s">
        <v>919</v>
      </c>
      <c r="O20" s="126">
        <v>9678148436</v>
      </c>
      <c r="P20" s="140" t="s">
        <v>983</v>
      </c>
      <c r="Q20" s="48" t="s">
        <v>310</v>
      </c>
      <c r="R20" s="48"/>
      <c r="S20" s="18"/>
      <c r="T20" s="18"/>
    </row>
    <row r="21" spans="1:20">
      <c r="A21" s="4">
        <v>17</v>
      </c>
      <c r="B21" s="17" t="s">
        <v>62</v>
      </c>
      <c r="C21" s="73" t="s">
        <v>772</v>
      </c>
      <c r="D21" s="64" t="s">
        <v>25</v>
      </c>
      <c r="E21" s="102" t="s">
        <v>808</v>
      </c>
      <c r="F21" s="48"/>
      <c r="G21" s="126">
        <v>25</v>
      </c>
      <c r="H21" s="126">
        <v>30</v>
      </c>
      <c r="I21" s="59">
        <f t="shared" si="0"/>
        <v>55</v>
      </c>
      <c r="J21" s="126">
        <v>9678555157</v>
      </c>
      <c r="K21" s="126" t="s">
        <v>482</v>
      </c>
      <c r="L21" s="126" t="s">
        <v>494</v>
      </c>
      <c r="M21" s="126">
        <v>9854850830</v>
      </c>
      <c r="N21" s="126" t="s">
        <v>920</v>
      </c>
      <c r="O21" s="126">
        <v>8011536528</v>
      </c>
      <c r="P21" s="140" t="s">
        <v>983</v>
      </c>
      <c r="Q21" s="48" t="s">
        <v>310</v>
      </c>
      <c r="R21" s="48"/>
      <c r="S21" s="18"/>
      <c r="T21" s="18"/>
    </row>
    <row r="22" spans="1:20">
      <c r="A22" s="4">
        <v>18</v>
      </c>
      <c r="B22" s="17" t="s">
        <v>62</v>
      </c>
      <c r="C22" s="73" t="s">
        <v>773</v>
      </c>
      <c r="D22" s="64" t="s">
        <v>25</v>
      </c>
      <c r="E22" s="102" t="s">
        <v>809</v>
      </c>
      <c r="F22" s="48"/>
      <c r="G22" s="129">
        <v>37</v>
      </c>
      <c r="H22" s="129">
        <v>32</v>
      </c>
      <c r="I22" s="59">
        <f t="shared" si="0"/>
        <v>69</v>
      </c>
      <c r="J22" s="126">
        <v>9954977459</v>
      </c>
      <c r="K22" s="126" t="s">
        <v>480</v>
      </c>
      <c r="L22" s="126" t="s">
        <v>921</v>
      </c>
      <c r="M22" s="126">
        <v>9954301981</v>
      </c>
      <c r="N22" s="126" t="s">
        <v>922</v>
      </c>
      <c r="O22" s="126">
        <v>8011594665</v>
      </c>
      <c r="P22" s="140" t="s">
        <v>984</v>
      </c>
      <c r="Q22" s="48" t="s">
        <v>311</v>
      </c>
      <c r="R22" s="48"/>
      <c r="S22" s="18"/>
      <c r="T22" s="18"/>
    </row>
    <row r="23" spans="1:20">
      <c r="A23" s="4">
        <v>19</v>
      </c>
      <c r="B23" s="17" t="s">
        <v>62</v>
      </c>
      <c r="C23" s="70" t="s">
        <v>774</v>
      </c>
      <c r="D23" s="64" t="s">
        <v>25</v>
      </c>
      <c r="E23" s="102" t="s">
        <v>810</v>
      </c>
      <c r="F23" s="48"/>
      <c r="G23" s="129">
        <v>14</v>
      </c>
      <c r="H23" s="129">
        <v>16</v>
      </c>
      <c r="I23" s="59">
        <f t="shared" si="0"/>
        <v>30</v>
      </c>
      <c r="J23" s="126">
        <v>8473836101</v>
      </c>
      <c r="K23" s="126" t="s">
        <v>482</v>
      </c>
      <c r="L23" s="126" t="s">
        <v>911</v>
      </c>
      <c r="M23" s="126">
        <v>9753832793</v>
      </c>
      <c r="N23" s="126" t="s">
        <v>479</v>
      </c>
      <c r="O23" s="126">
        <v>8011848893</v>
      </c>
      <c r="P23" s="140" t="s">
        <v>985</v>
      </c>
      <c r="Q23" s="48" t="s">
        <v>306</v>
      </c>
      <c r="R23" s="48"/>
      <c r="S23" s="18"/>
      <c r="T23" s="18"/>
    </row>
    <row r="24" spans="1:20">
      <c r="A24" s="4">
        <v>20</v>
      </c>
      <c r="B24" s="17" t="s">
        <v>62</v>
      </c>
      <c r="C24" s="70" t="s">
        <v>775</v>
      </c>
      <c r="D24" s="64" t="s">
        <v>25</v>
      </c>
      <c r="E24" s="102" t="s">
        <v>811</v>
      </c>
      <c r="F24" s="48"/>
      <c r="G24" s="129">
        <v>21</v>
      </c>
      <c r="H24" s="129">
        <v>22</v>
      </c>
      <c r="I24" s="59">
        <f t="shared" si="0"/>
        <v>43</v>
      </c>
      <c r="J24" s="126">
        <v>8486814682</v>
      </c>
      <c r="K24" s="126" t="s">
        <v>482</v>
      </c>
      <c r="L24" s="126" t="s">
        <v>916</v>
      </c>
      <c r="M24" s="126">
        <v>9954646788</v>
      </c>
      <c r="N24" s="126" t="s">
        <v>923</v>
      </c>
      <c r="O24" s="126">
        <v>9854376515</v>
      </c>
      <c r="P24" s="140" t="s">
        <v>985</v>
      </c>
      <c r="Q24" s="48" t="s">
        <v>306</v>
      </c>
      <c r="R24" s="48"/>
      <c r="S24" s="18"/>
      <c r="T24" s="18"/>
    </row>
    <row r="25" spans="1:20">
      <c r="A25" s="4">
        <v>21</v>
      </c>
      <c r="B25" s="17" t="s">
        <v>62</v>
      </c>
      <c r="C25" s="70" t="s">
        <v>776</v>
      </c>
      <c r="D25" s="64" t="s">
        <v>25</v>
      </c>
      <c r="E25" s="102" t="s">
        <v>812</v>
      </c>
      <c r="F25" s="57"/>
      <c r="G25" s="129">
        <v>24</v>
      </c>
      <c r="H25" s="129">
        <v>24</v>
      </c>
      <c r="I25" s="59">
        <f t="shared" si="0"/>
        <v>48</v>
      </c>
      <c r="J25" s="138" t="s">
        <v>924</v>
      </c>
      <c r="K25" s="126" t="s">
        <v>482</v>
      </c>
      <c r="L25" s="126" t="s">
        <v>911</v>
      </c>
      <c r="M25" s="126">
        <v>8753832793</v>
      </c>
      <c r="N25" s="131" t="s">
        <v>912</v>
      </c>
      <c r="O25" s="126">
        <v>9613721778</v>
      </c>
      <c r="P25" s="140" t="s">
        <v>986</v>
      </c>
      <c r="Q25" s="48" t="s">
        <v>307</v>
      </c>
      <c r="R25" s="48"/>
      <c r="S25" s="18"/>
      <c r="T25" s="18"/>
    </row>
    <row r="26" spans="1:20">
      <c r="A26" s="4">
        <v>22</v>
      </c>
      <c r="B26" s="17" t="s">
        <v>62</v>
      </c>
      <c r="C26" s="70" t="s">
        <v>777</v>
      </c>
      <c r="D26" s="64" t="s">
        <v>25</v>
      </c>
      <c r="E26" s="102" t="s">
        <v>813</v>
      </c>
      <c r="F26" s="48"/>
      <c r="G26" s="129">
        <v>8</v>
      </c>
      <c r="H26" s="129">
        <v>22</v>
      </c>
      <c r="I26" s="59">
        <f t="shared" si="0"/>
        <v>30</v>
      </c>
      <c r="J26" s="126">
        <v>8404027451</v>
      </c>
      <c r="K26" s="126" t="s">
        <v>480</v>
      </c>
      <c r="L26" s="126" t="s">
        <v>504</v>
      </c>
      <c r="M26" s="126">
        <v>9435489740</v>
      </c>
      <c r="N26" s="126" t="s">
        <v>368</v>
      </c>
      <c r="O26" s="126">
        <v>9859110787</v>
      </c>
      <c r="P26" s="140" t="s">
        <v>986</v>
      </c>
      <c r="Q26" s="48" t="s">
        <v>307</v>
      </c>
      <c r="R26" s="48"/>
      <c r="S26" s="18"/>
      <c r="T26" s="18"/>
    </row>
    <row r="27" spans="1:20">
      <c r="A27" s="4">
        <v>23</v>
      </c>
      <c r="B27" s="17" t="s">
        <v>62</v>
      </c>
      <c r="C27" s="70" t="s">
        <v>778</v>
      </c>
      <c r="D27" s="64" t="s">
        <v>25</v>
      </c>
      <c r="E27" s="102" t="s">
        <v>271</v>
      </c>
      <c r="F27" s="48"/>
      <c r="G27" s="129">
        <v>48</v>
      </c>
      <c r="H27" s="129">
        <v>39</v>
      </c>
      <c r="I27" s="59">
        <f t="shared" si="0"/>
        <v>87</v>
      </c>
      <c r="J27" s="126">
        <v>7636855214</v>
      </c>
      <c r="K27" s="126" t="s">
        <v>480</v>
      </c>
      <c r="L27" s="126" t="s">
        <v>925</v>
      </c>
      <c r="M27" s="126">
        <v>9577503978</v>
      </c>
      <c r="N27" s="126" t="s">
        <v>926</v>
      </c>
      <c r="O27" s="126">
        <v>9613362747</v>
      </c>
      <c r="P27" s="140" t="s">
        <v>987</v>
      </c>
      <c r="Q27" s="48" t="s">
        <v>308</v>
      </c>
      <c r="R27" s="48"/>
      <c r="S27" s="18"/>
      <c r="T27" s="18"/>
    </row>
    <row r="28" spans="1:20">
      <c r="A28" s="4">
        <v>24</v>
      </c>
      <c r="B28" s="17" t="s">
        <v>62</v>
      </c>
      <c r="C28" s="70" t="s">
        <v>779</v>
      </c>
      <c r="D28" s="64" t="s">
        <v>25</v>
      </c>
      <c r="E28" s="122" t="s">
        <v>277</v>
      </c>
      <c r="F28" s="48"/>
      <c r="G28" s="129">
        <v>25</v>
      </c>
      <c r="H28" s="129">
        <v>14</v>
      </c>
      <c r="I28" s="59">
        <f t="shared" si="0"/>
        <v>39</v>
      </c>
      <c r="J28" s="126">
        <v>9954161353</v>
      </c>
      <c r="K28" s="126" t="s">
        <v>480</v>
      </c>
      <c r="L28" s="126" t="s">
        <v>925</v>
      </c>
      <c r="M28" s="126">
        <v>9577503978</v>
      </c>
      <c r="N28" s="126" t="s">
        <v>926</v>
      </c>
      <c r="O28" s="126">
        <v>9613362747</v>
      </c>
      <c r="P28" s="140" t="s">
        <v>987</v>
      </c>
      <c r="Q28" s="48" t="s">
        <v>308</v>
      </c>
      <c r="R28" s="48"/>
      <c r="S28" s="18"/>
      <c r="T28" s="18"/>
    </row>
    <row r="29" spans="1:20">
      <c r="A29" s="4">
        <v>25</v>
      </c>
      <c r="B29" s="17" t="s">
        <v>62</v>
      </c>
      <c r="C29" s="70" t="s">
        <v>780</v>
      </c>
      <c r="D29" s="64" t="s">
        <v>25</v>
      </c>
      <c r="E29" s="102" t="s">
        <v>796</v>
      </c>
      <c r="F29" s="48"/>
      <c r="G29" s="129">
        <v>48</v>
      </c>
      <c r="H29" s="129">
        <v>34</v>
      </c>
      <c r="I29" s="59">
        <f t="shared" si="0"/>
        <v>82</v>
      </c>
      <c r="J29" s="126">
        <v>6900820538</v>
      </c>
      <c r="K29" s="126" t="s">
        <v>480</v>
      </c>
      <c r="L29" s="126" t="s">
        <v>493</v>
      </c>
      <c r="M29" s="126">
        <v>9954301981</v>
      </c>
      <c r="N29" s="126" t="s">
        <v>927</v>
      </c>
      <c r="O29" s="126">
        <v>7086815357</v>
      </c>
      <c r="P29" s="140" t="s">
        <v>988</v>
      </c>
      <c r="Q29" s="48" t="s">
        <v>309</v>
      </c>
      <c r="R29" s="48"/>
      <c r="S29" s="18"/>
      <c r="T29" s="18"/>
    </row>
    <row r="30" spans="1:20">
      <c r="A30" s="4">
        <v>26</v>
      </c>
      <c r="B30" s="17" t="s">
        <v>62</v>
      </c>
      <c r="C30" s="70" t="s">
        <v>781</v>
      </c>
      <c r="D30" s="64" t="s">
        <v>25</v>
      </c>
      <c r="E30" s="122" t="s">
        <v>814</v>
      </c>
      <c r="F30" s="48"/>
      <c r="G30" s="129">
        <v>35</v>
      </c>
      <c r="H30" s="129">
        <v>28</v>
      </c>
      <c r="I30" s="59">
        <f t="shared" si="0"/>
        <v>63</v>
      </c>
      <c r="J30" s="126">
        <v>9435766953</v>
      </c>
      <c r="K30" s="126" t="s">
        <v>480</v>
      </c>
      <c r="L30" s="126" t="s">
        <v>505</v>
      </c>
      <c r="M30" s="127">
        <v>9577503978</v>
      </c>
      <c r="N30" s="131" t="s">
        <v>905</v>
      </c>
      <c r="O30" s="126">
        <v>8752907584</v>
      </c>
      <c r="P30" s="140" t="s">
        <v>989</v>
      </c>
      <c r="Q30" s="48" t="s">
        <v>310</v>
      </c>
      <c r="R30" s="48"/>
      <c r="S30" s="18"/>
      <c r="T30" s="18"/>
    </row>
    <row r="31" spans="1:20">
      <c r="A31" s="4">
        <v>27</v>
      </c>
      <c r="B31" s="17" t="s">
        <v>62</v>
      </c>
      <c r="C31" s="70" t="s">
        <v>782</v>
      </c>
      <c r="D31" s="64" t="s">
        <v>25</v>
      </c>
      <c r="E31" s="122" t="s">
        <v>275</v>
      </c>
      <c r="F31" s="48"/>
      <c r="G31" s="129">
        <v>42</v>
      </c>
      <c r="H31" s="129">
        <v>32</v>
      </c>
      <c r="I31" s="59">
        <f t="shared" si="0"/>
        <v>74</v>
      </c>
      <c r="J31" s="126">
        <v>8474847084</v>
      </c>
      <c r="K31" s="126" t="s">
        <v>480</v>
      </c>
      <c r="L31" s="126" t="s">
        <v>302</v>
      </c>
      <c r="M31" s="126">
        <v>9401584813</v>
      </c>
      <c r="N31" s="126" t="s">
        <v>928</v>
      </c>
      <c r="O31" s="126">
        <v>9678148698</v>
      </c>
      <c r="P31" s="140" t="s">
        <v>989</v>
      </c>
      <c r="Q31" s="48" t="s">
        <v>310</v>
      </c>
      <c r="R31" s="48"/>
      <c r="S31" s="18"/>
      <c r="T31" s="18"/>
    </row>
    <row r="32" spans="1:20">
      <c r="A32" s="4">
        <v>28</v>
      </c>
      <c r="B32" s="17" t="s">
        <v>62</v>
      </c>
      <c r="C32" s="73" t="s">
        <v>265</v>
      </c>
      <c r="D32" s="64" t="s">
        <v>25</v>
      </c>
      <c r="E32" s="124" t="s">
        <v>287</v>
      </c>
      <c r="F32" s="57"/>
      <c r="G32" s="126">
        <v>22</v>
      </c>
      <c r="H32" s="126">
        <v>21</v>
      </c>
      <c r="I32" s="59">
        <f t="shared" si="0"/>
        <v>43</v>
      </c>
      <c r="J32" s="126">
        <v>7399944231</v>
      </c>
      <c r="K32" s="126" t="s">
        <v>480</v>
      </c>
      <c r="L32" s="126" t="s">
        <v>302</v>
      </c>
      <c r="M32" s="126">
        <v>8473069526</v>
      </c>
      <c r="N32" s="126" t="s">
        <v>481</v>
      </c>
      <c r="O32" s="126">
        <v>9859147137</v>
      </c>
      <c r="P32" s="140" t="s">
        <v>990</v>
      </c>
      <c r="Q32" s="48" t="s">
        <v>311</v>
      </c>
      <c r="R32" s="48"/>
      <c r="S32" s="18"/>
      <c r="T32" s="18"/>
    </row>
    <row r="33" spans="1:20">
      <c r="A33" s="4">
        <v>29</v>
      </c>
      <c r="B33" s="17" t="s">
        <v>62</v>
      </c>
      <c r="C33" s="73" t="s">
        <v>783</v>
      </c>
      <c r="D33" s="64" t="s">
        <v>25</v>
      </c>
      <c r="E33" s="122" t="s">
        <v>815</v>
      </c>
      <c r="F33" s="48"/>
      <c r="G33" s="129">
        <v>52</v>
      </c>
      <c r="H33" s="129">
        <v>53</v>
      </c>
      <c r="I33" s="59">
        <f t="shared" si="0"/>
        <v>105</v>
      </c>
      <c r="J33" s="126">
        <v>9864442760</v>
      </c>
      <c r="K33" s="126" t="s">
        <v>473</v>
      </c>
      <c r="L33" s="126" t="s">
        <v>474</v>
      </c>
      <c r="M33" s="126">
        <v>8136052686</v>
      </c>
      <c r="N33" s="126" t="s">
        <v>929</v>
      </c>
      <c r="O33" s="126">
        <v>9859531382</v>
      </c>
      <c r="P33" s="140" t="s">
        <v>991</v>
      </c>
      <c r="Q33" s="48" t="s">
        <v>306</v>
      </c>
      <c r="R33" s="48"/>
      <c r="S33" s="18"/>
      <c r="T33" s="18"/>
    </row>
    <row r="34" spans="1:20">
      <c r="A34" s="4">
        <v>30</v>
      </c>
      <c r="B34" s="17" t="s">
        <v>62</v>
      </c>
      <c r="C34" s="73" t="s">
        <v>784</v>
      </c>
      <c r="D34" s="64" t="s">
        <v>25</v>
      </c>
      <c r="E34" s="102" t="s">
        <v>816</v>
      </c>
      <c r="F34" s="48"/>
      <c r="G34" s="129">
        <v>30</v>
      </c>
      <c r="H34" s="129">
        <v>20</v>
      </c>
      <c r="I34" s="59">
        <f t="shared" si="0"/>
        <v>50</v>
      </c>
      <c r="J34" s="126">
        <v>8812067487</v>
      </c>
      <c r="K34" s="126" t="s">
        <v>515</v>
      </c>
      <c r="L34" s="126" t="s">
        <v>516</v>
      </c>
      <c r="M34" s="126">
        <v>9435292959</v>
      </c>
      <c r="N34" s="126" t="s">
        <v>930</v>
      </c>
      <c r="O34" s="126">
        <v>9954716566</v>
      </c>
      <c r="P34" s="140" t="s">
        <v>992</v>
      </c>
      <c r="Q34" s="48" t="s">
        <v>307</v>
      </c>
      <c r="R34" s="48"/>
      <c r="S34" s="18"/>
      <c r="T34" s="18"/>
    </row>
    <row r="35" spans="1:20">
      <c r="A35" s="4">
        <v>31</v>
      </c>
      <c r="B35" s="17" t="s">
        <v>62</v>
      </c>
      <c r="C35" s="73" t="s">
        <v>785</v>
      </c>
      <c r="D35" s="64" t="s">
        <v>25</v>
      </c>
      <c r="E35" s="102" t="s">
        <v>380</v>
      </c>
      <c r="F35" s="48"/>
      <c r="G35" s="129">
        <v>30</v>
      </c>
      <c r="H35" s="129">
        <v>33</v>
      </c>
      <c r="I35" s="59">
        <f t="shared" si="0"/>
        <v>63</v>
      </c>
      <c r="J35" s="126">
        <v>9678164564</v>
      </c>
      <c r="K35" s="126" t="s">
        <v>515</v>
      </c>
      <c r="L35" s="126" t="s">
        <v>516</v>
      </c>
      <c r="M35" s="126">
        <v>9435292959</v>
      </c>
      <c r="N35" s="126" t="s">
        <v>930</v>
      </c>
      <c r="O35" s="126">
        <v>9954716566</v>
      </c>
      <c r="P35" s="140" t="s">
        <v>992</v>
      </c>
      <c r="Q35" s="48" t="s">
        <v>307</v>
      </c>
      <c r="R35" s="48"/>
      <c r="S35" s="18"/>
      <c r="T35" s="18"/>
    </row>
    <row r="36" spans="1:20">
      <c r="A36" s="4">
        <v>32</v>
      </c>
      <c r="B36" s="17" t="s">
        <v>62</v>
      </c>
      <c r="C36" s="73" t="s">
        <v>786</v>
      </c>
      <c r="D36" s="64" t="s">
        <v>25</v>
      </c>
      <c r="E36" s="102" t="s">
        <v>817</v>
      </c>
      <c r="F36" s="48"/>
      <c r="G36" s="126">
        <v>31</v>
      </c>
      <c r="H36" s="126">
        <v>33</v>
      </c>
      <c r="I36" s="59">
        <f t="shared" si="0"/>
        <v>64</v>
      </c>
      <c r="J36" s="135">
        <v>7896283757</v>
      </c>
      <c r="K36" s="126" t="s">
        <v>473</v>
      </c>
      <c r="L36" s="126" t="s">
        <v>698</v>
      </c>
      <c r="M36" s="126">
        <v>8473062464</v>
      </c>
      <c r="N36" s="126" t="s">
        <v>931</v>
      </c>
      <c r="O36" s="126">
        <v>8812049840</v>
      </c>
      <c r="P36" s="140" t="s">
        <v>993</v>
      </c>
      <c r="Q36" s="48" t="s">
        <v>309</v>
      </c>
      <c r="R36" s="48"/>
      <c r="S36" s="18"/>
      <c r="T36" s="18"/>
    </row>
    <row r="37" spans="1:20">
      <c r="A37" s="4">
        <v>33</v>
      </c>
      <c r="B37" s="17" t="s">
        <v>62</v>
      </c>
      <c r="C37" s="73" t="s">
        <v>787</v>
      </c>
      <c r="D37" s="64" t="s">
        <v>25</v>
      </c>
      <c r="E37" s="102" t="s">
        <v>818</v>
      </c>
      <c r="F37" s="48"/>
      <c r="G37" s="126">
        <v>12</v>
      </c>
      <c r="H37" s="126">
        <v>23</v>
      </c>
      <c r="I37" s="59">
        <f t="shared" si="0"/>
        <v>35</v>
      </c>
      <c r="J37" s="126" t="s">
        <v>932</v>
      </c>
      <c r="K37" s="126" t="s">
        <v>473</v>
      </c>
      <c r="L37" s="126" t="s">
        <v>698</v>
      </c>
      <c r="M37" s="126">
        <v>8473062464</v>
      </c>
      <c r="N37" s="126" t="s">
        <v>726</v>
      </c>
      <c r="O37" s="127" t="s">
        <v>727</v>
      </c>
      <c r="P37" s="140" t="s">
        <v>993</v>
      </c>
      <c r="Q37" s="48" t="s">
        <v>309</v>
      </c>
      <c r="R37" s="48"/>
      <c r="S37" s="18"/>
      <c r="T37" s="18"/>
    </row>
    <row r="38" spans="1:20">
      <c r="A38" s="4">
        <v>34</v>
      </c>
      <c r="B38" s="17" t="s">
        <v>62</v>
      </c>
      <c r="C38" s="73" t="s">
        <v>788</v>
      </c>
      <c r="D38" s="64" t="s">
        <v>25</v>
      </c>
      <c r="E38" s="122" t="s">
        <v>805</v>
      </c>
      <c r="F38" s="48"/>
      <c r="G38" s="129">
        <v>50</v>
      </c>
      <c r="H38" s="129">
        <v>58</v>
      </c>
      <c r="I38" s="59">
        <f t="shared" si="0"/>
        <v>108</v>
      </c>
      <c r="J38" s="126">
        <v>8822280110</v>
      </c>
      <c r="K38" s="126" t="s">
        <v>511</v>
      </c>
      <c r="L38" s="126" t="s">
        <v>521</v>
      </c>
      <c r="M38" s="126">
        <v>9954920563</v>
      </c>
      <c r="N38" s="126" t="s">
        <v>933</v>
      </c>
      <c r="O38" s="126">
        <v>9577519391</v>
      </c>
      <c r="P38" s="126" t="s">
        <v>994</v>
      </c>
      <c r="Q38" s="48" t="s">
        <v>310</v>
      </c>
      <c r="R38" s="48"/>
      <c r="S38" s="18"/>
      <c r="T38" s="18"/>
    </row>
    <row r="39" spans="1:20">
      <c r="A39" s="4">
        <v>35</v>
      </c>
      <c r="B39" s="17" t="s">
        <v>62</v>
      </c>
      <c r="C39" s="73" t="s">
        <v>789</v>
      </c>
      <c r="D39" s="64" t="s">
        <v>25</v>
      </c>
      <c r="E39" s="123" t="s">
        <v>819</v>
      </c>
      <c r="F39" s="48"/>
      <c r="G39" s="129">
        <v>33</v>
      </c>
      <c r="H39" s="129">
        <v>24</v>
      </c>
      <c r="I39" s="59">
        <f t="shared" si="0"/>
        <v>57</v>
      </c>
      <c r="J39" s="126">
        <v>8753930909</v>
      </c>
      <c r="K39" s="126" t="s">
        <v>480</v>
      </c>
      <c r="L39" s="126" t="s">
        <v>925</v>
      </c>
      <c r="M39" s="126">
        <v>9577503978</v>
      </c>
      <c r="N39" s="136" t="s">
        <v>926</v>
      </c>
      <c r="O39" s="136">
        <v>9613362747</v>
      </c>
      <c r="P39" s="126" t="s">
        <v>995</v>
      </c>
      <c r="Q39" s="48" t="s">
        <v>311</v>
      </c>
      <c r="R39" s="48"/>
      <c r="S39" s="18"/>
      <c r="T39" s="18"/>
    </row>
    <row r="40" spans="1:20">
      <c r="A40" s="4">
        <v>36</v>
      </c>
      <c r="B40" s="17" t="s">
        <v>62</v>
      </c>
      <c r="C40" s="73" t="s">
        <v>790</v>
      </c>
      <c r="D40" s="64" t="s">
        <v>25</v>
      </c>
      <c r="E40" s="102" t="s">
        <v>401</v>
      </c>
      <c r="F40" s="48"/>
      <c r="G40" s="129">
        <v>43</v>
      </c>
      <c r="H40" s="129">
        <v>39</v>
      </c>
      <c r="I40" s="59">
        <f t="shared" si="0"/>
        <v>82</v>
      </c>
      <c r="J40" s="126">
        <v>9401291553</v>
      </c>
      <c r="K40" s="126" t="s">
        <v>482</v>
      </c>
      <c r="L40" s="126" t="s">
        <v>934</v>
      </c>
      <c r="M40" s="126">
        <v>9957067835</v>
      </c>
      <c r="N40" s="126" t="s">
        <v>935</v>
      </c>
      <c r="O40" s="127" t="s">
        <v>936</v>
      </c>
      <c r="P40" s="140" t="s">
        <v>996</v>
      </c>
      <c r="Q40" s="48" t="s">
        <v>306</v>
      </c>
      <c r="R40" s="48"/>
      <c r="S40" s="18"/>
      <c r="T40" s="18"/>
    </row>
    <row r="41" spans="1:20">
      <c r="A41" s="4">
        <v>37</v>
      </c>
      <c r="B41" s="17" t="s">
        <v>62</v>
      </c>
      <c r="C41" s="73" t="s">
        <v>791</v>
      </c>
      <c r="D41" s="64" t="s">
        <v>25</v>
      </c>
      <c r="E41" s="123" t="s">
        <v>403</v>
      </c>
      <c r="F41" s="48"/>
      <c r="G41" s="129">
        <v>52</v>
      </c>
      <c r="H41" s="129">
        <v>53</v>
      </c>
      <c r="I41" s="59">
        <f t="shared" si="0"/>
        <v>105</v>
      </c>
      <c r="J41" s="126">
        <v>9706077762</v>
      </c>
      <c r="K41" s="126" t="s">
        <v>482</v>
      </c>
      <c r="L41" s="126" t="s">
        <v>483</v>
      </c>
      <c r="M41" s="126">
        <v>9854850830</v>
      </c>
      <c r="N41" s="126" t="s">
        <v>484</v>
      </c>
      <c r="O41" s="126">
        <v>9957727676</v>
      </c>
      <c r="P41" s="140" t="s">
        <v>996</v>
      </c>
      <c r="Q41" s="48" t="s">
        <v>306</v>
      </c>
      <c r="R41" s="48"/>
      <c r="S41" s="18"/>
      <c r="T41" s="18"/>
    </row>
    <row r="42" spans="1:20">
      <c r="A42" s="4">
        <v>38</v>
      </c>
      <c r="B42" s="17" t="s">
        <v>63</v>
      </c>
      <c r="C42" s="73" t="s">
        <v>792</v>
      </c>
      <c r="D42" s="64" t="s">
        <v>25</v>
      </c>
      <c r="E42" s="122" t="s">
        <v>820</v>
      </c>
      <c r="F42" s="57"/>
      <c r="G42" s="129">
        <v>59</v>
      </c>
      <c r="H42" s="129">
        <v>44</v>
      </c>
      <c r="I42" s="59">
        <f t="shared" si="0"/>
        <v>103</v>
      </c>
      <c r="J42" s="126">
        <v>9678763020</v>
      </c>
      <c r="K42" s="126" t="s">
        <v>473</v>
      </c>
      <c r="L42" s="126" t="s">
        <v>470</v>
      </c>
      <c r="M42" s="126">
        <v>9435772166</v>
      </c>
      <c r="N42" s="126" t="s">
        <v>937</v>
      </c>
      <c r="O42" s="127" t="s">
        <v>938</v>
      </c>
      <c r="P42" s="140" t="s">
        <v>997</v>
      </c>
      <c r="Q42" s="48" t="s">
        <v>307</v>
      </c>
      <c r="R42" s="48"/>
      <c r="S42" s="18"/>
      <c r="T42" s="18"/>
    </row>
    <row r="43" spans="1:20">
      <c r="A43" s="4">
        <v>39</v>
      </c>
      <c r="B43" s="17" t="s">
        <v>63</v>
      </c>
      <c r="C43" s="73" t="s">
        <v>793</v>
      </c>
      <c r="D43" s="64" t="s">
        <v>25</v>
      </c>
      <c r="E43" s="102" t="s">
        <v>821</v>
      </c>
      <c r="F43" s="48"/>
      <c r="G43" s="129">
        <v>38</v>
      </c>
      <c r="H43" s="129">
        <v>36</v>
      </c>
      <c r="I43" s="59">
        <f t="shared" si="0"/>
        <v>74</v>
      </c>
      <c r="J43" s="126">
        <v>8486972627</v>
      </c>
      <c r="K43" s="126" t="s">
        <v>473</v>
      </c>
      <c r="L43" s="126" t="s">
        <v>470</v>
      </c>
      <c r="M43" s="126">
        <v>9435772166</v>
      </c>
      <c r="N43" s="126" t="s">
        <v>690</v>
      </c>
      <c r="O43" s="126">
        <v>9476549307</v>
      </c>
      <c r="P43" s="140" t="s">
        <v>998</v>
      </c>
      <c r="Q43" s="48" t="s">
        <v>308</v>
      </c>
      <c r="R43" s="48"/>
      <c r="S43" s="18"/>
      <c r="T43" s="18"/>
    </row>
    <row r="44" spans="1:20">
      <c r="A44" s="4">
        <v>40</v>
      </c>
      <c r="B44" s="17" t="s">
        <v>63</v>
      </c>
      <c r="C44" s="125" t="s">
        <v>822</v>
      </c>
      <c r="D44" s="64" t="s">
        <v>25</v>
      </c>
      <c r="E44" s="126"/>
      <c r="F44" s="48"/>
      <c r="G44" s="126">
        <v>27</v>
      </c>
      <c r="H44" s="126">
        <v>30</v>
      </c>
      <c r="I44" s="59">
        <f t="shared" si="0"/>
        <v>57</v>
      </c>
      <c r="J44" s="126">
        <v>8135071495</v>
      </c>
      <c r="K44" s="126" t="s">
        <v>496</v>
      </c>
      <c r="L44" s="126" t="s">
        <v>497</v>
      </c>
      <c r="M44" s="126">
        <v>9678946304</v>
      </c>
      <c r="N44" s="136" t="s">
        <v>371</v>
      </c>
      <c r="O44" s="126">
        <v>8811954725</v>
      </c>
      <c r="P44" s="125" t="s">
        <v>974</v>
      </c>
      <c r="Q44" s="48" t="s">
        <v>306</v>
      </c>
      <c r="R44" s="48"/>
      <c r="S44" s="18"/>
      <c r="T44" s="18"/>
    </row>
    <row r="45" spans="1:20">
      <c r="A45" s="4">
        <v>41</v>
      </c>
      <c r="B45" s="17" t="s">
        <v>63</v>
      </c>
      <c r="C45" s="125" t="s">
        <v>823</v>
      </c>
      <c r="D45" s="64" t="s">
        <v>25</v>
      </c>
      <c r="E45" s="127" t="s">
        <v>824</v>
      </c>
      <c r="F45" s="48"/>
      <c r="G45" s="126">
        <v>40</v>
      </c>
      <c r="H45" s="126">
        <v>58</v>
      </c>
      <c r="I45" s="59">
        <f t="shared" si="0"/>
        <v>98</v>
      </c>
      <c r="J45" s="126">
        <v>7896592486</v>
      </c>
      <c r="K45" s="126" t="s">
        <v>496</v>
      </c>
      <c r="L45" s="126" t="s">
        <v>497</v>
      </c>
      <c r="M45" s="126">
        <v>9678946304</v>
      </c>
      <c r="N45" s="126" t="s">
        <v>364</v>
      </c>
      <c r="O45" s="126">
        <v>9678877161</v>
      </c>
      <c r="P45" s="125" t="s">
        <v>974</v>
      </c>
      <c r="Q45" s="48" t="s">
        <v>306</v>
      </c>
      <c r="R45" s="48"/>
      <c r="S45" s="18"/>
      <c r="T45" s="18"/>
    </row>
    <row r="46" spans="1:20">
      <c r="A46" s="4">
        <v>42</v>
      </c>
      <c r="B46" s="17" t="s">
        <v>63</v>
      </c>
      <c r="C46" s="128" t="s">
        <v>825</v>
      </c>
      <c r="D46" s="64" t="s">
        <v>25</v>
      </c>
      <c r="E46" s="127" t="s">
        <v>587</v>
      </c>
      <c r="F46" s="48"/>
      <c r="G46" s="134" t="s">
        <v>901</v>
      </c>
      <c r="H46" s="126">
        <v>68</v>
      </c>
      <c r="I46" s="59">
        <f t="shared" si="0"/>
        <v>68</v>
      </c>
      <c r="J46" s="126">
        <v>9401831106</v>
      </c>
      <c r="K46" s="126" t="s">
        <v>464</v>
      </c>
      <c r="L46" s="126" t="s">
        <v>528</v>
      </c>
      <c r="M46" s="126">
        <v>9435916738</v>
      </c>
      <c r="N46" s="126" t="s">
        <v>939</v>
      </c>
      <c r="O46" s="126">
        <v>7399545183</v>
      </c>
      <c r="P46" s="140" t="s">
        <v>975</v>
      </c>
      <c r="Q46" s="18" t="s">
        <v>307</v>
      </c>
      <c r="R46" s="18"/>
      <c r="S46" s="18"/>
      <c r="T46" s="18"/>
    </row>
    <row r="47" spans="1:20">
      <c r="A47" s="4">
        <v>43</v>
      </c>
      <c r="B47" s="17" t="s">
        <v>63</v>
      </c>
      <c r="C47" s="129" t="s">
        <v>826</v>
      </c>
      <c r="D47" s="64" t="s">
        <v>25</v>
      </c>
      <c r="E47" s="126"/>
      <c r="F47" s="18"/>
      <c r="G47" s="126">
        <v>45</v>
      </c>
      <c r="H47" s="126">
        <v>35</v>
      </c>
      <c r="I47" s="59">
        <f t="shared" si="0"/>
        <v>80</v>
      </c>
      <c r="J47" s="126">
        <v>7399884194</v>
      </c>
      <c r="K47" s="126" t="s">
        <v>464</v>
      </c>
      <c r="L47" s="126" t="s">
        <v>528</v>
      </c>
      <c r="M47" s="126">
        <v>9435916738</v>
      </c>
      <c r="N47" s="126" t="s">
        <v>939</v>
      </c>
      <c r="O47" s="126">
        <v>7399545183</v>
      </c>
      <c r="P47" s="140" t="s">
        <v>976</v>
      </c>
      <c r="Q47" s="18" t="s">
        <v>308</v>
      </c>
      <c r="R47" s="18"/>
      <c r="S47" s="18"/>
      <c r="T47" s="18"/>
    </row>
    <row r="48" spans="1:20">
      <c r="A48" s="4">
        <v>44</v>
      </c>
      <c r="B48" s="17" t="s">
        <v>63</v>
      </c>
      <c r="C48" s="126" t="s">
        <v>827</v>
      </c>
      <c r="D48" s="64" t="s">
        <v>25</v>
      </c>
      <c r="E48" s="127" t="s">
        <v>828</v>
      </c>
      <c r="F48" s="18"/>
      <c r="G48" s="126">
        <v>27</v>
      </c>
      <c r="H48" s="135">
        <v>32</v>
      </c>
      <c r="I48" s="59">
        <f t="shared" si="0"/>
        <v>59</v>
      </c>
      <c r="J48" s="126">
        <v>9613092525</v>
      </c>
      <c r="K48" s="126" t="s">
        <v>473</v>
      </c>
      <c r="L48" s="126" t="s">
        <v>470</v>
      </c>
      <c r="M48" s="127">
        <v>9435772166</v>
      </c>
      <c r="N48" s="136" t="s">
        <v>940</v>
      </c>
      <c r="O48" s="136">
        <v>9707082052</v>
      </c>
      <c r="P48" s="140" t="s">
        <v>977</v>
      </c>
      <c r="Q48" s="18" t="s">
        <v>309</v>
      </c>
      <c r="R48" s="18"/>
      <c r="S48" s="18"/>
      <c r="T48" s="18"/>
    </row>
    <row r="49" spans="1:20">
      <c r="A49" s="4">
        <v>45</v>
      </c>
      <c r="B49" s="17" t="s">
        <v>63</v>
      </c>
      <c r="C49" s="126" t="s">
        <v>829</v>
      </c>
      <c r="D49" s="64" t="s">
        <v>25</v>
      </c>
      <c r="E49" s="127" t="s">
        <v>830</v>
      </c>
      <c r="F49" s="57"/>
      <c r="G49" s="126">
        <v>28</v>
      </c>
      <c r="H49" s="126">
        <v>26</v>
      </c>
      <c r="I49" s="59">
        <f t="shared" si="0"/>
        <v>54</v>
      </c>
      <c r="J49" s="126">
        <v>7636024969</v>
      </c>
      <c r="K49" s="126" t="s">
        <v>473</v>
      </c>
      <c r="L49" s="126" t="s">
        <v>470</v>
      </c>
      <c r="M49" s="127">
        <v>9435772166</v>
      </c>
      <c r="N49" s="136" t="s">
        <v>940</v>
      </c>
      <c r="O49" s="136">
        <v>9707082052</v>
      </c>
      <c r="P49" s="140" t="s">
        <v>977</v>
      </c>
      <c r="Q49" s="18" t="s">
        <v>309</v>
      </c>
      <c r="R49" s="18"/>
      <c r="S49" s="18"/>
      <c r="T49" s="18"/>
    </row>
    <row r="50" spans="1:20">
      <c r="A50" s="4">
        <v>46</v>
      </c>
      <c r="B50" s="17" t="s">
        <v>63</v>
      </c>
      <c r="C50" s="129" t="s">
        <v>831</v>
      </c>
      <c r="D50" s="64" t="s">
        <v>25</v>
      </c>
      <c r="E50" s="130" t="s">
        <v>832</v>
      </c>
      <c r="F50" s="18"/>
      <c r="G50" s="126">
        <v>37</v>
      </c>
      <c r="H50" s="126">
        <v>25</v>
      </c>
      <c r="I50" s="59">
        <f t="shared" si="0"/>
        <v>62</v>
      </c>
      <c r="J50" s="126"/>
      <c r="K50" s="126" t="s">
        <v>531</v>
      </c>
      <c r="L50" s="126" t="s">
        <v>941</v>
      </c>
      <c r="M50" s="126">
        <v>9957727599</v>
      </c>
      <c r="N50" s="126" t="s">
        <v>942</v>
      </c>
      <c r="O50" s="126">
        <v>9957089062</v>
      </c>
      <c r="P50" s="140" t="s">
        <v>978</v>
      </c>
      <c r="Q50" s="18" t="s">
        <v>310</v>
      </c>
      <c r="R50" s="18"/>
      <c r="S50" s="18"/>
      <c r="T50" s="18"/>
    </row>
    <row r="51" spans="1:20">
      <c r="A51" s="4">
        <v>47</v>
      </c>
      <c r="B51" s="17" t="s">
        <v>63</v>
      </c>
      <c r="C51" s="126" t="s">
        <v>833</v>
      </c>
      <c r="D51" s="64" t="s">
        <v>25</v>
      </c>
      <c r="E51" s="127" t="s">
        <v>834</v>
      </c>
      <c r="F51" s="48"/>
      <c r="G51" s="126">
        <v>32</v>
      </c>
      <c r="H51" s="126">
        <v>37</v>
      </c>
      <c r="I51" s="59">
        <f t="shared" si="0"/>
        <v>69</v>
      </c>
      <c r="J51" s="126">
        <v>7002493629</v>
      </c>
      <c r="K51" s="126" t="s">
        <v>531</v>
      </c>
      <c r="L51" s="126" t="s">
        <v>941</v>
      </c>
      <c r="M51" s="126">
        <v>9957727599</v>
      </c>
      <c r="N51" s="126" t="s">
        <v>942</v>
      </c>
      <c r="O51" s="126">
        <v>9957089062</v>
      </c>
      <c r="P51" s="140" t="s">
        <v>978</v>
      </c>
      <c r="Q51" s="18" t="s">
        <v>310</v>
      </c>
      <c r="R51" s="18"/>
      <c r="S51" s="18"/>
      <c r="T51" s="18"/>
    </row>
    <row r="52" spans="1:20">
      <c r="A52" s="4">
        <v>48</v>
      </c>
      <c r="B52" s="17" t="s">
        <v>63</v>
      </c>
      <c r="C52" s="131" t="s">
        <v>835</v>
      </c>
      <c r="D52" s="64" t="s">
        <v>25</v>
      </c>
      <c r="E52" s="132" t="s">
        <v>836</v>
      </c>
      <c r="F52" s="18"/>
      <c r="G52" s="126">
        <v>53</v>
      </c>
      <c r="H52" s="126">
        <v>54</v>
      </c>
      <c r="I52" s="59">
        <f t="shared" si="0"/>
        <v>107</v>
      </c>
      <c r="J52" s="126">
        <v>7896604054</v>
      </c>
      <c r="K52" s="126" t="s">
        <v>506</v>
      </c>
      <c r="L52" s="126" t="s">
        <v>682</v>
      </c>
      <c r="M52" s="126">
        <v>9854683842</v>
      </c>
      <c r="N52" s="126" t="s">
        <v>943</v>
      </c>
      <c r="O52" s="126">
        <v>8472867388</v>
      </c>
      <c r="P52" s="140" t="s">
        <v>979</v>
      </c>
      <c r="Q52" s="18" t="s">
        <v>311</v>
      </c>
      <c r="R52" s="18"/>
      <c r="S52" s="18"/>
      <c r="T52" s="18"/>
    </row>
    <row r="53" spans="1:20">
      <c r="A53" s="4">
        <v>49</v>
      </c>
      <c r="B53" s="17" t="s">
        <v>63</v>
      </c>
      <c r="C53" s="129" t="s">
        <v>837</v>
      </c>
      <c r="D53" s="64" t="s">
        <v>25</v>
      </c>
      <c r="E53" s="132" t="s">
        <v>838</v>
      </c>
      <c r="F53" s="18"/>
      <c r="G53" s="126">
        <v>40</v>
      </c>
      <c r="H53" s="126">
        <v>36</v>
      </c>
      <c r="I53" s="59">
        <f t="shared" si="0"/>
        <v>76</v>
      </c>
      <c r="J53" s="126">
        <v>8753948321</v>
      </c>
      <c r="K53" s="126" t="s">
        <v>531</v>
      </c>
      <c r="L53" s="126" t="s">
        <v>944</v>
      </c>
      <c r="M53" s="126">
        <v>9854020139</v>
      </c>
      <c r="N53" s="126" t="s">
        <v>945</v>
      </c>
      <c r="O53" s="126">
        <v>8135805918</v>
      </c>
      <c r="P53" s="140" t="s">
        <v>980</v>
      </c>
      <c r="Q53" s="18" t="s">
        <v>306</v>
      </c>
      <c r="R53" s="18"/>
      <c r="S53" s="18"/>
      <c r="T53" s="18"/>
    </row>
    <row r="54" spans="1:20">
      <c r="A54" s="4">
        <v>50</v>
      </c>
      <c r="B54" s="17" t="s">
        <v>63</v>
      </c>
      <c r="C54" s="126" t="s">
        <v>839</v>
      </c>
      <c r="D54" s="64" t="s">
        <v>25</v>
      </c>
      <c r="E54" s="132" t="s">
        <v>840</v>
      </c>
      <c r="F54" s="18"/>
      <c r="G54" s="126">
        <v>45</v>
      </c>
      <c r="H54" s="126">
        <v>49</v>
      </c>
      <c r="I54" s="59">
        <f t="shared" si="0"/>
        <v>94</v>
      </c>
      <c r="J54" s="126">
        <v>8011637875</v>
      </c>
      <c r="K54" s="126" t="s">
        <v>531</v>
      </c>
      <c r="L54" s="126" t="s">
        <v>944</v>
      </c>
      <c r="M54" s="126">
        <v>9854020139</v>
      </c>
      <c r="N54" s="126" t="s">
        <v>945</v>
      </c>
      <c r="O54" s="126">
        <v>8135805918</v>
      </c>
      <c r="P54" s="140" t="s">
        <v>980</v>
      </c>
      <c r="Q54" s="18" t="s">
        <v>306</v>
      </c>
      <c r="R54" s="18"/>
      <c r="S54" s="18"/>
      <c r="T54" s="18"/>
    </row>
    <row r="55" spans="1:20">
      <c r="A55" s="4">
        <v>51</v>
      </c>
      <c r="B55" s="17" t="s">
        <v>63</v>
      </c>
      <c r="C55" s="131" t="s">
        <v>841</v>
      </c>
      <c r="D55" s="64" t="s">
        <v>25</v>
      </c>
      <c r="E55" s="126"/>
      <c r="F55" s="18"/>
      <c r="G55" s="126">
        <v>51</v>
      </c>
      <c r="H55" s="126">
        <v>57</v>
      </c>
      <c r="I55" s="59">
        <f t="shared" si="0"/>
        <v>108</v>
      </c>
      <c r="J55" s="126">
        <v>9854430143</v>
      </c>
      <c r="K55" s="126" t="s">
        <v>464</v>
      </c>
      <c r="L55" s="126" t="s">
        <v>528</v>
      </c>
      <c r="M55" s="126">
        <v>9435916738</v>
      </c>
      <c r="N55" s="136" t="s">
        <v>695</v>
      </c>
      <c r="O55" s="136">
        <v>9678275049</v>
      </c>
      <c r="P55" s="140" t="s">
        <v>981</v>
      </c>
      <c r="Q55" s="18" t="s">
        <v>307</v>
      </c>
      <c r="R55" s="18"/>
      <c r="S55" s="18"/>
      <c r="T55" s="18"/>
    </row>
    <row r="56" spans="1:20">
      <c r="A56" s="4">
        <v>52</v>
      </c>
      <c r="B56" s="17" t="s">
        <v>63</v>
      </c>
      <c r="C56" s="129" t="s">
        <v>842</v>
      </c>
      <c r="D56" s="64" t="s">
        <v>25</v>
      </c>
      <c r="E56" s="127" t="s">
        <v>843</v>
      </c>
      <c r="F56" s="57"/>
      <c r="G56" s="126">
        <v>34</v>
      </c>
      <c r="H56" s="126">
        <v>38</v>
      </c>
      <c r="I56" s="59">
        <f t="shared" si="0"/>
        <v>72</v>
      </c>
      <c r="J56" s="126">
        <v>9854154778</v>
      </c>
      <c r="K56" s="126" t="s">
        <v>464</v>
      </c>
      <c r="L56" s="126" t="s">
        <v>528</v>
      </c>
      <c r="M56" s="126">
        <v>9435916738</v>
      </c>
      <c r="N56" s="126" t="s">
        <v>946</v>
      </c>
      <c r="O56" s="126">
        <v>7399545183</v>
      </c>
      <c r="P56" s="140" t="s">
        <v>981</v>
      </c>
      <c r="Q56" s="18" t="s">
        <v>307</v>
      </c>
      <c r="R56" s="18"/>
      <c r="S56" s="18"/>
      <c r="T56" s="18"/>
    </row>
    <row r="57" spans="1:20">
      <c r="A57" s="4">
        <v>53</v>
      </c>
      <c r="B57" s="17" t="s">
        <v>63</v>
      </c>
      <c r="C57" s="128" t="s">
        <v>844</v>
      </c>
      <c r="D57" s="64" t="s">
        <v>25</v>
      </c>
      <c r="E57" s="127" t="s">
        <v>630</v>
      </c>
      <c r="F57" s="18"/>
      <c r="G57" s="126">
        <v>47</v>
      </c>
      <c r="H57" s="126">
        <v>42</v>
      </c>
      <c r="I57" s="59">
        <f t="shared" si="0"/>
        <v>89</v>
      </c>
      <c r="J57" s="126">
        <v>7896423407</v>
      </c>
      <c r="K57" s="126" t="s">
        <v>531</v>
      </c>
      <c r="L57" s="126" t="s">
        <v>947</v>
      </c>
      <c r="M57" s="126">
        <v>9435865231</v>
      </c>
      <c r="N57" s="126" t="s">
        <v>948</v>
      </c>
      <c r="O57" s="126">
        <v>7896273706</v>
      </c>
      <c r="P57" s="140" t="s">
        <v>982</v>
      </c>
      <c r="Q57" s="18" t="s">
        <v>309</v>
      </c>
      <c r="R57" s="18"/>
      <c r="S57" s="18"/>
      <c r="T57" s="18"/>
    </row>
    <row r="58" spans="1:20">
      <c r="A58" s="4">
        <v>54</v>
      </c>
      <c r="B58" s="17" t="s">
        <v>63</v>
      </c>
      <c r="C58" s="128" t="s">
        <v>845</v>
      </c>
      <c r="D58" s="64" t="s">
        <v>25</v>
      </c>
      <c r="E58" s="127" t="s">
        <v>846</v>
      </c>
      <c r="F58" s="18"/>
      <c r="G58" s="126">
        <v>26</v>
      </c>
      <c r="H58" s="126">
        <v>27</v>
      </c>
      <c r="I58" s="59">
        <f t="shared" si="0"/>
        <v>53</v>
      </c>
      <c r="J58" s="126">
        <v>9864288731</v>
      </c>
      <c r="K58" s="126" t="s">
        <v>531</v>
      </c>
      <c r="L58" s="126" t="s">
        <v>947</v>
      </c>
      <c r="M58" s="126">
        <v>9435865231</v>
      </c>
      <c r="N58" s="126" t="s">
        <v>948</v>
      </c>
      <c r="O58" s="126">
        <v>7896273706</v>
      </c>
      <c r="P58" s="140" t="s">
        <v>982</v>
      </c>
      <c r="Q58" s="18" t="s">
        <v>309</v>
      </c>
      <c r="R58" s="18"/>
      <c r="S58" s="18"/>
      <c r="T58" s="18"/>
    </row>
    <row r="59" spans="1:20">
      <c r="A59" s="4">
        <v>55</v>
      </c>
      <c r="B59" s="17" t="s">
        <v>63</v>
      </c>
      <c r="C59" s="131" t="s">
        <v>847</v>
      </c>
      <c r="D59" s="64" t="s">
        <v>25</v>
      </c>
      <c r="E59" s="127" t="s">
        <v>293</v>
      </c>
      <c r="F59" s="18"/>
      <c r="G59" s="126">
        <v>33</v>
      </c>
      <c r="H59" s="126">
        <v>51</v>
      </c>
      <c r="I59" s="59">
        <f t="shared" si="0"/>
        <v>84</v>
      </c>
      <c r="J59" s="126">
        <v>7896622925</v>
      </c>
      <c r="K59" s="126" t="s">
        <v>531</v>
      </c>
      <c r="L59" s="126" t="s">
        <v>543</v>
      </c>
      <c r="M59" s="126">
        <v>9435570006</v>
      </c>
      <c r="N59" s="139" t="s">
        <v>462</v>
      </c>
      <c r="O59" s="136">
        <v>9678707074</v>
      </c>
      <c r="P59" s="140" t="s">
        <v>983</v>
      </c>
      <c r="Q59" s="18" t="s">
        <v>310</v>
      </c>
      <c r="R59" s="18"/>
      <c r="S59" s="18"/>
      <c r="T59" s="18"/>
    </row>
    <row r="60" spans="1:20">
      <c r="A60" s="4">
        <v>56</v>
      </c>
      <c r="B60" s="17" t="s">
        <v>63</v>
      </c>
      <c r="C60" s="131" t="s">
        <v>848</v>
      </c>
      <c r="D60" s="64" t="s">
        <v>25</v>
      </c>
      <c r="E60" s="132" t="s">
        <v>849</v>
      </c>
      <c r="F60" s="18"/>
      <c r="G60" s="126">
        <v>32</v>
      </c>
      <c r="H60" s="126">
        <v>47</v>
      </c>
      <c r="I60" s="59">
        <f t="shared" si="0"/>
        <v>79</v>
      </c>
      <c r="J60" s="126">
        <v>7086668024</v>
      </c>
      <c r="K60" s="126" t="s">
        <v>531</v>
      </c>
      <c r="L60" s="126" t="s">
        <v>944</v>
      </c>
      <c r="M60" s="126">
        <v>9854020139</v>
      </c>
      <c r="N60" s="126" t="s">
        <v>949</v>
      </c>
      <c r="O60" s="126">
        <v>9859504369</v>
      </c>
      <c r="P60" s="140" t="s">
        <v>983</v>
      </c>
      <c r="Q60" s="18" t="s">
        <v>310</v>
      </c>
      <c r="R60" s="18"/>
      <c r="S60" s="18"/>
      <c r="T60" s="18"/>
    </row>
    <row r="61" spans="1:20">
      <c r="A61" s="4">
        <v>57</v>
      </c>
      <c r="B61" s="17" t="s">
        <v>63</v>
      </c>
      <c r="C61" s="129" t="s">
        <v>850</v>
      </c>
      <c r="D61" s="64" t="s">
        <v>25</v>
      </c>
      <c r="E61" s="132" t="s">
        <v>851</v>
      </c>
      <c r="F61" s="18"/>
      <c r="G61" s="126">
        <v>45</v>
      </c>
      <c r="H61" s="126">
        <v>55</v>
      </c>
      <c r="I61" s="59">
        <f t="shared" si="0"/>
        <v>100</v>
      </c>
      <c r="J61" s="126">
        <v>9954714973</v>
      </c>
      <c r="K61" s="126" t="s">
        <v>950</v>
      </c>
      <c r="L61" s="126" t="s">
        <v>951</v>
      </c>
      <c r="M61" s="126">
        <v>9435753411</v>
      </c>
      <c r="N61" s="126" t="s">
        <v>952</v>
      </c>
      <c r="O61" s="126">
        <v>8474876300</v>
      </c>
      <c r="P61" s="140" t="s">
        <v>984</v>
      </c>
      <c r="Q61" s="18" t="s">
        <v>311</v>
      </c>
      <c r="R61" s="18"/>
      <c r="S61" s="18"/>
      <c r="T61" s="18"/>
    </row>
    <row r="62" spans="1:20">
      <c r="A62" s="4">
        <v>58</v>
      </c>
      <c r="B62" s="17" t="s">
        <v>63</v>
      </c>
      <c r="C62" s="129" t="s">
        <v>852</v>
      </c>
      <c r="D62" s="64" t="s">
        <v>25</v>
      </c>
      <c r="E62" s="132" t="s">
        <v>853</v>
      </c>
      <c r="F62" s="18"/>
      <c r="G62" s="126">
        <v>26</v>
      </c>
      <c r="H62" s="126">
        <v>19</v>
      </c>
      <c r="I62" s="59">
        <f t="shared" si="0"/>
        <v>45</v>
      </c>
      <c r="J62" s="126">
        <v>9678674831</v>
      </c>
      <c r="K62" s="126" t="s">
        <v>950</v>
      </c>
      <c r="L62" s="126" t="s">
        <v>951</v>
      </c>
      <c r="M62" s="126">
        <v>9435753411</v>
      </c>
      <c r="N62" s="136" t="s">
        <v>952</v>
      </c>
      <c r="O62" s="136">
        <v>8474876300</v>
      </c>
      <c r="P62" s="140" t="s">
        <v>985</v>
      </c>
      <c r="Q62" s="18" t="s">
        <v>306</v>
      </c>
      <c r="R62" s="18"/>
      <c r="S62" s="18"/>
      <c r="T62" s="18"/>
    </row>
    <row r="63" spans="1:20">
      <c r="A63" s="4">
        <v>59</v>
      </c>
      <c r="B63" s="17" t="s">
        <v>63</v>
      </c>
      <c r="C63" s="129" t="s">
        <v>854</v>
      </c>
      <c r="D63" s="64" t="s">
        <v>25</v>
      </c>
      <c r="E63" s="132" t="s">
        <v>855</v>
      </c>
      <c r="F63" s="18"/>
      <c r="G63" s="126">
        <v>20</v>
      </c>
      <c r="H63" s="126">
        <v>34</v>
      </c>
      <c r="I63" s="59">
        <f t="shared" si="0"/>
        <v>54</v>
      </c>
      <c r="J63" s="126">
        <v>8486682413</v>
      </c>
      <c r="K63" s="126" t="s">
        <v>950</v>
      </c>
      <c r="L63" s="126" t="s">
        <v>951</v>
      </c>
      <c r="M63" s="126">
        <v>9435753411</v>
      </c>
      <c r="N63" s="136" t="s">
        <v>952</v>
      </c>
      <c r="O63" s="136">
        <v>8474876300</v>
      </c>
      <c r="P63" s="140" t="s">
        <v>985</v>
      </c>
      <c r="Q63" s="18" t="s">
        <v>306</v>
      </c>
      <c r="R63" s="18"/>
      <c r="S63" s="18"/>
      <c r="T63" s="18"/>
    </row>
    <row r="64" spans="1:20">
      <c r="A64" s="4">
        <v>60</v>
      </c>
      <c r="B64" s="17" t="s">
        <v>63</v>
      </c>
      <c r="C64" s="131" t="s">
        <v>856</v>
      </c>
      <c r="D64" s="64" t="s">
        <v>25</v>
      </c>
      <c r="E64" s="127" t="s">
        <v>857</v>
      </c>
      <c r="F64" s="18"/>
      <c r="G64" s="126">
        <v>31</v>
      </c>
      <c r="H64" s="126">
        <v>32</v>
      </c>
      <c r="I64" s="59">
        <f t="shared" si="0"/>
        <v>63</v>
      </c>
      <c r="J64" s="126">
        <v>9707126762</v>
      </c>
      <c r="K64" s="126" t="s">
        <v>508</v>
      </c>
      <c r="L64" s="126" t="s">
        <v>518</v>
      </c>
      <c r="M64" s="126">
        <v>9613034888</v>
      </c>
      <c r="N64" s="126" t="s">
        <v>953</v>
      </c>
      <c r="O64" s="126">
        <v>8255041464</v>
      </c>
      <c r="P64" s="140" t="s">
        <v>986</v>
      </c>
      <c r="Q64" s="18" t="s">
        <v>307</v>
      </c>
      <c r="R64" s="18"/>
      <c r="S64" s="18"/>
      <c r="T64" s="18"/>
    </row>
    <row r="65" spans="1:20">
      <c r="A65" s="4">
        <v>61</v>
      </c>
      <c r="B65" s="17" t="s">
        <v>63</v>
      </c>
      <c r="C65" s="131" t="s">
        <v>858</v>
      </c>
      <c r="D65" s="64" t="s">
        <v>25</v>
      </c>
      <c r="E65" s="127" t="s">
        <v>859</v>
      </c>
      <c r="F65" s="18"/>
      <c r="G65" s="126">
        <v>32</v>
      </c>
      <c r="H65" s="126">
        <v>18</v>
      </c>
      <c r="I65" s="59">
        <f t="shared" si="0"/>
        <v>50</v>
      </c>
      <c r="J65" s="126">
        <v>6900998341</v>
      </c>
      <c r="K65" s="126" t="s">
        <v>508</v>
      </c>
      <c r="L65" s="126" t="s">
        <v>518</v>
      </c>
      <c r="M65" s="126">
        <v>9613034888</v>
      </c>
      <c r="N65" s="126" t="s">
        <v>953</v>
      </c>
      <c r="O65" s="126">
        <v>8255041464</v>
      </c>
      <c r="P65" s="140" t="s">
        <v>986</v>
      </c>
      <c r="Q65" s="18" t="s">
        <v>307</v>
      </c>
      <c r="R65" s="18"/>
      <c r="S65" s="18"/>
      <c r="T65" s="18"/>
    </row>
    <row r="66" spans="1:20">
      <c r="A66" s="4">
        <v>62</v>
      </c>
      <c r="B66" s="17" t="s">
        <v>63</v>
      </c>
      <c r="C66" s="126" t="s">
        <v>860</v>
      </c>
      <c r="D66" s="64" t="s">
        <v>25</v>
      </c>
      <c r="E66" s="126"/>
      <c r="F66" s="18"/>
      <c r="G66" s="126">
        <v>25</v>
      </c>
      <c r="H66" s="126">
        <v>12</v>
      </c>
      <c r="I66" s="59">
        <f t="shared" si="0"/>
        <v>37</v>
      </c>
      <c r="J66" s="126" t="s">
        <v>954</v>
      </c>
      <c r="K66" s="126" t="s">
        <v>508</v>
      </c>
      <c r="L66" s="126" t="s">
        <v>539</v>
      </c>
      <c r="M66" s="126">
        <v>9854730912</v>
      </c>
      <c r="N66" s="126" t="s">
        <v>955</v>
      </c>
      <c r="O66" s="126">
        <v>9613547842</v>
      </c>
      <c r="P66" s="140" t="s">
        <v>987</v>
      </c>
      <c r="Q66" s="18" t="s">
        <v>308</v>
      </c>
      <c r="R66" s="18"/>
      <c r="S66" s="18"/>
      <c r="T66" s="18"/>
    </row>
    <row r="67" spans="1:20">
      <c r="A67" s="4">
        <v>63</v>
      </c>
      <c r="B67" s="17" t="s">
        <v>63</v>
      </c>
      <c r="C67" s="126" t="s">
        <v>861</v>
      </c>
      <c r="D67" s="64" t="s">
        <v>25</v>
      </c>
      <c r="E67" s="127" t="s">
        <v>862</v>
      </c>
      <c r="F67" s="18"/>
      <c r="G67" s="126">
        <v>55</v>
      </c>
      <c r="H67" s="126">
        <v>47</v>
      </c>
      <c r="I67" s="59">
        <f t="shared" si="0"/>
        <v>102</v>
      </c>
      <c r="J67" s="126">
        <v>8011939927</v>
      </c>
      <c r="K67" s="126" t="s">
        <v>480</v>
      </c>
      <c r="L67" s="126" t="s">
        <v>956</v>
      </c>
      <c r="M67" s="126">
        <v>9854683842</v>
      </c>
      <c r="N67" s="126" t="s">
        <v>957</v>
      </c>
      <c r="O67" s="126">
        <v>9864625668</v>
      </c>
      <c r="P67" s="140" t="s">
        <v>987</v>
      </c>
      <c r="Q67" s="18" t="s">
        <v>308</v>
      </c>
      <c r="R67" s="18"/>
      <c r="S67" s="18"/>
      <c r="T67" s="18"/>
    </row>
    <row r="68" spans="1:20">
      <c r="A68" s="4">
        <v>64</v>
      </c>
      <c r="B68" s="17" t="s">
        <v>63</v>
      </c>
      <c r="C68" s="131" t="s">
        <v>863</v>
      </c>
      <c r="D68" s="64" t="s">
        <v>25</v>
      </c>
      <c r="E68" s="126"/>
      <c r="F68" s="18"/>
      <c r="G68" s="126">
        <v>9</v>
      </c>
      <c r="H68" s="126">
        <v>22</v>
      </c>
      <c r="I68" s="59">
        <f t="shared" si="0"/>
        <v>31</v>
      </c>
      <c r="J68" s="126">
        <v>9401112963</v>
      </c>
      <c r="K68" s="126" t="s">
        <v>473</v>
      </c>
      <c r="L68" s="126" t="s">
        <v>470</v>
      </c>
      <c r="M68" s="126">
        <v>9435772166</v>
      </c>
      <c r="N68" s="136" t="s">
        <v>958</v>
      </c>
      <c r="O68" s="136">
        <v>9678205193</v>
      </c>
      <c r="P68" s="140" t="s">
        <v>988</v>
      </c>
      <c r="Q68" s="18" t="s">
        <v>309</v>
      </c>
      <c r="R68" s="18"/>
      <c r="S68" s="18"/>
      <c r="T68" s="18"/>
    </row>
    <row r="69" spans="1:20">
      <c r="A69" s="4">
        <v>65</v>
      </c>
      <c r="B69" s="17" t="s">
        <v>63</v>
      </c>
      <c r="C69" s="129" t="s">
        <v>864</v>
      </c>
      <c r="D69" s="64" t="s">
        <v>25</v>
      </c>
      <c r="E69" s="127" t="s">
        <v>865</v>
      </c>
      <c r="F69" s="18"/>
      <c r="G69" s="126">
        <v>20</v>
      </c>
      <c r="H69" s="126">
        <v>17</v>
      </c>
      <c r="I69" s="59">
        <f t="shared" si="0"/>
        <v>37</v>
      </c>
      <c r="J69" s="126">
        <v>9864966140</v>
      </c>
      <c r="K69" s="126" t="s">
        <v>473</v>
      </c>
      <c r="L69" s="126" t="s">
        <v>470</v>
      </c>
      <c r="M69" s="127">
        <v>9435772166</v>
      </c>
      <c r="N69" s="136" t="s">
        <v>940</v>
      </c>
      <c r="O69" s="136">
        <v>9707082052</v>
      </c>
      <c r="P69" s="140" t="s">
        <v>988</v>
      </c>
      <c r="Q69" s="18" t="s">
        <v>309</v>
      </c>
      <c r="R69" s="18"/>
      <c r="S69" s="18"/>
      <c r="T69" s="18"/>
    </row>
    <row r="70" spans="1:20">
      <c r="A70" s="4">
        <v>66</v>
      </c>
      <c r="B70" s="17" t="s">
        <v>63</v>
      </c>
      <c r="C70" s="129" t="s">
        <v>866</v>
      </c>
      <c r="D70" s="64" t="s">
        <v>25</v>
      </c>
      <c r="E70" s="127" t="s">
        <v>867</v>
      </c>
      <c r="F70" s="18"/>
      <c r="G70" s="126">
        <v>26</v>
      </c>
      <c r="H70" s="126">
        <v>27</v>
      </c>
      <c r="I70" s="59">
        <f t="shared" ref="I70:I133" si="1">SUM(G70:H70)</f>
        <v>53</v>
      </c>
      <c r="J70" s="126">
        <v>9365102116</v>
      </c>
      <c r="K70" s="126" t="s">
        <v>473</v>
      </c>
      <c r="L70" s="126" t="s">
        <v>470</v>
      </c>
      <c r="M70" s="127">
        <v>9435772166</v>
      </c>
      <c r="N70" s="136" t="s">
        <v>959</v>
      </c>
      <c r="O70" s="136">
        <v>9401285420</v>
      </c>
      <c r="P70" s="140" t="s">
        <v>988</v>
      </c>
      <c r="Q70" s="18" t="s">
        <v>309</v>
      </c>
      <c r="R70" s="18"/>
      <c r="S70" s="18"/>
      <c r="T70" s="18"/>
    </row>
    <row r="71" spans="1:20">
      <c r="A71" s="4">
        <v>67</v>
      </c>
      <c r="B71" s="17" t="s">
        <v>63</v>
      </c>
      <c r="C71" s="126" t="s">
        <v>868</v>
      </c>
      <c r="D71" s="64" t="s">
        <v>25</v>
      </c>
      <c r="E71" s="132" t="s">
        <v>869</v>
      </c>
      <c r="F71" s="18"/>
      <c r="G71" s="126">
        <v>45</v>
      </c>
      <c r="H71" s="126">
        <v>35</v>
      </c>
      <c r="I71" s="59">
        <f t="shared" si="1"/>
        <v>80</v>
      </c>
      <c r="J71" s="126">
        <v>7399728557</v>
      </c>
      <c r="K71" s="126" t="s">
        <v>508</v>
      </c>
      <c r="L71" s="126" t="s">
        <v>518</v>
      </c>
      <c r="M71" s="126">
        <v>9613034888</v>
      </c>
      <c r="N71" s="126" t="s">
        <v>960</v>
      </c>
      <c r="O71" s="126">
        <v>7896239232</v>
      </c>
      <c r="P71" s="140" t="s">
        <v>989</v>
      </c>
      <c r="Q71" s="18" t="s">
        <v>310</v>
      </c>
      <c r="R71" s="18"/>
      <c r="S71" s="18"/>
      <c r="T71" s="18"/>
    </row>
    <row r="72" spans="1:20">
      <c r="A72" s="4">
        <v>68</v>
      </c>
      <c r="B72" s="17" t="s">
        <v>63</v>
      </c>
      <c r="C72" s="129" t="s">
        <v>870</v>
      </c>
      <c r="D72" s="64" t="s">
        <v>25</v>
      </c>
      <c r="E72" s="126"/>
      <c r="F72" s="18"/>
      <c r="G72" s="126">
        <v>25</v>
      </c>
      <c r="H72" s="126">
        <v>15</v>
      </c>
      <c r="I72" s="59">
        <f t="shared" si="1"/>
        <v>40</v>
      </c>
      <c r="J72" s="126">
        <v>9678281019</v>
      </c>
      <c r="K72" s="126" t="s">
        <v>508</v>
      </c>
      <c r="L72" s="126" t="s">
        <v>525</v>
      </c>
      <c r="M72" s="126">
        <v>9435570006</v>
      </c>
      <c r="N72" s="126" t="s">
        <v>961</v>
      </c>
      <c r="O72" s="126">
        <v>9678567984</v>
      </c>
      <c r="P72" s="140" t="s">
        <v>989</v>
      </c>
      <c r="Q72" s="18" t="s">
        <v>310</v>
      </c>
      <c r="R72" s="18"/>
      <c r="S72" s="18"/>
      <c r="T72" s="18"/>
    </row>
    <row r="73" spans="1:20">
      <c r="A73" s="4">
        <v>69</v>
      </c>
      <c r="B73" s="17" t="s">
        <v>63</v>
      </c>
      <c r="C73" s="129" t="s">
        <v>871</v>
      </c>
      <c r="D73" s="64" t="s">
        <v>25</v>
      </c>
      <c r="E73" s="127" t="s">
        <v>872</v>
      </c>
      <c r="F73" s="18"/>
      <c r="G73" s="126">
        <v>34</v>
      </c>
      <c r="H73" s="126">
        <v>48</v>
      </c>
      <c r="I73" s="59">
        <f t="shared" si="1"/>
        <v>82</v>
      </c>
      <c r="J73" s="126">
        <v>9859974764</v>
      </c>
      <c r="K73" s="126" t="s">
        <v>480</v>
      </c>
      <c r="L73" s="126" t="s">
        <v>504</v>
      </c>
      <c r="M73" s="126">
        <v>9435489740</v>
      </c>
      <c r="N73" s="136" t="s">
        <v>914</v>
      </c>
      <c r="O73" s="136">
        <v>8761987644</v>
      </c>
      <c r="P73" s="140" t="s">
        <v>990</v>
      </c>
      <c r="Q73" s="18" t="s">
        <v>311</v>
      </c>
      <c r="R73" s="18"/>
      <c r="S73" s="18"/>
      <c r="T73" s="18"/>
    </row>
    <row r="74" spans="1:20">
      <c r="A74" s="4">
        <v>70</v>
      </c>
      <c r="B74" s="17" t="s">
        <v>63</v>
      </c>
      <c r="C74" s="129" t="s">
        <v>873</v>
      </c>
      <c r="D74" s="64" t="s">
        <v>25</v>
      </c>
      <c r="E74" s="127" t="s">
        <v>867</v>
      </c>
      <c r="F74" s="18"/>
      <c r="G74" s="126">
        <v>20</v>
      </c>
      <c r="H74" s="126">
        <v>26</v>
      </c>
      <c r="I74" s="59">
        <f t="shared" si="1"/>
        <v>46</v>
      </c>
      <c r="J74" s="126">
        <v>8486154590</v>
      </c>
      <c r="K74" s="126" t="s">
        <v>480</v>
      </c>
      <c r="L74" s="126" t="s">
        <v>504</v>
      </c>
      <c r="M74" s="126">
        <v>9435489740</v>
      </c>
      <c r="N74" s="136" t="s">
        <v>962</v>
      </c>
      <c r="O74" s="126">
        <v>9859110787</v>
      </c>
      <c r="P74" s="140" t="s">
        <v>990</v>
      </c>
      <c r="Q74" s="18" t="s">
        <v>311</v>
      </c>
      <c r="R74" s="18"/>
      <c r="S74" s="18"/>
      <c r="T74" s="18"/>
    </row>
    <row r="75" spans="1:20">
      <c r="A75" s="4">
        <v>71</v>
      </c>
      <c r="B75" s="17" t="s">
        <v>63</v>
      </c>
      <c r="C75" s="129" t="s">
        <v>874</v>
      </c>
      <c r="D75" s="64" t="s">
        <v>25</v>
      </c>
      <c r="E75" s="127" t="s">
        <v>875</v>
      </c>
      <c r="F75" s="18"/>
      <c r="G75" s="126">
        <v>28</v>
      </c>
      <c r="H75" s="126">
        <v>50</v>
      </c>
      <c r="I75" s="59">
        <f t="shared" si="1"/>
        <v>78</v>
      </c>
      <c r="J75" s="126">
        <v>9508787808</v>
      </c>
      <c r="K75" s="126" t="s">
        <v>508</v>
      </c>
      <c r="L75" s="126" t="s">
        <v>367</v>
      </c>
      <c r="M75" s="126">
        <v>9678168837</v>
      </c>
      <c r="N75" s="136" t="s">
        <v>963</v>
      </c>
      <c r="O75" s="136">
        <v>8253962834</v>
      </c>
      <c r="P75" s="140" t="s">
        <v>991</v>
      </c>
      <c r="Q75" s="18" t="s">
        <v>306</v>
      </c>
      <c r="R75" s="18"/>
      <c r="S75" s="18"/>
      <c r="T75" s="18"/>
    </row>
    <row r="76" spans="1:20">
      <c r="A76" s="4">
        <v>72</v>
      </c>
      <c r="B76" s="17" t="s">
        <v>63</v>
      </c>
      <c r="C76" s="129" t="s">
        <v>876</v>
      </c>
      <c r="D76" s="64" t="s">
        <v>25</v>
      </c>
      <c r="E76" s="132" t="s">
        <v>877</v>
      </c>
      <c r="F76" s="18"/>
      <c r="G76" s="126">
        <v>47</v>
      </c>
      <c r="H76" s="126">
        <v>52</v>
      </c>
      <c r="I76" s="59">
        <f t="shared" si="1"/>
        <v>99</v>
      </c>
      <c r="J76" s="126">
        <v>9707234006</v>
      </c>
      <c r="K76" s="126" t="s">
        <v>508</v>
      </c>
      <c r="L76" s="126" t="s">
        <v>542</v>
      </c>
      <c r="M76" s="126">
        <v>3435796461</v>
      </c>
      <c r="N76" s="136" t="s">
        <v>964</v>
      </c>
      <c r="O76" s="126"/>
      <c r="P76" s="140" t="s">
        <v>991</v>
      </c>
      <c r="Q76" s="18" t="s">
        <v>306</v>
      </c>
      <c r="R76" s="18"/>
      <c r="S76" s="18"/>
      <c r="T76" s="18"/>
    </row>
    <row r="77" spans="1:20">
      <c r="A77" s="4">
        <v>73</v>
      </c>
      <c r="B77" s="17" t="s">
        <v>63</v>
      </c>
      <c r="C77" s="129" t="s">
        <v>878</v>
      </c>
      <c r="D77" s="64" t="s">
        <v>25</v>
      </c>
      <c r="E77" s="127" t="s">
        <v>879</v>
      </c>
      <c r="F77" s="18"/>
      <c r="G77" s="126">
        <v>21</v>
      </c>
      <c r="H77" s="126">
        <v>19</v>
      </c>
      <c r="I77" s="59">
        <f t="shared" si="1"/>
        <v>40</v>
      </c>
      <c r="J77" s="126">
        <v>9508031466</v>
      </c>
      <c r="K77" s="126" t="s">
        <v>508</v>
      </c>
      <c r="L77" s="126" t="s">
        <v>542</v>
      </c>
      <c r="M77" s="126">
        <v>3435796461</v>
      </c>
      <c r="N77" s="136" t="s">
        <v>965</v>
      </c>
      <c r="O77" s="136">
        <v>9508888709</v>
      </c>
      <c r="P77" s="140" t="s">
        <v>992</v>
      </c>
      <c r="Q77" s="18" t="s">
        <v>307</v>
      </c>
      <c r="R77" s="18"/>
      <c r="S77" s="18"/>
      <c r="T77" s="18"/>
    </row>
    <row r="78" spans="1:20">
      <c r="A78" s="4">
        <v>74</v>
      </c>
      <c r="B78" s="17" t="s">
        <v>63</v>
      </c>
      <c r="C78" s="129" t="s">
        <v>880</v>
      </c>
      <c r="D78" s="64" t="s">
        <v>25</v>
      </c>
      <c r="E78" s="133" t="s">
        <v>881</v>
      </c>
      <c r="F78" s="18"/>
      <c r="G78" s="126">
        <v>38</v>
      </c>
      <c r="H78" s="126">
        <v>35</v>
      </c>
      <c r="I78" s="59">
        <f t="shared" si="1"/>
        <v>73</v>
      </c>
      <c r="J78" s="126">
        <v>9864653407</v>
      </c>
      <c r="K78" s="126" t="s">
        <v>508</v>
      </c>
      <c r="L78" s="126" t="s">
        <v>545</v>
      </c>
      <c r="M78" s="126">
        <v>9577997440</v>
      </c>
      <c r="N78" s="136" t="s">
        <v>966</v>
      </c>
      <c r="O78" s="136">
        <v>9678369330</v>
      </c>
      <c r="P78" s="140" t="s">
        <v>992</v>
      </c>
      <c r="Q78" s="18" t="s">
        <v>307</v>
      </c>
      <c r="R78" s="18"/>
      <c r="S78" s="18"/>
      <c r="T78" s="18"/>
    </row>
    <row r="79" spans="1:20">
      <c r="A79" s="4">
        <v>75</v>
      </c>
      <c r="B79" s="17" t="s">
        <v>63</v>
      </c>
      <c r="C79" s="129" t="s">
        <v>882</v>
      </c>
      <c r="D79" s="64" t="s">
        <v>25</v>
      </c>
      <c r="E79" s="133" t="s">
        <v>883</v>
      </c>
      <c r="F79" s="18"/>
      <c r="G79" s="126">
        <v>19</v>
      </c>
      <c r="H79" s="126">
        <v>24</v>
      </c>
      <c r="I79" s="59">
        <f t="shared" si="1"/>
        <v>43</v>
      </c>
      <c r="J79" s="135">
        <v>7086770369</v>
      </c>
      <c r="K79" s="126" t="s">
        <v>508</v>
      </c>
      <c r="L79" s="126" t="s">
        <v>545</v>
      </c>
      <c r="M79" s="126">
        <v>9864265412</v>
      </c>
      <c r="N79" s="136" t="s">
        <v>966</v>
      </c>
      <c r="O79" s="136">
        <v>9678369330</v>
      </c>
      <c r="P79" s="140" t="s">
        <v>993</v>
      </c>
      <c r="Q79" s="18" t="s">
        <v>309</v>
      </c>
      <c r="R79" s="18"/>
      <c r="S79" s="18"/>
      <c r="T79" s="18"/>
    </row>
    <row r="80" spans="1:20">
      <c r="A80" s="4">
        <v>76</v>
      </c>
      <c r="B80" s="17" t="s">
        <v>63</v>
      </c>
      <c r="C80" s="129" t="s">
        <v>884</v>
      </c>
      <c r="D80" s="64" t="s">
        <v>25</v>
      </c>
      <c r="E80" s="133" t="s">
        <v>885</v>
      </c>
      <c r="F80" s="18"/>
      <c r="G80" s="126">
        <v>14</v>
      </c>
      <c r="H80" s="126">
        <v>17</v>
      </c>
      <c r="I80" s="59">
        <f t="shared" si="1"/>
        <v>31</v>
      </c>
      <c r="J80" s="126">
        <v>7086896217</v>
      </c>
      <c r="K80" s="126" t="s">
        <v>508</v>
      </c>
      <c r="L80" s="126" t="s">
        <v>545</v>
      </c>
      <c r="M80" s="126">
        <v>9864265412</v>
      </c>
      <c r="N80" s="136" t="s">
        <v>966</v>
      </c>
      <c r="O80" s="136">
        <v>9678369330</v>
      </c>
      <c r="P80" s="140" t="s">
        <v>993</v>
      </c>
      <c r="Q80" s="18" t="s">
        <v>309</v>
      </c>
      <c r="R80" s="18"/>
      <c r="S80" s="18"/>
      <c r="T80" s="18"/>
    </row>
    <row r="81" spans="1:20">
      <c r="A81" s="4">
        <v>77</v>
      </c>
      <c r="B81" s="17" t="s">
        <v>63</v>
      </c>
      <c r="C81" s="129" t="s">
        <v>886</v>
      </c>
      <c r="D81" s="64" t="s">
        <v>25</v>
      </c>
      <c r="E81" s="127" t="s">
        <v>877</v>
      </c>
      <c r="F81" s="18"/>
      <c r="G81" s="126">
        <v>46</v>
      </c>
      <c r="H81" s="126">
        <v>43</v>
      </c>
      <c r="I81" s="59">
        <f t="shared" si="1"/>
        <v>89</v>
      </c>
      <c r="J81" s="126">
        <v>9531040218</v>
      </c>
      <c r="K81" s="126" t="s">
        <v>473</v>
      </c>
      <c r="L81" s="126" t="s">
        <v>474</v>
      </c>
      <c r="M81" s="126">
        <v>8136052686</v>
      </c>
      <c r="N81" s="136" t="s">
        <v>687</v>
      </c>
      <c r="O81" s="136">
        <v>9859516522</v>
      </c>
      <c r="P81" s="140" t="s">
        <v>994</v>
      </c>
      <c r="Q81" s="18" t="s">
        <v>310</v>
      </c>
      <c r="R81" s="18"/>
      <c r="S81" s="18"/>
      <c r="T81" s="18"/>
    </row>
    <row r="82" spans="1:20">
      <c r="A82" s="4">
        <v>78</v>
      </c>
      <c r="B82" s="17" t="s">
        <v>63</v>
      </c>
      <c r="C82" s="129" t="s">
        <v>887</v>
      </c>
      <c r="D82" s="64" t="s">
        <v>25</v>
      </c>
      <c r="E82" s="132" t="s">
        <v>888</v>
      </c>
      <c r="F82" s="18"/>
      <c r="G82" s="126">
        <v>53</v>
      </c>
      <c r="H82" s="126">
        <v>62</v>
      </c>
      <c r="I82" s="59">
        <f t="shared" si="1"/>
        <v>115</v>
      </c>
      <c r="J82" s="126">
        <v>9707865997</v>
      </c>
      <c r="K82" s="126" t="s">
        <v>464</v>
      </c>
      <c r="L82" s="126" t="s">
        <v>528</v>
      </c>
      <c r="M82" s="126">
        <v>9435916738</v>
      </c>
      <c r="N82" s="126" t="s">
        <v>695</v>
      </c>
      <c r="O82" s="126">
        <v>9678275049</v>
      </c>
      <c r="P82" s="140" t="s">
        <v>994</v>
      </c>
      <c r="Q82" s="18" t="s">
        <v>310</v>
      </c>
      <c r="R82" s="18"/>
      <c r="S82" s="18"/>
      <c r="T82" s="18"/>
    </row>
    <row r="83" spans="1:20">
      <c r="A83" s="4">
        <v>79</v>
      </c>
      <c r="B83" s="17" t="s">
        <v>63</v>
      </c>
      <c r="C83" s="129" t="s">
        <v>889</v>
      </c>
      <c r="D83" s="64" t="s">
        <v>25</v>
      </c>
      <c r="E83" s="127" t="s">
        <v>890</v>
      </c>
      <c r="F83" s="18"/>
      <c r="G83" s="126">
        <v>36</v>
      </c>
      <c r="H83" s="126">
        <v>41</v>
      </c>
      <c r="I83" s="59">
        <f t="shared" si="1"/>
        <v>77</v>
      </c>
      <c r="J83" s="126">
        <v>9531342243</v>
      </c>
      <c r="K83" s="126" t="s">
        <v>506</v>
      </c>
      <c r="L83" s="126" t="s">
        <v>682</v>
      </c>
      <c r="M83" s="126">
        <v>9854683842</v>
      </c>
      <c r="N83" s="126" t="s">
        <v>967</v>
      </c>
      <c r="O83" s="126">
        <v>9954417521</v>
      </c>
      <c r="P83" s="140" t="s">
        <v>995</v>
      </c>
      <c r="Q83" s="18" t="s">
        <v>311</v>
      </c>
      <c r="R83" s="18"/>
      <c r="S83" s="18"/>
      <c r="T83" s="18"/>
    </row>
    <row r="84" spans="1:20">
      <c r="A84" s="4">
        <v>80</v>
      </c>
      <c r="B84" s="17" t="s">
        <v>63</v>
      </c>
      <c r="C84" s="129" t="s">
        <v>891</v>
      </c>
      <c r="D84" s="64" t="s">
        <v>25</v>
      </c>
      <c r="E84" s="132" t="s">
        <v>345</v>
      </c>
      <c r="F84" s="18"/>
      <c r="G84" s="126">
        <v>50</v>
      </c>
      <c r="H84" s="126">
        <v>44</v>
      </c>
      <c r="I84" s="59">
        <f t="shared" si="1"/>
        <v>94</v>
      </c>
      <c r="J84" s="126">
        <v>7399883172</v>
      </c>
      <c r="K84" s="126" t="s">
        <v>464</v>
      </c>
      <c r="L84" s="126" t="s">
        <v>684</v>
      </c>
      <c r="M84" s="126">
        <v>9435649258</v>
      </c>
      <c r="N84" s="136" t="s">
        <v>689</v>
      </c>
      <c r="O84" s="136">
        <v>9859628199</v>
      </c>
      <c r="P84" s="126" t="s">
        <v>996</v>
      </c>
      <c r="Q84" s="18" t="s">
        <v>306</v>
      </c>
      <c r="R84" s="18"/>
      <c r="S84" s="18"/>
      <c r="T84" s="18"/>
    </row>
    <row r="85" spans="1:20">
      <c r="A85" s="4">
        <v>81</v>
      </c>
      <c r="B85" s="17" t="s">
        <v>63</v>
      </c>
      <c r="C85" s="129" t="s">
        <v>892</v>
      </c>
      <c r="D85" s="64" t="s">
        <v>25</v>
      </c>
      <c r="E85" s="127" t="s">
        <v>355</v>
      </c>
      <c r="F85" s="18"/>
      <c r="G85" s="126">
        <v>19</v>
      </c>
      <c r="H85" s="126">
        <v>19</v>
      </c>
      <c r="I85" s="59">
        <f t="shared" si="1"/>
        <v>38</v>
      </c>
      <c r="J85" s="126">
        <v>7086128711</v>
      </c>
      <c r="K85" s="126" t="s">
        <v>464</v>
      </c>
      <c r="L85" s="126" t="s">
        <v>968</v>
      </c>
      <c r="M85" s="126">
        <v>9435649258</v>
      </c>
      <c r="N85" s="136" t="s">
        <v>969</v>
      </c>
      <c r="O85" s="136">
        <v>9613091552</v>
      </c>
      <c r="P85" s="126" t="s">
        <v>996</v>
      </c>
      <c r="Q85" s="18" t="s">
        <v>306</v>
      </c>
      <c r="R85" s="18"/>
      <c r="S85" s="18"/>
      <c r="T85" s="18"/>
    </row>
    <row r="86" spans="1:20">
      <c r="A86" s="4">
        <v>82</v>
      </c>
      <c r="B86" s="17" t="s">
        <v>63</v>
      </c>
      <c r="C86" s="129" t="s">
        <v>893</v>
      </c>
      <c r="D86" s="64" t="s">
        <v>25</v>
      </c>
      <c r="E86" s="127" t="s">
        <v>894</v>
      </c>
      <c r="F86" s="18"/>
      <c r="G86" s="126">
        <v>8</v>
      </c>
      <c r="H86" s="126">
        <v>24</v>
      </c>
      <c r="I86" s="59">
        <f t="shared" si="1"/>
        <v>32</v>
      </c>
      <c r="J86" s="126">
        <v>6900869978</v>
      </c>
      <c r="K86" s="126" t="s">
        <v>473</v>
      </c>
      <c r="L86" s="126" t="s">
        <v>474</v>
      </c>
      <c r="M86" s="127">
        <v>8136052686</v>
      </c>
      <c r="N86" s="125" t="s">
        <v>970</v>
      </c>
      <c r="O86" s="136">
        <v>9577229355</v>
      </c>
      <c r="P86" s="140" t="s">
        <v>997</v>
      </c>
      <c r="Q86" s="18" t="s">
        <v>307</v>
      </c>
      <c r="R86" s="18"/>
      <c r="S86" s="18"/>
      <c r="T86" s="18"/>
    </row>
    <row r="87" spans="1:20">
      <c r="A87" s="4">
        <v>83</v>
      </c>
      <c r="B87" s="17" t="s">
        <v>63</v>
      </c>
      <c r="C87" s="129" t="s">
        <v>895</v>
      </c>
      <c r="D87" s="64" t="s">
        <v>25</v>
      </c>
      <c r="E87" s="127" t="s">
        <v>896</v>
      </c>
      <c r="F87" s="18"/>
      <c r="G87" s="126">
        <v>20</v>
      </c>
      <c r="H87" s="126">
        <v>24</v>
      </c>
      <c r="I87" s="59">
        <f t="shared" si="1"/>
        <v>44</v>
      </c>
      <c r="J87" s="126">
        <v>6900430059</v>
      </c>
      <c r="K87" s="126" t="s">
        <v>473</v>
      </c>
      <c r="L87" s="126" t="s">
        <v>474</v>
      </c>
      <c r="M87" s="127">
        <v>8136052686</v>
      </c>
      <c r="N87" s="125" t="s">
        <v>970</v>
      </c>
      <c r="O87" s="136">
        <v>9577229355</v>
      </c>
      <c r="P87" s="140" t="s">
        <v>997</v>
      </c>
      <c r="Q87" s="18" t="s">
        <v>307</v>
      </c>
      <c r="R87" s="18"/>
      <c r="S87" s="18"/>
      <c r="T87" s="18"/>
    </row>
    <row r="88" spans="1:20">
      <c r="A88" s="4">
        <v>84</v>
      </c>
      <c r="B88" s="17" t="s">
        <v>63</v>
      </c>
      <c r="C88" s="129" t="s">
        <v>897</v>
      </c>
      <c r="D88" s="64" t="s">
        <v>25</v>
      </c>
      <c r="E88" s="127" t="s">
        <v>898</v>
      </c>
      <c r="F88" s="18"/>
      <c r="G88" s="126">
        <v>23</v>
      </c>
      <c r="H88" s="126">
        <v>32</v>
      </c>
      <c r="I88" s="59">
        <f t="shared" si="1"/>
        <v>55</v>
      </c>
      <c r="J88" s="126">
        <v>9401859498</v>
      </c>
      <c r="K88" s="126" t="s">
        <v>480</v>
      </c>
      <c r="L88" s="126" t="s">
        <v>971</v>
      </c>
      <c r="M88" s="126">
        <v>9435753411</v>
      </c>
      <c r="N88" s="126" t="s">
        <v>972</v>
      </c>
      <c r="O88" s="126">
        <v>9854362090</v>
      </c>
      <c r="P88" s="140" t="s">
        <v>998</v>
      </c>
      <c r="Q88" s="18" t="s">
        <v>308</v>
      </c>
      <c r="R88" s="18"/>
      <c r="S88" s="18"/>
      <c r="T88" s="18"/>
    </row>
    <row r="89" spans="1:20">
      <c r="A89" s="4">
        <v>85</v>
      </c>
      <c r="B89" s="17" t="s">
        <v>63</v>
      </c>
      <c r="C89" s="129" t="s">
        <v>899</v>
      </c>
      <c r="D89" s="64" t="s">
        <v>25</v>
      </c>
      <c r="E89" s="127" t="s">
        <v>900</v>
      </c>
      <c r="F89" s="18"/>
      <c r="G89" s="126">
        <v>24</v>
      </c>
      <c r="H89" s="126">
        <v>25</v>
      </c>
      <c r="I89" s="59">
        <f t="shared" si="1"/>
        <v>49</v>
      </c>
      <c r="J89" s="126">
        <v>7399545906</v>
      </c>
      <c r="K89" s="126" t="s">
        <v>531</v>
      </c>
      <c r="L89" s="126" t="s">
        <v>941</v>
      </c>
      <c r="M89" s="126">
        <v>9957727599</v>
      </c>
      <c r="N89" s="126" t="s">
        <v>973</v>
      </c>
      <c r="O89" s="126">
        <v>9678669187</v>
      </c>
      <c r="P89" s="140" t="s">
        <v>998</v>
      </c>
      <c r="Q89" s="18" t="s">
        <v>308</v>
      </c>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85</v>
      </c>
      <c r="D165" s="21"/>
      <c r="E165" s="13"/>
      <c r="F165" s="21"/>
      <c r="G165" s="60">
        <f>SUM(G5:G164)</f>
        <v>2741</v>
      </c>
      <c r="H165" s="60">
        <f>SUM(H5:H164)</f>
        <v>2867</v>
      </c>
      <c r="I165" s="60">
        <f>SUM(I5:I164)</f>
        <v>5608</v>
      </c>
      <c r="J165" s="21"/>
      <c r="K165" s="21"/>
      <c r="L165" s="21"/>
      <c r="M165" s="21"/>
      <c r="N165" s="21"/>
      <c r="O165" s="21"/>
      <c r="P165" s="14"/>
      <c r="Q165" s="21"/>
      <c r="R165" s="21"/>
      <c r="S165" s="21"/>
      <c r="T165" s="12"/>
    </row>
    <row r="166" spans="1:20">
      <c r="A166" s="44" t="s">
        <v>62</v>
      </c>
      <c r="B166" s="10">
        <f>COUNTIF(B$5:B$164,"Team 1")</f>
        <v>37</v>
      </c>
      <c r="C166" s="44" t="s">
        <v>25</v>
      </c>
      <c r="D166" s="10">
        <f>COUNTIF(D5:D164,"Anganwadi")</f>
        <v>85</v>
      </c>
    </row>
    <row r="167" spans="1:20">
      <c r="A167" s="44" t="s">
        <v>63</v>
      </c>
      <c r="B167" s="10">
        <f>COUNTIF(B$6:B$164,"Team 2")</f>
        <v>48</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67" activePane="bottomRight" state="frozen"/>
      <selection pane="topRight" activeCell="C1" sqref="C1"/>
      <selection pane="bottomLeft" activeCell="A5" sqref="A5"/>
      <selection pane="bottomRight" activeCell="D74" sqref="D74"/>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214" t="s">
        <v>70</v>
      </c>
      <c r="B1" s="214"/>
      <c r="C1" s="214"/>
      <c r="D1" s="55"/>
      <c r="E1" s="55"/>
      <c r="F1" s="55"/>
      <c r="G1" s="55"/>
      <c r="H1" s="55"/>
      <c r="I1" s="55"/>
      <c r="J1" s="55"/>
      <c r="K1" s="55"/>
      <c r="L1" s="55"/>
      <c r="M1" s="55"/>
      <c r="N1" s="55"/>
      <c r="O1" s="55"/>
      <c r="P1" s="55"/>
      <c r="Q1" s="55"/>
      <c r="R1" s="55"/>
      <c r="S1" s="55"/>
    </row>
    <row r="2" spans="1:20">
      <c r="A2" s="210" t="s">
        <v>59</v>
      </c>
      <c r="B2" s="211"/>
      <c r="C2" s="211"/>
      <c r="D2" s="25">
        <v>43678</v>
      </c>
      <c r="E2" s="22"/>
      <c r="F2" s="22"/>
      <c r="G2" s="22"/>
      <c r="H2" s="22"/>
      <c r="I2" s="22"/>
      <c r="J2" s="22"/>
      <c r="K2" s="22"/>
      <c r="L2" s="22"/>
      <c r="M2" s="22"/>
      <c r="N2" s="22"/>
      <c r="O2" s="22"/>
      <c r="P2" s="22"/>
      <c r="Q2" s="22"/>
      <c r="R2" s="22"/>
      <c r="S2" s="22"/>
    </row>
    <row r="3" spans="1:20" ht="24" customHeight="1">
      <c r="A3" s="206" t="s">
        <v>14</v>
      </c>
      <c r="B3" s="208" t="s">
        <v>61</v>
      </c>
      <c r="C3" s="205" t="s">
        <v>7</v>
      </c>
      <c r="D3" s="205" t="s">
        <v>55</v>
      </c>
      <c r="E3" s="205" t="s">
        <v>16</v>
      </c>
      <c r="F3" s="212" t="s">
        <v>17</v>
      </c>
      <c r="G3" s="205" t="s">
        <v>8</v>
      </c>
      <c r="H3" s="205"/>
      <c r="I3" s="205"/>
      <c r="J3" s="205" t="s">
        <v>31</v>
      </c>
      <c r="K3" s="208" t="s">
        <v>33</v>
      </c>
      <c r="L3" s="208" t="s">
        <v>50</v>
      </c>
      <c r="M3" s="208" t="s">
        <v>51</v>
      </c>
      <c r="N3" s="208" t="s">
        <v>34</v>
      </c>
      <c r="O3" s="208" t="s">
        <v>35</v>
      </c>
      <c r="P3" s="206" t="s">
        <v>54</v>
      </c>
      <c r="Q3" s="205" t="s">
        <v>52</v>
      </c>
      <c r="R3" s="205" t="s">
        <v>32</v>
      </c>
      <c r="S3" s="205" t="s">
        <v>53</v>
      </c>
      <c r="T3" s="205" t="s">
        <v>13</v>
      </c>
    </row>
    <row r="4" spans="1:20" ht="25.5" customHeight="1">
      <c r="A4" s="206"/>
      <c r="B4" s="213"/>
      <c r="C4" s="205"/>
      <c r="D4" s="205"/>
      <c r="E4" s="205"/>
      <c r="F4" s="212"/>
      <c r="G4" s="23" t="s">
        <v>9</v>
      </c>
      <c r="H4" s="23" t="s">
        <v>10</v>
      </c>
      <c r="I4" s="23" t="s">
        <v>11</v>
      </c>
      <c r="J4" s="205"/>
      <c r="K4" s="209"/>
      <c r="L4" s="209"/>
      <c r="M4" s="209"/>
      <c r="N4" s="209"/>
      <c r="O4" s="209"/>
      <c r="P4" s="206"/>
      <c r="Q4" s="206"/>
      <c r="R4" s="205"/>
      <c r="S4" s="205"/>
      <c r="T4" s="205"/>
    </row>
    <row r="5" spans="1:20" ht="32.25">
      <c r="A5" s="4">
        <v>1</v>
      </c>
      <c r="B5" s="17" t="s">
        <v>62</v>
      </c>
      <c r="C5" s="141" t="s">
        <v>999</v>
      </c>
      <c r="D5" s="117" t="s">
        <v>23</v>
      </c>
      <c r="E5" s="142" t="s">
        <v>1000</v>
      </c>
      <c r="F5" s="57" t="s">
        <v>468</v>
      </c>
      <c r="G5" s="117">
        <v>255</v>
      </c>
      <c r="H5" s="117">
        <v>258</v>
      </c>
      <c r="I5" s="59">
        <f>SUM(G5:H5)</f>
        <v>513</v>
      </c>
      <c r="J5" s="141">
        <v>8066093521</v>
      </c>
      <c r="K5" s="117" t="s">
        <v>506</v>
      </c>
      <c r="L5" s="117" t="s">
        <v>730</v>
      </c>
      <c r="M5" s="142">
        <v>9435615238</v>
      </c>
      <c r="N5" s="117" t="s">
        <v>1117</v>
      </c>
      <c r="O5" s="117">
        <v>9859367932</v>
      </c>
      <c r="P5" s="117" t="s">
        <v>1148</v>
      </c>
      <c r="Q5" s="117" t="s">
        <v>309</v>
      </c>
      <c r="R5" s="48"/>
      <c r="S5" s="18"/>
      <c r="T5" s="18"/>
    </row>
    <row r="6" spans="1:20" ht="32.25">
      <c r="A6" s="4">
        <v>2</v>
      </c>
      <c r="B6" s="17" t="s">
        <v>62</v>
      </c>
      <c r="C6" s="141" t="s">
        <v>999</v>
      </c>
      <c r="D6" s="117" t="s">
        <v>23</v>
      </c>
      <c r="E6" s="142" t="s">
        <v>1000</v>
      </c>
      <c r="F6" s="48" t="s">
        <v>468</v>
      </c>
      <c r="G6" s="117">
        <v>255</v>
      </c>
      <c r="H6" s="117">
        <v>258</v>
      </c>
      <c r="I6" s="59">
        <f t="shared" ref="I6:I69" si="0">SUM(G6:H6)</f>
        <v>513</v>
      </c>
      <c r="J6" s="141">
        <v>8066093521</v>
      </c>
      <c r="K6" s="117" t="s">
        <v>506</v>
      </c>
      <c r="L6" s="117" t="s">
        <v>730</v>
      </c>
      <c r="M6" s="142">
        <v>9435615238</v>
      </c>
      <c r="N6" s="117" t="s">
        <v>1117</v>
      </c>
      <c r="O6" s="117">
        <v>9859367932</v>
      </c>
      <c r="P6" s="117" t="s">
        <v>1149</v>
      </c>
      <c r="Q6" s="117" t="s">
        <v>310</v>
      </c>
      <c r="R6" s="48"/>
      <c r="S6" s="18"/>
      <c r="T6" s="18"/>
    </row>
    <row r="7" spans="1:20" ht="32.25">
      <c r="A7" s="4">
        <v>3</v>
      </c>
      <c r="B7" s="17" t="s">
        <v>62</v>
      </c>
      <c r="C7" s="143" t="s">
        <v>1001</v>
      </c>
      <c r="D7" s="143" t="s">
        <v>25</v>
      </c>
      <c r="E7" s="144" t="s">
        <v>1002</v>
      </c>
      <c r="F7" s="48"/>
      <c r="G7" s="143">
        <v>25</v>
      </c>
      <c r="H7" s="143">
        <v>20</v>
      </c>
      <c r="I7" s="59">
        <f t="shared" si="0"/>
        <v>45</v>
      </c>
      <c r="J7" s="143" t="s">
        <v>1118</v>
      </c>
      <c r="K7" s="117" t="s">
        <v>480</v>
      </c>
      <c r="L7" s="117" t="s">
        <v>505</v>
      </c>
      <c r="M7" s="142">
        <v>9577503978</v>
      </c>
      <c r="N7" s="153" t="s">
        <v>1119</v>
      </c>
      <c r="O7" s="153">
        <v>9401662338</v>
      </c>
      <c r="P7" s="117" t="s">
        <v>1150</v>
      </c>
      <c r="Q7" s="117" t="s">
        <v>1168</v>
      </c>
      <c r="R7" s="48"/>
      <c r="S7" s="18"/>
      <c r="T7" s="18"/>
    </row>
    <row r="8" spans="1:20">
      <c r="A8" s="4">
        <v>4</v>
      </c>
      <c r="B8" s="17" t="s">
        <v>62</v>
      </c>
      <c r="C8" s="141" t="s">
        <v>1003</v>
      </c>
      <c r="D8" s="143" t="s">
        <v>23</v>
      </c>
      <c r="E8" s="145" t="s">
        <v>1004</v>
      </c>
      <c r="F8" s="48" t="s">
        <v>468</v>
      </c>
      <c r="G8" s="143">
        <v>75</v>
      </c>
      <c r="H8" s="143">
        <v>90</v>
      </c>
      <c r="I8" s="59">
        <f t="shared" si="0"/>
        <v>165</v>
      </c>
      <c r="J8" s="117" t="s">
        <v>1120</v>
      </c>
      <c r="K8" s="117" t="s">
        <v>473</v>
      </c>
      <c r="L8" s="117" t="s">
        <v>1121</v>
      </c>
      <c r="M8" s="117">
        <v>9954291465</v>
      </c>
      <c r="N8" s="153" t="s">
        <v>1122</v>
      </c>
      <c r="O8" s="153">
        <v>9957491665</v>
      </c>
      <c r="P8" s="117" t="s">
        <v>1151</v>
      </c>
      <c r="Q8" s="117" t="s">
        <v>306</v>
      </c>
      <c r="R8" s="48"/>
      <c r="S8" s="18"/>
      <c r="T8" s="18"/>
    </row>
    <row r="9" spans="1:20">
      <c r="A9" s="4">
        <v>5</v>
      </c>
      <c r="B9" s="17" t="s">
        <v>62</v>
      </c>
      <c r="C9" s="141" t="s">
        <v>1005</v>
      </c>
      <c r="D9" s="143" t="s">
        <v>25</v>
      </c>
      <c r="E9" s="146" t="s">
        <v>1006</v>
      </c>
      <c r="F9" s="48"/>
      <c r="G9" s="143">
        <v>22</v>
      </c>
      <c r="H9" s="143">
        <v>18</v>
      </c>
      <c r="I9" s="59">
        <f t="shared" si="0"/>
        <v>40</v>
      </c>
      <c r="J9" s="117">
        <v>9435772611</v>
      </c>
      <c r="K9" s="117" t="s">
        <v>473</v>
      </c>
      <c r="L9" s="117" t="s">
        <v>1121</v>
      </c>
      <c r="M9" s="117">
        <v>9954291465</v>
      </c>
      <c r="N9" s="153" t="s">
        <v>1122</v>
      </c>
      <c r="O9" s="153">
        <v>9957491665</v>
      </c>
      <c r="P9" s="117" t="s">
        <v>1152</v>
      </c>
      <c r="Q9" s="117" t="s">
        <v>307</v>
      </c>
      <c r="R9" s="48"/>
      <c r="S9" s="18"/>
      <c r="T9" s="18"/>
    </row>
    <row r="10" spans="1:20">
      <c r="A10" s="4">
        <v>6</v>
      </c>
      <c r="B10" s="17" t="s">
        <v>62</v>
      </c>
      <c r="C10" s="141" t="s">
        <v>1007</v>
      </c>
      <c r="D10" s="143" t="s">
        <v>23</v>
      </c>
      <c r="E10" s="147" t="s">
        <v>1008</v>
      </c>
      <c r="F10" s="48" t="s">
        <v>467</v>
      </c>
      <c r="G10" s="143">
        <v>4</v>
      </c>
      <c r="H10" s="143">
        <v>4</v>
      </c>
      <c r="I10" s="59">
        <f t="shared" si="0"/>
        <v>8</v>
      </c>
      <c r="J10" s="147">
        <v>9435504459</v>
      </c>
      <c r="K10" s="117" t="s">
        <v>473</v>
      </c>
      <c r="L10" s="117" t="s">
        <v>1121</v>
      </c>
      <c r="M10" s="117">
        <v>9954291465</v>
      </c>
      <c r="N10" s="153" t="s">
        <v>1122</v>
      </c>
      <c r="O10" s="153">
        <v>9957491665</v>
      </c>
      <c r="P10" s="117" t="s">
        <v>1152</v>
      </c>
      <c r="Q10" s="117" t="s">
        <v>307</v>
      </c>
      <c r="R10" s="48"/>
      <c r="S10" s="18"/>
      <c r="T10" s="18"/>
    </row>
    <row r="11" spans="1:20" ht="32.25">
      <c r="A11" s="4">
        <v>7</v>
      </c>
      <c r="B11" s="17" t="s">
        <v>62</v>
      </c>
      <c r="C11" s="141" t="s">
        <v>1009</v>
      </c>
      <c r="D11" s="143" t="s">
        <v>25</v>
      </c>
      <c r="E11" s="146" t="s">
        <v>1010</v>
      </c>
      <c r="F11" s="48"/>
      <c r="G11" s="143">
        <v>31</v>
      </c>
      <c r="H11" s="143">
        <v>30</v>
      </c>
      <c r="I11" s="59">
        <f t="shared" si="0"/>
        <v>61</v>
      </c>
      <c r="J11" s="117">
        <v>9401177510</v>
      </c>
      <c r="K11" s="117" t="s">
        <v>473</v>
      </c>
      <c r="L11" s="117" t="s">
        <v>1121</v>
      </c>
      <c r="M11" s="117">
        <v>9954291465</v>
      </c>
      <c r="N11" s="153" t="s">
        <v>1122</v>
      </c>
      <c r="O11" s="153">
        <v>9957491665</v>
      </c>
      <c r="P11" s="117" t="s">
        <v>1152</v>
      </c>
      <c r="Q11" s="117" t="s">
        <v>307</v>
      </c>
      <c r="R11" s="48"/>
      <c r="S11" s="18"/>
      <c r="T11" s="18"/>
    </row>
    <row r="12" spans="1:20">
      <c r="A12" s="4">
        <v>8</v>
      </c>
      <c r="B12" s="17" t="s">
        <v>62</v>
      </c>
      <c r="C12" s="143" t="s">
        <v>1011</v>
      </c>
      <c r="D12" s="143" t="s">
        <v>25</v>
      </c>
      <c r="E12" s="146" t="s">
        <v>1012</v>
      </c>
      <c r="F12" s="48"/>
      <c r="G12" s="143">
        <v>25</v>
      </c>
      <c r="H12" s="143">
        <v>28</v>
      </c>
      <c r="I12" s="59">
        <f t="shared" si="0"/>
        <v>53</v>
      </c>
      <c r="J12" s="117">
        <v>8474889722</v>
      </c>
      <c r="K12" s="117" t="s">
        <v>482</v>
      </c>
      <c r="L12" s="117" t="s">
        <v>934</v>
      </c>
      <c r="M12" s="117">
        <v>9957067835</v>
      </c>
      <c r="N12" s="117" t="s">
        <v>1123</v>
      </c>
      <c r="O12" s="117">
        <v>8011536801</v>
      </c>
      <c r="P12" s="117" t="s">
        <v>1153</v>
      </c>
      <c r="Q12" s="117" t="s">
        <v>308</v>
      </c>
      <c r="R12" s="48"/>
      <c r="S12" s="18"/>
      <c r="T12" s="18"/>
    </row>
    <row r="13" spans="1:20">
      <c r="A13" s="4">
        <v>9</v>
      </c>
      <c r="B13" s="17" t="s">
        <v>62</v>
      </c>
      <c r="C13" s="143" t="s">
        <v>1013</v>
      </c>
      <c r="D13" s="143" t="s">
        <v>23</v>
      </c>
      <c r="E13" s="147" t="s">
        <v>1014</v>
      </c>
      <c r="F13" s="48" t="s">
        <v>467</v>
      </c>
      <c r="G13" s="143">
        <v>7</v>
      </c>
      <c r="H13" s="143">
        <v>8</v>
      </c>
      <c r="I13" s="59">
        <f t="shared" si="0"/>
        <v>15</v>
      </c>
      <c r="J13" s="117">
        <v>9435504376</v>
      </c>
      <c r="K13" s="117" t="s">
        <v>482</v>
      </c>
      <c r="L13" s="117" t="s">
        <v>934</v>
      </c>
      <c r="M13" s="117">
        <v>9957067835</v>
      </c>
      <c r="N13" s="117" t="s">
        <v>1123</v>
      </c>
      <c r="O13" s="117">
        <v>8011536801</v>
      </c>
      <c r="P13" s="117" t="s">
        <v>1153</v>
      </c>
      <c r="Q13" s="117" t="s">
        <v>308</v>
      </c>
      <c r="R13" s="48"/>
      <c r="S13" s="18"/>
      <c r="T13" s="18"/>
    </row>
    <row r="14" spans="1:20">
      <c r="A14" s="4">
        <v>10</v>
      </c>
      <c r="B14" s="17" t="s">
        <v>62</v>
      </c>
      <c r="C14" s="143" t="s">
        <v>1015</v>
      </c>
      <c r="D14" s="143" t="s">
        <v>25</v>
      </c>
      <c r="E14" s="142" t="s">
        <v>807</v>
      </c>
      <c r="F14" s="48"/>
      <c r="G14" s="143">
        <v>52</v>
      </c>
      <c r="H14" s="143">
        <v>44</v>
      </c>
      <c r="I14" s="59">
        <f t="shared" si="0"/>
        <v>96</v>
      </c>
      <c r="J14" s="117">
        <v>9401571135</v>
      </c>
      <c r="K14" s="152" t="s">
        <v>482</v>
      </c>
      <c r="L14" s="117" t="s">
        <v>1124</v>
      </c>
      <c r="M14" s="117">
        <v>9957097415</v>
      </c>
      <c r="N14" s="117" t="s">
        <v>1125</v>
      </c>
      <c r="O14" s="117">
        <v>9954360872</v>
      </c>
      <c r="P14" s="117" t="s">
        <v>1154</v>
      </c>
      <c r="Q14" s="117" t="s">
        <v>309</v>
      </c>
      <c r="R14" s="48"/>
      <c r="S14" s="18"/>
      <c r="T14" s="18"/>
    </row>
    <row r="15" spans="1:20">
      <c r="A15" s="4">
        <v>11</v>
      </c>
      <c r="B15" s="17" t="s">
        <v>62</v>
      </c>
      <c r="C15" s="143" t="s">
        <v>1016</v>
      </c>
      <c r="D15" s="143" t="s">
        <v>23</v>
      </c>
      <c r="E15" s="142" t="s">
        <v>1017</v>
      </c>
      <c r="F15" s="57" t="s">
        <v>1169</v>
      </c>
      <c r="G15" s="117">
        <v>67</v>
      </c>
      <c r="H15" s="117">
        <v>48</v>
      </c>
      <c r="I15" s="59">
        <f t="shared" si="0"/>
        <v>115</v>
      </c>
      <c r="J15" s="117">
        <v>7399882099</v>
      </c>
      <c r="K15" s="117" t="s">
        <v>480</v>
      </c>
      <c r="L15" s="117" t="s">
        <v>302</v>
      </c>
      <c r="M15" s="117">
        <v>8473069526</v>
      </c>
      <c r="N15" s="117" t="s">
        <v>1126</v>
      </c>
      <c r="O15" s="117">
        <v>9854664023</v>
      </c>
      <c r="P15" s="117" t="s">
        <v>173</v>
      </c>
      <c r="Q15" s="117" t="s">
        <v>310</v>
      </c>
      <c r="R15" s="48"/>
      <c r="S15" s="18"/>
      <c r="T15" s="18"/>
    </row>
    <row r="16" spans="1:20">
      <c r="A16" s="4">
        <v>12</v>
      </c>
      <c r="B16" s="17" t="s">
        <v>62</v>
      </c>
      <c r="C16" s="143" t="s">
        <v>1018</v>
      </c>
      <c r="D16" s="143" t="s">
        <v>23</v>
      </c>
      <c r="E16" s="147" t="s">
        <v>1019</v>
      </c>
      <c r="F16" s="48" t="s">
        <v>467</v>
      </c>
      <c r="G16" s="143">
        <v>52</v>
      </c>
      <c r="H16" s="143">
        <v>49</v>
      </c>
      <c r="I16" s="59">
        <f t="shared" si="0"/>
        <v>101</v>
      </c>
      <c r="J16" s="117">
        <v>7896779167</v>
      </c>
      <c r="K16" s="117" t="s">
        <v>508</v>
      </c>
      <c r="L16" s="117" t="s">
        <v>367</v>
      </c>
      <c r="M16" s="117">
        <v>9678168837</v>
      </c>
      <c r="N16" s="117" t="s">
        <v>721</v>
      </c>
      <c r="O16" s="117">
        <v>9508854908</v>
      </c>
      <c r="P16" s="117" t="s">
        <v>1155</v>
      </c>
      <c r="Q16" s="117" t="s">
        <v>1168</v>
      </c>
      <c r="R16" s="48"/>
      <c r="S16" s="18"/>
      <c r="T16" s="18"/>
    </row>
    <row r="17" spans="1:20">
      <c r="A17" s="4">
        <v>13</v>
      </c>
      <c r="B17" s="17" t="s">
        <v>62</v>
      </c>
      <c r="C17" s="143" t="s">
        <v>1020</v>
      </c>
      <c r="D17" s="143" t="s">
        <v>23</v>
      </c>
      <c r="E17" s="142">
        <v>615701</v>
      </c>
      <c r="F17" s="48" t="s">
        <v>1169</v>
      </c>
      <c r="G17" s="143">
        <v>28</v>
      </c>
      <c r="H17" s="143">
        <v>26</v>
      </c>
      <c r="I17" s="59">
        <f t="shared" si="0"/>
        <v>54</v>
      </c>
      <c r="J17" s="117">
        <v>9859117126</v>
      </c>
      <c r="K17" s="117" t="s">
        <v>482</v>
      </c>
      <c r="L17" s="117" t="s">
        <v>483</v>
      </c>
      <c r="M17" s="117">
        <v>9854850830</v>
      </c>
      <c r="N17" s="117" t="s">
        <v>484</v>
      </c>
      <c r="O17" s="117">
        <v>9957727676</v>
      </c>
      <c r="P17" s="117" t="s">
        <v>1156</v>
      </c>
      <c r="Q17" s="117" t="s">
        <v>307</v>
      </c>
      <c r="R17" s="48"/>
      <c r="S17" s="18"/>
      <c r="T17" s="18"/>
    </row>
    <row r="18" spans="1:20">
      <c r="A18" s="4">
        <v>14</v>
      </c>
      <c r="B18" s="17" t="s">
        <v>62</v>
      </c>
      <c r="C18" s="143" t="s">
        <v>1021</v>
      </c>
      <c r="D18" s="143" t="s">
        <v>25</v>
      </c>
      <c r="E18" s="142" t="s">
        <v>896</v>
      </c>
      <c r="F18" s="48"/>
      <c r="G18" s="143">
        <v>47</v>
      </c>
      <c r="H18" s="143">
        <v>49</v>
      </c>
      <c r="I18" s="59">
        <f t="shared" si="0"/>
        <v>96</v>
      </c>
      <c r="J18" s="117">
        <v>7896278498</v>
      </c>
      <c r="K18" s="117" t="s">
        <v>482</v>
      </c>
      <c r="L18" s="117" t="s">
        <v>1127</v>
      </c>
      <c r="M18" s="117">
        <v>9957097415</v>
      </c>
      <c r="N18" s="117" t="s">
        <v>1128</v>
      </c>
      <c r="O18" s="117">
        <v>9957246878</v>
      </c>
      <c r="P18" s="117" t="s">
        <v>1157</v>
      </c>
      <c r="Q18" s="117" t="s">
        <v>310</v>
      </c>
      <c r="R18" s="48"/>
      <c r="S18" s="18"/>
      <c r="T18" s="18"/>
    </row>
    <row r="19" spans="1:20" ht="32.25">
      <c r="A19" s="4">
        <v>15</v>
      </c>
      <c r="B19" s="17" t="s">
        <v>62</v>
      </c>
      <c r="C19" s="117" t="s">
        <v>1022</v>
      </c>
      <c r="D19" s="143" t="s">
        <v>25</v>
      </c>
      <c r="E19" s="142" t="s">
        <v>900</v>
      </c>
      <c r="F19" s="48"/>
      <c r="G19" s="143">
        <v>60</v>
      </c>
      <c r="H19" s="143">
        <v>40</v>
      </c>
      <c r="I19" s="59">
        <f t="shared" si="0"/>
        <v>100</v>
      </c>
      <c r="J19" s="143" t="s">
        <v>1129</v>
      </c>
      <c r="K19" s="117" t="s">
        <v>482</v>
      </c>
      <c r="L19" s="117" t="s">
        <v>1124</v>
      </c>
      <c r="M19" s="117">
        <v>9957097415</v>
      </c>
      <c r="N19" s="153" t="s">
        <v>1130</v>
      </c>
      <c r="O19" s="153">
        <v>7896143304</v>
      </c>
      <c r="P19" s="117" t="s">
        <v>1157</v>
      </c>
      <c r="Q19" s="117" t="s">
        <v>310</v>
      </c>
      <c r="R19" s="48"/>
      <c r="S19" s="18"/>
      <c r="T19" s="18"/>
    </row>
    <row r="20" spans="1:20">
      <c r="A20" s="4">
        <v>16</v>
      </c>
      <c r="B20" s="17" t="s">
        <v>62</v>
      </c>
      <c r="C20" s="117" t="s">
        <v>1023</v>
      </c>
      <c r="D20" s="143" t="s">
        <v>25</v>
      </c>
      <c r="E20" s="145" t="s">
        <v>1024</v>
      </c>
      <c r="F20" s="48"/>
      <c r="G20" s="143">
        <v>48</v>
      </c>
      <c r="H20" s="143">
        <v>48</v>
      </c>
      <c r="I20" s="59">
        <f t="shared" si="0"/>
        <v>96</v>
      </c>
      <c r="J20" s="117">
        <v>8724068328</v>
      </c>
      <c r="K20" s="117" t="s">
        <v>506</v>
      </c>
      <c r="L20" s="117" t="s">
        <v>730</v>
      </c>
      <c r="M20" s="142">
        <v>9435615238</v>
      </c>
      <c r="N20" s="117" t="s">
        <v>1117</v>
      </c>
      <c r="O20" s="117">
        <v>9859367932</v>
      </c>
      <c r="P20" s="117" t="s">
        <v>1158</v>
      </c>
      <c r="Q20" s="117" t="s">
        <v>1168</v>
      </c>
      <c r="R20" s="48"/>
      <c r="S20" s="18"/>
      <c r="T20" s="18"/>
    </row>
    <row r="21" spans="1:20">
      <c r="A21" s="4">
        <v>17</v>
      </c>
      <c r="B21" s="17" t="s">
        <v>62</v>
      </c>
      <c r="C21" s="117" t="s">
        <v>1025</v>
      </c>
      <c r="D21" s="143" t="s">
        <v>23</v>
      </c>
      <c r="E21" s="145" t="s">
        <v>1026</v>
      </c>
      <c r="F21" s="48" t="s">
        <v>468</v>
      </c>
      <c r="G21" s="143">
        <v>234</v>
      </c>
      <c r="H21" s="143">
        <v>122</v>
      </c>
      <c r="I21" s="59">
        <f t="shared" si="0"/>
        <v>356</v>
      </c>
      <c r="J21" s="117" t="s">
        <v>1131</v>
      </c>
      <c r="K21" s="117" t="s">
        <v>498</v>
      </c>
      <c r="L21" s="117" t="s">
        <v>500</v>
      </c>
      <c r="M21" s="117">
        <v>7896651133</v>
      </c>
      <c r="N21" s="117" t="s">
        <v>364</v>
      </c>
      <c r="O21" s="117">
        <v>9678877161</v>
      </c>
      <c r="P21" s="117" t="s">
        <v>1159</v>
      </c>
      <c r="Q21" s="117" t="s">
        <v>306</v>
      </c>
      <c r="R21" s="48"/>
      <c r="S21" s="18"/>
      <c r="T21" s="18"/>
    </row>
    <row r="22" spans="1:20">
      <c r="A22" s="4">
        <v>18</v>
      </c>
      <c r="B22" s="17" t="s">
        <v>62</v>
      </c>
      <c r="C22" s="141" t="s">
        <v>1027</v>
      </c>
      <c r="D22" s="143" t="s">
        <v>23</v>
      </c>
      <c r="E22" s="147" t="s">
        <v>1028</v>
      </c>
      <c r="F22" s="57" t="s">
        <v>467</v>
      </c>
      <c r="G22" s="143">
        <v>19</v>
      </c>
      <c r="H22" s="143">
        <v>10</v>
      </c>
      <c r="I22" s="59">
        <f t="shared" si="0"/>
        <v>29</v>
      </c>
      <c r="J22" s="147">
        <v>9435866582</v>
      </c>
      <c r="K22" s="117" t="s">
        <v>482</v>
      </c>
      <c r="L22" s="117" t="s">
        <v>916</v>
      </c>
      <c r="M22" s="117">
        <v>9954646788</v>
      </c>
      <c r="N22" s="153" t="s">
        <v>1132</v>
      </c>
      <c r="O22" s="153">
        <v>9706712817</v>
      </c>
      <c r="P22" s="117" t="s">
        <v>1160</v>
      </c>
      <c r="Q22" s="117" t="s">
        <v>308</v>
      </c>
      <c r="R22" s="48"/>
      <c r="S22" s="18"/>
      <c r="T22" s="18"/>
    </row>
    <row r="23" spans="1:20">
      <c r="A23" s="4">
        <v>19</v>
      </c>
      <c r="B23" s="17" t="s">
        <v>62</v>
      </c>
      <c r="C23" s="141" t="s">
        <v>1029</v>
      </c>
      <c r="D23" s="143" t="s">
        <v>23</v>
      </c>
      <c r="E23" s="147" t="s">
        <v>1030</v>
      </c>
      <c r="F23" s="48" t="s">
        <v>467</v>
      </c>
      <c r="G23" s="143">
        <v>16</v>
      </c>
      <c r="H23" s="143">
        <v>26</v>
      </c>
      <c r="I23" s="59">
        <f t="shared" si="0"/>
        <v>42</v>
      </c>
      <c r="J23" s="147">
        <v>8011366376</v>
      </c>
      <c r="K23" s="117" t="s">
        <v>482</v>
      </c>
      <c r="L23" s="117" t="s">
        <v>916</v>
      </c>
      <c r="M23" s="117">
        <v>9954646788</v>
      </c>
      <c r="N23" s="153" t="s">
        <v>1132</v>
      </c>
      <c r="O23" s="153">
        <v>9706712817</v>
      </c>
      <c r="P23" s="117" t="s">
        <v>1160</v>
      </c>
      <c r="Q23" s="117" t="s">
        <v>308</v>
      </c>
      <c r="R23" s="48"/>
      <c r="S23" s="18"/>
      <c r="T23" s="18"/>
    </row>
    <row r="24" spans="1:20" ht="32.25">
      <c r="A24" s="4">
        <v>20</v>
      </c>
      <c r="B24" s="17" t="s">
        <v>62</v>
      </c>
      <c r="C24" s="141" t="s">
        <v>1031</v>
      </c>
      <c r="D24" s="143" t="s">
        <v>23</v>
      </c>
      <c r="E24" s="147" t="s">
        <v>1032</v>
      </c>
      <c r="F24" s="57" t="s">
        <v>467</v>
      </c>
      <c r="G24" s="143">
        <v>9</v>
      </c>
      <c r="H24" s="143">
        <v>15</v>
      </c>
      <c r="I24" s="59">
        <f t="shared" si="0"/>
        <v>24</v>
      </c>
      <c r="J24" s="117">
        <v>9435771784</v>
      </c>
      <c r="K24" s="117" t="s">
        <v>482</v>
      </c>
      <c r="L24" s="117" t="s">
        <v>916</v>
      </c>
      <c r="M24" s="117">
        <v>9954646788</v>
      </c>
      <c r="N24" s="153" t="s">
        <v>1132</v>
      </c>
      <c r="O24" s="153">
        <v>9706712817</v>
      </c>
      <c r="P24" s="117" t="s">
        <v>1160</v>
      </c>
      <c r="Q24" s="117" t="s">
        <v>308</v>
      </c>
      <c r="R24" s="18"/>
      <c r="S24" s="18"/>
      <c r="T24" s="18"/>
    </row>
    <row r="25" spans="1:20">
      <c r="A25" s="4">
        <v>21</v>
      </c>
      <c r="B25" s="17" t="s">
        <v>62</v>
      </c>
      <c r="C25" s="141" t="s">
        <v>1033</v>
      </c>
      <c r="D25" s="143" t="s">
        <v>23</v>
      </c>
      <c r="E25" s="147" t="s">
        <v>1034</v>
      </c>
      <c r="F25" s="18" t="s">
        <v>467</v>
      </c>
      <c r="G25" s="143">
        <v>36</v>
      </c>
      <c r="H25" s="143">
        <v>26</v>
      </c>
      <c r="I25" s="59">
        <f t="shared" si="0"/>
        <v>62</v>
      </c>
      <c r="J25" s="147">
        <v>9401202791</v>
      </c>
      <c r="K25" s="117" t="s">
        <v>482</v>
      </c>
      <c r="L25" s="117" t="s">
        <v>916</v>
      </c>
      <c r="M25" s="117">
        <v>9954646788</v>
      </c>
      <c r="N25" s="153" t="s">
        <v>1132</v>
      </c>
      <c r="O25" s="153">
        <v>9706712817</v>
      </c>
      <c r="P25" s="117" t="s">
        <v>1161</v>
      </c>
      <c r="Q25" s="117" t="s">
        <v>309</v>
      </c>
      <c r="R25" s="18"/>
      <c r="S25" s="18"/>
      <c r="T25" s="18"/>
    </row>
    <row r="26" spans="1:20">
      <c r="A26" s="4">
        <v>22</v>
      </c>
      <c r="B26" s="17" t="s">
        <v>62</v>
      </c>
      <c r="C26" s="143" t="s">
        <v>1035</v>
      </c>
      <c r="D26" s="143" t="s">
        <v>25</v>
      </c>
      <c r="E26" s="142" t="s">
        <v>1036</v>
      </c>
      <c r="F26" s="18"/>
      <c r="G26" s="143">
        <v>19</v>
      </c>
      <c r="H26" s="143">
        <v>23</v>
      </c>
      <c r="I26" s="59">
        <f t="shared" si="0"/>
        <v>42</v>
      </c>
      <c r="J26" s="117">
        <v>8811987044</v>
      </c>
      <c r="K26" s="117" t="s">
        <v>482</v>
      </c>
      <c r="L26" s="117" t="s">
        <v>916</v>
      </c>
      <c r="M26" s="117">
        <v>9954646788</v>
      </c>
      <c r="N26" s="117" t="s">
        <v>1133</v>
      </c>
      <c r="O26" s="117">
        <v>8753931378</v>
      </c>
      <c r="P26" s="117" t="s">
        <v>1162</v>
      </c>
      <c r="Q26" s="117" t="s">
        <v>310</v>
      </c>
      <c r="R26" s="18"/>
      <c r="S26" s="18"/>
      <c r="T26" s="18"/>
    </row>
    <row r="27" spans="1:20" ht="32.25">
      <c r="A27" s="4">
        <v>23</v>
      </c>
      <c r="B27" s="17" t="s">
        <v>62</v>
      </c>
      <c r="C27" s="143" t="s">
        <v>1037</v>
      </c>
      <c r="D27" s="143" t="s">
        <v>25</v>
      </c>
      <c r="E27" s="144" t="s">
        <v>403</v>
      </c>
      <c r="F27" s="18"/>
      <c r="G27" s="143">
        <v>52</v>
      </c>
      <c r="H27" s="143">
        <v>53</v>
      </c>
      <c r="I27" s="59">
        <f t="shared" si="0"/>
        <v>105</v>
      </c>
      <c r="J27" s="143" t="s">
        <v>1134</v>
      </c>
      <c r="K27" s="117" t="s">
        <v>482</v>
      </c>
      <c r="L27" s="117" t="s">
        <v>483</v>
      </c>
      <c r="M27" s="117">
        <v>9854850830</v>
      </c>
      <c r="N27" s="117" t="s">
        <v>484</v>
      </c>
      <c r="O27" s="117">
        <v>9957727676</v>
      </c>
      <c r="P27" s="117" t="s">
        <v>1162</v>
      </c>
      <c r="Q27" s="117" t="s">
        <v>310</v>
      </c>
      <c r="R27" s="18"/>
      <c r="S27" s="18"/>
      <c r="T27" s="18"/>
    </row>
    <row r="28" spans="1:20" ht="32.25">
      <c r="A28" s="4">
        <v>24</v>
      </c>
      <c r="B28" s="17" t="s">
        <v>62</v>
      </c>
      <c r="C28" s="147" t="s">
        <v>1038</v>
      </c>
      <c r="D28" s="143" t="s">
        <v>23</v>
      </c>
      <c r="E28" s="147" t="s">
        <v>1039</v>
      </c>
      <c r="F28" s="18" t="s">
        <v>467</v>
      </c>
      <c r="G28" s="143"/>
      <c r="H28" s="143"/>
      <c r="I28" s="59">
        <f t="shared" si="0"/>
        <v>0</v>
      </c>
      <c r="J28" s="147">
        <v>9859729277</v>
      </c>
      <c r="K28" s="117" t="s">
        <v>515</v>
      </c>
      <c r="L28" s="117" t="s">
        <v>516</v>
      </c>
      <c r="M28" s="117">
        <v>9435292959</v>
      </c>
      <c r="N28" s="117" t="s">
        <v>686</v>
      </c>
      <c r="O28" s="117">
        <v>8822544315</v>
      </c>
      <c r="P28" s="117" t="s">
        <v>1163</v>
      </c>
      <c r="Q28" s="117" t="s">
        <v>306</v>
      </c>
      <c r="R28" s="18"/>
      <c r="S28" s="18"/>
      <c r="T28" s="18"/>
    </row>
    <row r="29" spans="1:20">
      <c r="A29" s="4">
        <v>25</v>
      </c>
      <c r="B29" s="17" t="s">
        <v>62</v>
      </c>
      <c r="C29" s="143" t="s">
        <v>1040</v>
      </c>
      <c r="D29" s="143" t="s">
        <v>25</v>
      </c>
      <c r="E29" s="142" t="s">
        <v>289</v>
      </c>
      <c r="F29" s="57"/>
      <c r="G29" s="143">
        <v>47</v>
      </c>
      <c r="H29" s="143">
        <v>46</v>
      </c>
      <c r="I29" s="59">
        <f t="shared" si="0"/>
        <v>93</v>
      </c>
      <c r="J29" s="117">
        <v>8638675972</v>
      </c>
      <c r="K29" s="117" t="s">
        <v>473</v>
      </c>
      <c r="L29" s="117" t="s">
        <v>470</v>
      </c>
      <c r="M29" s="117">
        <v>9435772166</v>
      </c>
      <c r="N29" s="117" t="s">
        <v>707</v>
      </c>
      <c r="O29" s="117">
        <v>9476549307</v>
      </c>
      <c r="P29" s="117" t="s">
        <v>1164</v>
      </c>
      <c r="Q29" s="117" t="s">
        <v>307</v>
      </c>
      <c r="R29" s="18"/>
      <c r="S29" s="18"/>
      <c r="T29" s="18"/>
    </row>
    <row r="30" spans="1:20">
      <c r="A30" s="4">
        <v>26</v>
      </c>
      <c r="B30" s="17" t="s">
        <v>62</v>
      </c>
      <c r="C30" s="148" t="s">
        <v>1041</v>
      </c>
      <c r="D30" s="143" t="s">
        <v>23</v>
      </c>
      <c r="E30" s="147" t="s">
        <v>1042</v>
      </c>
      <c r="F30" s="18" t="s">
        <v>467</v>
      </c>
      <c r="G30" s="143">
        <v>43</v>
      </c>
      <c r="H30" s="143">
        <v>34</v>
      </c>
      <c r="I30" s="59">
        <f t="shared" si="0"/>
        <v>77</v>
      </c>
      <c r="J30" s="147">
        <v>9957459858</v>
      </c>
      <c r="K30" s="117" t="s">
        <v>511</v>
      </c>
      <c r="L30" s="117" t="s">
        <v>521</v>
      </c>
      <c r="M30" s="117">
        <v>9954920563</v>
      </c>
      <c r="N30" s="117" t="s">
        <v>1135</v>
      </c>
      <c r="O30" s="117">
        <v>7399286929</v>
      </c>
      <c r="P30" s="117" t="s">
        <v>1165</v>
      </c>
      <c r="Q30" s="117" t="s">
        <v>309</v>
      </c>
      <c r="R30" s="18"/>
      <c r="S30" s="18"/>
      <c r="T30" s="18"/>
    </row>
    <row r="31" spans="1:20">
      <c r="A31" s="4">
        <v>27</v>
      </c>
      <c r="B31" s="17" t="s">
        <v>62</v>
      </c>
      <c r="C31" s="143" t="s">
        <v>1043</v>
      </c>
      <c r="D31" s="143" t="s">
        <v>23</v>
      </c>
      <c r="E31" s="147" t="s">
        <v>412</v>
      </c>
      <c r="F31" s="18" t="s">
        <v>467</v>
      </c>
      <c r="G31" s="143">
        <v>27</v>
      </c>
      <c r="H31" s="143">
        <v>30</v>
      </c>
      <c r="I31" s="59">
        <f t="shared" si="0"/>
        <v>57</v>
      </c>
      <c r="J31" s="117">
        <v>9577244758</v>
      </c>
      <c r="K31" s="117" t="s">
        <v>511</v>
      </c>
      <c r="L31" s="117" t="s">
        <v>521</v>
      </c>
      <c r="M31" s="117">
        <v>9954920563</v>
      </c>
      <c r="N31" s="117" t="s">
        <v>1135</v>
      </c>
      <c r="O31" s="117">
        <v>7399286929</v>
      </c>
      <c r="P31" s="117" t="s">
        <v>1165</v>
      </c>
      <c r="Q31" s="117" t="s">
        <v>309</v>
      </c>
      <c r="R31" s="18"/>
      <c r="S31" s="18"/>
      <c r="T31" s="18"/>
    </row>
    <row r="32" spans="1:20">
      <c r="A32" s="4">
        <v>28</v>
      </c>
      <c r="B32" s="17" t="s">
        <v>62</v>
      </c>
      <c r="C32" s="143" t="s">
        <v>1044</v>
      </c>
      <c r="D32" s="143" t="s">
        <v>23</v>
      </c>
      <c r="E32" s="147" t="s">
        <v>1045</v>
      </c>
      <c r="F32" s="18" t="s">
        <v>467</v>
      </c>
      <c r="G32" s="143">
        <v>52</v>
      </c>
      <c r="H32" s="143">
        <v>46</v>
      </c>
      <c r="I32" s="59">
        <f t="shared" si="0"/>
        <v>98</v>
      </c>
      <c r="J32" s="147">
        <v>9435845155</v>
      </c>
      <c r="K32" s="117" t="s">
        <v>480</v>
      </c>
      <c r="L32" s="117" t="s">
        <v>302</v>
      </c>
      <c r="M32" s="117">
        <v>9401584813</v>
      </c>
      <c r="N32" s="117" t="s">
        <v>1136</v>
      </c>
      <c r="O32" s="117">
        <v>9678148698</v>
      </c>
      <c r="P32" s="117" t="s">
        <v>1166</v>
      </c>
      <c r="Q32" s="117" t="s">
        <v>310</v>
      </c>
      <c r="R32" s="18"/>
      <c r="S32" s="18"/>
      <c r="T32" s="18"/>
    </row>
    <row r="33" spans="1:20" ht="32.25">
      <c r="A33" s="4">
        <v>29</v>
      </c>
      <c r="B33" s="17" t="s">
        <v>62</v>
      </c>
      <c r="C33" s="143" t="s">
        <v>1046</v>
      </c>
      <c r="D33" s="143" t="s">
        <v>23</v>
      </c>
      <c r="E33" s="147" t="s">
        <v>1047</v>
      </c>
      <c r="F33" s="18" t="s">
        <v>467</v>
      </c>
      <c r="G33" s="143">
        <v>18</v>
      </c>
      <c r="H33" s="143">
        <v>27</v>
      </c>
      <c r="I33" s="59">
        <f t="shared" si="0"/>
        <v>45</v>
      </c>
      <c r="J33" s="147">
        <v>9957096976</v>
      </c>
      <c r="K33" s="117" t="s">
        <v>480</v>
      </c>
      <c r="L33" s="117" t="s">
        <v>302</v>
      </c>
      <c r="M33" s="117">
        <v>9401584813</v>
      </c>
      <c r="N33" s="117" t="s">
        <v>1136</v>
      </c>
      <c r="O33" s="117">
        <v>9678148698</v>
      </c>
      <c r="P33" s="117" t="s">
        <v>1166</v>
      </c>
      <c r="Q33" s="117" t="s">
        <v>310</v>
      </c>
      <c r="R33" s="18"/>
      <c r="S33" s="18"/>
      <c r="T33" s="18"/>
    </row>
    <row r="34" spans="1:20">
      <c r="A34" s="4">
        <v>30</v>
      </c>
      <c r="B34" s="17" t="s">
        <v>62</v>
      </c>
      <c r="C34" s="143" t="s">
        <v>1048</v>
      </c>
      <c r="D34" s="143" t="s">
        <v>23</v>
      </c>
      <c r="E34" s="147" t="s">
        <v>1049</v>
      </c>
      <c r="F34" s="18" t="s">
        <v>467</v>
      </c>
      <c r="G34" s="143">
        <v>28</v>
      </c>
      <c r="H34" s="143">
        <v>27</v>
      </c>
      <c r="I34" s="59">
        <f t="shared" si="0"/>
        <v>55</v>
      </c>
      <c r="J34" s="147">
        <v>9577569965</v>
      </c>
      <c r="K34" s="117" t="s">
        <v>480</v>
      </c>
      <c r="L34" s="117" t="s">
        <v>302</v>
      </c>
      <c r="M34" s="117">
        <v>8473069526</v>
      </c>
      <c r="N34" s="153" t="s">
        <v>1137</v>
      </c>
      <c r="O34" s="153">
        <v>8876521572</v>
      </c>
      <c r="P34" s="117" t="s">
        <v>1167</v>
      </c>
      <c r="Q34" s="117" t="s">
        <v>1168</v>
      </c>
      <c r="R34" s="18"/>
      <c r="S34" s="18"/>
      <c r="T34" s="18"/>
    </row>
    <row r="35" spans="1:20">
      <c r="A35" s="4">
        <v>31</v>
      </c>
      <c r="B35" s="17" t="s">
        <v>63</v>
      </c>
      <c r="C35" s="143"/>
      <c r="D35" s="143"/>
      <c r="E35" s="143"/>
      <c r="F35" s="18"/>
      <c r="G35" s="143"/>
      <c r="H35" s="143"/>
      <c r="I35" s="59">
        <f t="shared" si="0"/>
        <v>0</v>
      </c>
      <c r="J35" s="117"/>
      <c r="K35" s="117"/>
      <c r="L35" s="117"/>
      <c r="M35" s="117"/>
      <c r="N35" s="117"/>
      <c r="O35" s="117"/>
      <c r="P35" s="117"/>
      <c r="Q35" s="117"/>
      <c r="R35" s="18"/>
      <c r="S35" s="18"/>
      <c r="T35" s="18"/>
    </row>
    <row r="36" spans="1:20" ht="32.25">
      <c r="A36" s="4">
        <v>32</v>
      </c>
      <c r="B36" s="17" t="s">
        <v>63</v>
      </c>
      <c r="C36" s="141" t="s">
        <v>999</v>
      </c>
      <c r="D36" s="143" t="s">
        <v>23</v>
      </c>
      <c r="E36" s="142" t="s">
        <v>1000</v>
      </c>
      <c r="F36" s="18" t="s">
        <v>468</v>
      </c>
      <c r="G36" s="117">
        <v>255</v>
      </c>
      <c r="H36" s="117">
        <v>258</v>
      </c>
      <c r="I36" s="59">
        <f t="shared" si="0"/>
        <v>513</v>
      </c>
      <c r="J36" s="141">
        <v>8066093521</v>
      </c>
      <c r="K36" s="117" t="s">
        <v>506</v>
      </c>
      <c r="L36" s="117" t="s">
        <v>730</v>
      </c>
      <c r="M36" s="142">
        <v>9435615238</v>
      </c>
      <c r="N36" s="117" t="s">
        <v>1117</v>
      </c>
      <c r="O36" s="117">
        <v>9859367932</v>
      </c>
      <c r="P36" s="117" t="s">
        <v>1148</v>
      </c>
      <c r="Q36" s="117" t="s">
        <v>1148</v>
      </c>
      <c r="R36" s="18"/>
      <c r="S36" s="18"/>
      <c r="T36" s="18"/>
    </row>
    <row r="37" spans="1:20" ht="32.25">
      <c r="A37" s="4">
        <v>33</v>
      </c>
      <c r="B37" s="17" t="s">
        <v>63</v>
      </c>
      <c r="C37" s="141" t="s">
        <v>999</v>
      </c>
      <c r="D37" s="143" t="s">
        <v>23</v>
      </c>
      <c r="E37" s="142" t="s">
        <v>1000</v>
      </c>
      <c r="F37" s="18" t="s">
        <v>468</v>
      </c>
      <c r="G37" s="117">
        <v>255</v>
      </c>
      <c r="H37" s="117">
        <v>258</v>
      </c>
      <c r="I37" s="59">
        <f t="shared" si="0"/>
        <v>513</v>
      </c>
      <c r="J37" s="141">
        <v>8066093521</v>
      </c>
      <c r="K37" s="117" t="s">
        <v>506</v>
      </c>
      <c r="L37" s="117" t="s">
        <v>730</v>
      </c>
      <c r="M37" s="142">
        <v>9435615238</v>
      </c>
      <c r="N37" s="117" t="s">
        <v>1117</v>
      </c>
      <c r="O37" s="117">
        <v>9859367932</v>
      </c>
      <c r="P37" s="117" t="s">
        <v>1149</v>
      </c>
      <c r="Q37" s="117" t="s">
        <v>1149</v>
      </c>
      <c r="R37" s="18"/>
      <c r="S37" s="18"/>
      <c r="T37" s="18"/>
    </row>
    <row r="38" spans="1:20">
      <c r="A38" s="4">
        <v>34</v>
      </c>
      <c r="B38" s="17" t="s">
        <v>63</v>
      </c>
      <c r="C38" s="143" t="s">
        <v>1050</v>
      </c>
      <c r="D38" s="143" t="s">
        <v>25</v>
      </c>
      <c r="E38" s="142" t="s">
        <v>1051</v>
      </c>
      <c r="F38" s="18"/>
      <c r="G38" s="117">
        <v>24</v>
      </c>
      <c r="H38" s="117">
        <v>18</v>
      </c>
      <c r="I38" s="59">
        <f t="shared" si="0"/>
        <v>42</v>
      </c>
      <c r="J38" s="117">
        <v>8753836210</v>
      </c>
      <c r="K38" s="117" t="s">
        <v>506</v>
      </c>
      <c r="L38" s="117" t="s">
        <v>730</v>
      </c>
      <c r="M38" s="142">
        <v>9435615238</v>
      </c>
      <c r="N38" s="153" t="s">
        <v>731</v>
      </c>
      <c r="O38" s="153">
        <v>9859367932</v>
      </c>
      <c r="P38" s="117" t="s">
        <v>1150</v>
      </c>
      <c r="Q38" s="117" t="s">
        <v>1150</v>
      </c>
      <c r="R38" s="18"/>
      <c r="S38" s="18"/>
      <c r="T38" s="18"/>
    </row>
    <row r="39" spans="1:20" ht="32.25">
      <c r="A39" s="4">
        <v>35</v>
      </c>
      <c r="B39" s="17" t="s">
        <v>63</v>
      </c>
      <c r="C39" s="149" t="s">
        <v>1052</v>
      </c>
      <c r="D39" s="143" t="s">
        <v>23</v>
      </c>
      <c r="E39" s="147" t="s">
        <v>1053</v>
      </c>
      <c r="F39" s="18" t="s">
        <v>467</v>
      </c>
      <c r="G39" s="117">
        <v>5</v>
      </c>
      <c r="H39" s="117">
        <v>6</v>
      </c>
      <c r="I39" s="59">
        <f t="shared" si="0"/>
        <v>11</v>
      </c>
      <c r="J39" s="117">
        <v>9859346280</v>
      </c>
      <c r="K39" s="117" t="s">
        <v>506</v>
      </c>
      <c r="L39" s="117" t="s">
        <v>730</v>
      </c>
      <c r="M39" s="142">
        <v>9435615238</v>
      </c>
      <c r="N39" s="153" t="s">
        <v>731</v>
      </c>
      <c r="O39" s="153">
        <v>9859367932</v>
      </c>
      <c r="P39" s="117" t="s">
        <v>1150</v>
      </c>
      <c r="Q39" s="117" t="s">
        <v>1150</v>
      </c>
      <c r="R39" s="18"/>
      <c r="S39" s="18"/>
      <c r="T39" s="18"/>
    </row>
    <row r="40" spans="1:20">
      <c r="A40" s="4">
        <v>36</v>
      </c>
      <c r="B40" s="17" t="s">
        <v>63</v>
      </c>
      <c r="C40" s="143" t="s">
        <v>1054</v>
      </c>
      <c r="D40" s="143" t="s">
        <v>25</v>
      </c>
      <c r="E40" s="146" t="s">
        <v>1055</v>
      </c>
      <c r="F40" s="18"/>
      <c r="G40" s="117">
        <v>18</v>
      </c>
      <c r="H40" s="117">
        <v>27</v>
      </c>
      <c r="I40" s="59">
        <f t="shared" si="0"/>
        <v>45</v>
      </c>
      <c r="J40" s="117">
        <v>7896373590</v>
      </c>
      <c r="K40" s="117" t="s">
        <v>508</v>
      </c>
      <c r="L40" s="117" t="s">
        <v>545</v>
      </c>
      <c r="M40" s="117">
        <v>9577997440</v>
      </c>
      <c r="N40" s="153" t="s">
        <v>546</v>
      </c>
      <c r="O40" s="153">
        <v>9707393119</v>
      </c>
      <c r="P40" s="117" t="s">
        <v>1151</v>
      </c>
      <c r="Q40" s="117" t="s">
        <v>1151</v>
      </c>
      <c r="R40" s="18"/>
      <c r="S40" s="18"/>
      <c r="T40" s="18"/>
    </row>
    <row r="41" spans="1:20">
      <c r="A41" s="4">
        <v>37</v>
      </c>
      <c r="B41" s="17" t="s">
        <v>63</v>
      </c>
      <c r="C41" s="143" t="s">
        <v>1056</v>
      </c>
      <c r="D41" s="143" t="s">
        <v>23</v>
      </c>
      <c r="E41" s="147" t="s">
        <v>1057</v>
      </c>
      <c r="F41" s="18" t="s">
        <v>467</v>
      </c>
      <c r="G41" s="117">
        <v>19</v>
      </c>
      <c r="H41" s="117">
        <v>22</v>
      </c>
      <c r="I41" s="59">
        <f t="shared" si="0"/>
        <v>41</v>
      </c>
      <c r="J41" s="147">
        <v>7896150148</v>
      </c>
      <c r="K41" s="117" t="s">
        <v>508</v>
      </c>
      <c r="L41" s="117" t="s">
        <v>545</v>
      </c>
      <c r="M41" s="117">
        <v>9577997440</v>
      </c>
      <c r="N41" s="153" t="s">
        <v>546</v>
      </c>
      <c r="O41" s="153">
        <v>9707393119</v>
      </c>
      <c r="P41" s="117" t="s">
        <v>1151</v>
      </c>
      <c r="Q41" s="117" t="s">
        <v>1151</v>
      </c>
      <c r="R41" s="18"/>
      <c r="S41" s="18"/>
      <c r="T41" s="18"/>
    </row>
    <row r="42" spans="1:20">
      <c r="A42" s="4">
        <v>38</v>
      </c>
      <c r="B42" s="17" t="s">
        <v>63</v>
      </c>
      <c r="C42" s="143" t="s">
        <v>1058</v>
      </c>
      <c r="D42" s="143" t="s">
        <v>25</v>
      </c>
      <c r="E42" s="146" t="s">
        <v>1059</v>
      </c>
      <c r="F42" s="18"/>
      <c r="G42" s="117">
        <v>25</v>
      </c>
      <c r="H42" s="117">
        <v>20</v>
      </c>
      <c r="I42" s="59">
        <f t="shared" si="0"/>
        <v>45</v>
      </c>
      <c r="J42" s="117">
        <v>7035241835</v>
      </c>
      <c r="K42" s="117" t="s">
        <v>508</v>
      </c>
      <c r="L42" s="117" t="s">
        <v>539</v>
      </c>
      <c r="M42" s="117">
        <v>9854730912</v>
      </c>
      <c r="N42" s="153" t="s">
        <v>461</v>
      </c>
      <c r="O42" s="153">
        <v>9401932957</v>
      </c>
      <c r="P42" s="117" t="s">
        <v>1152</v>
      </c>
      <c r="Q42" s="117" t="s">
        <v>1152</v>
      </c>
      <c r="R42" s="18"/>
      <c r="S42" s="18"/>
      <c r="T42" s="18"/>
    </row>
    <row r="43" spans="1:20">
      <c r="A43" s="4">
        <v>39</v>
      </c>
      <c r="B43" s="17" t="s">
        <v>63</v>
      </c>
      <c r="C43" s="143" t="s">
        <v>1060</v>
      </c>
      <c r="D43" s="143" t="s">
        <v>23</v>
      </c>
      <c r="E43" s="147" t="s">
        <v>1061</v>
      </c>
      <c r="F43" s="18" t="s">
        <v>467</v>
      </c>
      <c r="G43" s="117">
        <v>15</v>
      </c>
      <c r="H43" s="117">
        <v>26</v>
      </c>
      <c r="I43" s="59">
        <f t="shared" si="0"/>
        <v>41</v>
      </c>
      <c r="J43" s="147">
        <v>7896512631</v>
      </c>
      <c r="K43" s="117" t="s">
        <v>508</v>
      </c>
      <c r="L43" s="117" t="s">
        <v>539</v>
      </c>
      <c r="M43" s="117">
        <v>9854730912</v>
      </c>
      <c r="N43" s="153" t="s">
        <v>461</v>
      </c>
      <c r="O43" s="153">
        <v>9401932957</v>
      </c>
      <c r="P43" s="117" t="s">
        <v>1152</v>
      </c>
      <c r="Q43" s="117" t="s">
        <v>1152</v>
      </c>
      <c r="R43" s="18"/>
      <c r="S43" s="18"/>
      <c r="T43" s="18"/>
    </row>
    <row r="44" spans="1:20" ht="32.25">
      <c r="A44" s="4">
        <v>40</v>
      </c>
      <c r="B44" s="17" t="s">
        <v>63</v>
      </c>
      <c r="C44" s="143" t="s">
        <v>1062</v>
      </c>
      <c r="D44" s="143" t="s">
        <v>23</v>
      </c>
      <c r="E44" s="142" t="s">
        <v>1063</v>
      </c>
      <c r="F44" s="18" t="s">
        <v>1169</v>
      </c>
      <c r="G44" s="117">
        <v>12</v>
      </c>
      <c r="H44" s="117">
        <v>14</v>
      </c>
      <c r="I44" s="59">
        <f t="shared" si="0"/>
        <v>26</v>
      </c>
      <c r="J44" s="117">
        <v>9401832028</v>
      </c>
      <c r="K44" s="117" t="s">
        <v>508</v>
      </c>
      <c r="L44" s="117" t="s">
        <v>539</v>
      </c>
      <c r="M44" s="117">
        <v>9854730912</v>
      </c>
      <c r="N44" s="153" t="s">
        <v>461</v>
      </c>
      <c r="O44" s="153">
        <v>9401932957</v>
      </c>
      <c r="P44" s="117" t="s">
        <v>1152</v>
      </c>
      <c r="Q44" s="117" t="s">
        <v>1152</v>
      </c>
      <c r="R44" s="18"/>
      <c r="S44" s="18"/>
      <c r="T44" s="18"/>
    </row>
    <row r="45" spans="1:20">
      <c r="A45" s="4">
        <v>41</v>
      </c>
      <c r="B45" s="17" t="s">
        <v>63</v>
      </c>
      <c r="C45" s="148" t="s">
        <v>1064</v>
      </c>
      <c r="D45" s="143" t="s">
        <v>23</v>
      </c>
      <c r="E45" s="147" t="s">
        <v>1065</v>
      </c>
      <c r="F45" s="18" t="s">
        <v>467</v>
      </c>
      <c r="G45" s="117">
        <v>18</v>
      </c>
      <c r="H45" s="117">
        <v>35</v>
      </c>
      <c r="I45" s="59">
        <f t="shared" si="0"/>
        <v>53</v>
      </c>
      <c r="J45" s="147">
        <v>9957675930</v>
      </c>
      <c r="K45" s="117" t="s">
        <v>950</v>
      </c>
      <c r="L45" s="117" t="s">
        <v>947</v>
      </c>
      <c r="M45" s="117">
        <v>9435865231</v>
      </c>
      <c r="N45" s="117" t="s">
        <v>1138</v>
      </c>
      <c r="O45" s="117">
        <v>9678459961</v>
      </c>
      <c r="P45" s="117" t="s">
        <v>1153</v>
      </c>
      <c r="Q45" s="117" t="s">
        <v>1153</v>
      </c>
      <c r="R45" s="18"/>
      <c r="S45" s="18"/>
      <c r="T45" s="18"/>
    </row>
    <row r="46" spans="1:20">
      <c r="A46" s="4">
        <v>42</v>
      </c>
      <c r="B46" s="17" t="s">
        <v>63</v>
      </c>
      <c r="C46" s="150" t="s">
        <v>1066</v>
      </c>
      <c r="D46" s="143" t="s">
        <v>25</v>
      </c>
      <c r="E46" s="142" t="s">
        <v>1067</v>
      </c>
      <c r="F46" s="18"/>
      <c r="G46" s="152">
        <v>42</v>
      </c>
      <c r="H46" s="117">
        <v>47</v>
      </c>
      <c r="I46" s="59">
        <f t="shared" si="0"/>
        <v>89</v>
      </c>
      <c r="J46" s="117">
        <v>6900870490</v>
      </c>
      <c r="K46" s="117" t="s">
        <v>950</v>
      </c>
      <c r="L46" s="117" t="s">
        <v>947</v>
      </c>
      <c r="M46" s="117">
        <v>9435865231</v>
      </c>
      <c r="N46" s="117" t="s">
        <v>1138</v>
      </c>
      <c r="O46" s="117">
        <v>9678459961</v>
      </c>
      <c r="P46" s="117" t="s">
        <v>1153</v>
      </c>
      <c r="Q46" s="117" t="s">
        <v>1153</v>
      </c>
      <c r="R46" s="18"/>
      <c r="S46" s="18"/>
      <c r="T46" s="18"/>
    </row>
    <row r="47" spans="1:20">
      <c r="A47" s="4">
        <v>43</v>
      </c>
      <c r="B47" s="17" t="s">
        <v>63</v>
      </c>
      <c r="C47" s="148" t="s">
        <v>1068</v>
      </c>
      <c r="D47" s="143" t="s">
        <v>25</v>
      </c>
      <c r="E47" s="144" t="s">
        <v>1069</v>
      </c>
      <c r="F47" s="18"/>
      <c r="G47" s="152">
        <v>25</v>
      </c>
      <c r="H47" s="152">
        <v>15</v>
      </c>
      <c r="I47" s="59">
        <f t="shared" si="0"/>
        <v>40</v>
      </c>
      <c r="J47" s="117" t="s">
        <v>1139</v>
      </c>
      <c r="K47" s="117" t="s">
        <v>508</v>
      </c>
      <c r="L47" s="117" t="s">
        <v>367</v>
      </c>
      <c r="M47" s="117">
        <v>9678168837</v>
      </c>
      <c r="N47" s="117" t="s">
        <v>1140</v>
      </c>
      <c r="O47" s="117">
        <v>9435632338</v>
      </c>
      <c r="P47" s="117" t="s">
        <v>1154</v>
      </c>
      <c r="Q47" s="117" t="s">
        <v>1154</v>
      </c>
      <c r="R47" s="18"/>
      <c r="S47" s="18"/>
      <c r="T47" s="18"/>
    </row>
    <row r="48" spans="1:20">
      <c r="A48" s="4">
        <v>44</v>
      </c>
      <c r="B48" s="17" t="s">
        <v>63</v>
      </c>
      <c r="C48" s="148" t="s">
        <v>643</v>
      </c>
      <c r="D48" s="143" t="s">
        <v>23</v>
      </c>
      <c r="E48" s="147" t="s">
        <v>1070</v>
      </c>
      <c r="F48" s="18" t="s">
        <v>467</v>
      </c>
      <c r="G48" s="152">
        <v>12</v>
      </c>
      <c r="H48" s="152">
        <v>11</v>
      </c>
      <c r="I48" s="59">
        <f t="shared" si="0"/>
        <v>23</v>
      </c>
      <c r="J48" s="147">
        <v>9864966159</v>
      </c>
      <c r="K48" s="117" t="s">
        <v>508</v>
      </c>
      <c r="L48" s="117" t="s">
        <v>367</v>
      </c>
      <c r="M48" s="117">
        <v>9678168837</v>
      </c>
      <c r="N48" s="117" t="s">
        <v>1140</v>
      </c>
      <c r="O48" s="117">
        <v>9435632338</v>
      </c>
      <c r="P48" s="117" t="s">
        <v>1154</v>
      </c>
      <c r="Q48" s="117" t="s">
        <v>1154</v>
      </c>
      <c r="R48" s="18"/>
      <c r="S48" s="18"/>
      <c r="T48" s="18"/>
    </row>
    <row r="49" spans="1:20">
      <c r="A49" s="4">
        <v>45</v>
      </c>
      <c r="B49" s="17" t="s">
        <v>63</v>
      </c>
      <c r="C49" s="148" t="s">
        <v>1071</v>
      </c>
      <c r="D49" s="143" t="s">
        <v>23</v>
      </c>
      <c r="E49" s="147" t="s">
        <v>1072</v>
      </c>
      <c r="F49" s="18" t="s">
        <v>1169</v>
      </c>
      <c r="G49" s="152">
        <v>22</v>
      </c>
      <c r="H49" s="152">
        <v>29</v>
      </c>
      <c r="I49" s="59">
        <f t="shared" si="0"/>
        <v>51</v>
      </c>
      <c r="J49" s="149">
        <v>9508114751</v>
      </c>
      <c r="K49" s="117" t="s">
        <v>508</v>
      </c>
      <c r="L49" s="117" t="s">
        <v>367</v>
      </c>
      <c r="M49" s="117">
        <v>9678168837</v>
      </c>
      <c r="N49" s="117" t="s">
        <v>1140</v>
      </c>
      <c r="O49" s="117">
        <v>9435632338</v>
      </c>
      <c r="P49" s="117" t="s">
        <v>1154</v>
      </c>
      <c r="Q49" s="117" t="s">
        <v>1154</v>
      </c>
      <c r="R49" s="18"/>
      <c r="S49" s="18"/>
      <c r="T49" s="18"/>
    </row>
    <row r="50" spans="1:20">
      <c r="A50" s="4">
        <v>46</v>
      </c>
      <c r="B50" s="17" t="s">
        <v>63</v>
      </c>
      <c r="C50" s="151" t="s">
        <v>1073</v>
      </c>
      <c r="D50" s="143" t="s">
        <v>23</v>
      </c>
      <c r="E50" s="142" t="s">
        <v>1074</v>
      </c>
      <c r="F50" s="18" t="s">
        <v>467</v>
      </c>
      <c r="G50" s="117">
        <v>29</v>
      </c>
      <c r="H50" s="117">
        <v>24</v>
      </c>
      <c r="I50" s="59">
        <f t="shared" si="0"/>
        <v>53</v>
      </c>
      <c r="J50" s="117">
        <v>8628692704</v>
      </c>
      <c r="K50" s="117" t="s">
        <v>531</v>
      </c>
      <c r="L50" s="117" t="s">
        <v>543</v>
      </c>
      <c r="M50" s="117">
        <v>9435570006</v>
      </c>
      <c r="N50" s="152" t="s">
        <v>462</v>
      </c>
      <c r="O50" s="117">
        <v>9435570006</v>
      </c>
      <c r="P50" s="117" t="s">
        <v>173</v>
      </c>
      <c r="Q50" s="117" t="s">
        <v>173</v>
      </c>
      <c r="R50" s="18"/>
      <c r="S50" s="18"/>
      <c r="T50" s="18"/>
    </row>
    <row r="51" spans="1:20">
      <c r="A51" s="4">
        <v>47</v>
      </c>
      <c r="B51" s="17" t="s">
        <v>63</v>
      </c>
      <c r="C51" s="151" t="s">
        <v>1075</v>
      </c>
      <c r="D51" s="143" t="s">
        <v>23</v>
      </c>
      <c r="E51" s="142" t="s">
        <v>1076</v>
      </c>
      <c r="F51" s="18" t="s">
        <v>467</v>
      </c>
      <c r="G51" s="117">
        <v>31</v>
      </c>
      <c r="H51" s="117">
        <v>28</v>
      </c>
      <c r="I51" s="59">
        <f t="shared" si="0"/>
        <v>59</v>
      </c>
      <c r="J51" s="117">
        <v>9435771781</v>
      </c>
      <c r="K51" s="117" t="s">
        <v>531</v>
      </c>
      <c r="L51" s="117" t="s">
        <v>543</v>
      </c>
      <c r="M51" s="117">
        <v>9435570006</v>
      </c>
      <c r="N51" s="152" t="s">
        <v>462</v>
      </c>
      <c r="O51" s="117">
        <v>9435570006</v>
      </c>
      <c r="P51" s="117" t="s">
        <v>173</v>
      </c>
      <c r="Q51" s="117" t="s">
        <v>173</v>
      </c>
      <c r="R51" s="18"/>
      <c r="S51" s="18"/>
      <c r="T51" s="18"/>
    </row>
    <row r="52" spans="1:20">
      <c r="A52" s="4">
        <v>48</v>
      </c>
      <c r="B52" s="17" t="s">
        <v>63</v>
      </c>
      <c r="C52" s="143" t="s">
        <v>1077</v>
      </c>
      <c r="D52" s="143" t="s">
        <v>23</v>
      </c>
      <c r="E52" s="147" t="s">
        <v>1078</v>
      </c>
      <c r="F52" s="18" t="s">
        <v>1169</v>
      </c>
      <c r="G52" s="152">
        <v>33</v>
      </c>
      <c r="H52" s="117">
        <v>28</v>
      </c>
      <c r="I52" s="59">
        <f t="shared" si="0"/>
        <v>61</v>
      </c>
      <c r="J52" s="149">
        <v>9435797052</v>
      </c>
      <c r="K52" s="117" t="s">
        <v>950</v>
      </c>
      <c r="L52" s="117" t="s">
        <v>947</v>
      </c>
      <c r="M52" s="117">
        <v>9435865231</v>
      </c>
      <c r="N52" s="117" t="s">
        <v>1138</v>
      </c>
      <c r="O52" s="117">
        <v>9678459961</v>
      </c>
      <c r="P52" s="117" t="s">
        <v>1155</v>
      </c>
      <c r="Q52" s="117" t="s">
        <v>1155</v>
      </c>
      <c r="R52" s="18"/>
      <c r="S52" s="18"/>
      <c r="T52" s="18"/>
    </row>
    <row r="53" spans="1:20">
      <c r="A53" s="4">
        <v>49</v>
      </c>
      <c r="B53" s="17" t="s">
        <v>63</v>
      </c>
      <c r="C53" s="143" t="s">
        <v>1079</v>
      </c>
      <c r="D53" s="143" t="s">
        <v>23</v>
      </c>
      <c r="E53" s="147" t="s">
        <v>1080</v>
      </c>
      <c r="F53" s="57" t="s">
        <v>467</v>
      </c>
      <c r="G53" s="117">
        <v>20</v>
      </c>
      <c r="H53" s="117">
        <v>12</v>
      </c>
      <c r="I53" s="59">
        <f t="shared" si="0"/>
        <v>32</v>
      </c>
      <c r="J53" s="117">
        <v>9678946612</v>
      </c>
      <c r="K53" s="117" t="s">
        <v>950</v>
      </c>
      <c r="L53" s="117" t="s">
        <v>947</v>
      </c>
      <c r="M53" s="117">
        <v>9435865231</v>
      </c>
      <c r="N53" s="117" t="s">
        <v>1138</v>
      </c>
      <c r="O53" s="117">
        <v>9678459961</v>
      </c>
      <c r="P53" s="117" t="s">
        <v>1155</v>
      </c>
      <c r="Q53" s="117" t="s">
        <v>1155</v>
      </c>
      <c r="R53" s="18"/>
      <c r="S53" s="18"/>
      <c r="T53" s="18"/>
    </row>
    <row r="54" spans="1:20">
      <c r="A54" s="4">
        <v>50</v>
      </c>
      <c r="B54" s="17" t="s">
        <v>63</v>
      </c>
      <c r="C54" s="148" t="s">
        <v>1081</v>
      </c>
      <c r="D54" s="143" t="s">
        <v>23</v>
      </c>
      <c r="E54" s="145" t="s">
        <v>1082</v>
      </c>
      <c r="F54" s="18" t="s">
        <v>468</v>
      </c>
      <c r="G54" s="117">
        <v>49</v>
      </c>
      <c r="H54" s="117">
        <v>39</v>
      </c>
      <c r="I54" s="59">
        <f t="shared" si="0"/>
        <v>88</v>
      </c>
      <c r="J54" s="117">
        <v>9854429950</v>
      </c>
      <c r="K54" s="117" t="s">
        <v>464</v>
      </c>
      <c r="L54" s="117" t="s">
        <v>528</v>
      </c>
      <c r="M54" s="142">
        <v>9435916738</v>
      </c>
      <c r="N54" s="117" t="s">
        <v>529</v>
      </c>
      <c r="O54" s="117">
        <v>9613920864</v>
      </c>
      <c r="P54" s="117" t="s">
        <v>1156</v>
      </c>
      <c r="Q54" s="117" t="s">
        <v>1156</v>
      </c>
      <c r="R54" s="18"/>
      <c r="S54" s="18"/>
      <c r="T54" s="18"/>
    </row>
    <row r="55" spans="1:20">
      <c r="A55" s="4">
        <v>51</v>
      </c>
      <c r="B55" s="17" t="s">
        <v>63</v>
      </c>
      <c r="C55" s="148" t="s">
        <v>1083</v>
      </c>
      <c r="D55" s="143" t="s">
        <v>23</v>
      </c>
      <c r="E55" s="117">
        <v>18170612705</v>
      </c>
      <c r="F55" s="18" t="s">
        <v>1169</v>
      </c>
      <c r="G55" s="117">
        <v>22</v>
      </c>
      <c r="H55" s="117">
        <v>18</v>
      </c>
      <c r="I55" s="59">
        <f t="shared" si="0"/>
        <v>40</v>
      </c>
      <c r="J55" s="117">
        <v>7399936259</v>
      </c>
      <c r="K55" s="117" t="s">
        <v>464</v>
      </c>
      <c r="L55" s="117" t="s">
        <v>528</v>
      </c>
      <c r="M55" s="142">
        <v>9435916738</v>
      </c>
      <c r="N55" s="117" t="s">
        <v>529</v>
      </c>
      <c r="O55" s="117">
        <v>9613920864</v>
      </c>
      <c r="P55" s="117" t="s">
        <v>1156</v>
      </c>
      <c r="Q55" s="117" t="s">
        <v>1156</v>
      </c>
      <c r="R55" s="18"/>
      <c r="S55" s="18"/>
      <c r="T55" s="18"/>
    </row>
    <row r="56" spans="1:20">
      <c r="A56" s="4">
        <v>52</v>
      </c>
      <c r="B56" s="17" t="s">
        <v>63</v>
      </c>
      <c r="C56" s="148" t="s">
        <v>1084</v>
      </c>
      <c r="D56" s="143" t="s">
        <v>23</v>
      </c>
      <c r="E56" s="117">
        <v>18170612704</v>
      </c>
      <c r="F56" s="18" t="s">
        <v>467</v>
      </c>
      <c r="G56" s="117">
        <v>22</v>
      </c>
      <c r="H56" s="117">
        <v>21</v>
      </c>
      <c r="I56" s="59">
        <f t="shared" si="0"/>
        <v>43</v>
      </c>
      <c r="J56" s="117">
        <v>9854811653</v>
      </c>
      <c r="K56" s="117" t="s">
        <v>464</v>
      </c>
      <c r="L56" s="117" t="s">
        <v>528</v>
      </c>
      <c r="M56" s="142">
        <v>9435916738</v>
      </c>
      <c r="N56" s="117" t="s">
        <v>529</v>
      </c>
      <c r="O56" s="117">
        <v>9613920864</v>
      </c>
      <c r="P56" s="117" t="s">
        <v>1156</v>
      </c>
      <c r="Q56" s="117" t="s">
        <v>1156</v>
      </c>
      <c r="R56" s="18"/>
      <c r="S56" s="18"/>
      <c r="T56" s="18"/>
    </row>
    <row r="57" spans="1:20">
      <c r="A57" s="4">
        <v>53</v>
      </c>
      <c r="B57" s="17" t="s">
        <v>63</v>
      </c>
      <c r="C57" s="117" t="s">
        <v>1085</v>
      </c>
      <c r="D57" s="143" t="s">
        <v>23</v>
      </c>
      <c r="E57" s="147" t="s">
        <v>1086</v>
      </c>
      <c r="F57" s="18" t="s">
        <v>467</v>
      </c>
      <c r="G57" s="152">
        <v>20</v>
      </c>
      <c r="H57" s="117">
        <v>17</v>
      </c>
      <c r="I57" s="59">
        <f t="shared" si="0"/>
        <v>37</v>
      </c>
      <c r="J57" s="117">
        <v>9435090261</v>
      </c>
      <c r="K57" s="117" t="s">
        <v>508</v>
      </c>
      <c r="L57" s="117" t="s">
        <v>525</v>
      </c>
      <c r="M57" s="117">
        <v>9435570006</v>
      </c>
      <c r="N57" s="117" t="s">
        <v>961</v>
      </c>
      <c r="O57" s="117">
        <v>9678567984</v>
      </c>
      <c r="P57" s="117" t="s">
        <v>1157</v>
      </c>
      <c r="Q57" s="117" t="s">
        <v>1157</v>
      </c>
      <c r="R57" s="18"/>
      <c r="S57" s="18"/>
      <c r="T57" s="18"/>
    </row>
    <row r="58" spans="1:20">
      <c r="A58" s="4">
        <v>54</v>
      </c>
      <c r="B58" s="17" t="s">
        <v>63</v>
      </c>
      <c r="C58" s="117" t="s">
        <v>1087</v>
      </c>
      <c r="D58" s="143" t="s">
        <v>23</v>
      </c>
      <c r="E58" s="147" t="s">
        <v>1088</v>
      </c>
      <c r="F58" s="18" t="s">
        <v>467</v>
      </c>
      <c r="G58" s="152">
        <v>24</v>
      </c>
      <c r="H58" s="117">
        <v>12</v>
      </c>
      <c r="I58" s="59">
        <f t="shared" si="0"/>
        <v>36</v>
      </c>
      <c r="J58" s="147">
        <v>8472980321</v>
      </c>
      <c r="K58" s="117" t="s">
        <v>508</v>
      </c>
      <c r="L58" s="117" t="s">
        <v>525</v>
      </c>
      <c r="M58" s="117">
        <v>9435570006</v>
      </c>
      <c r="N58" s="117" t="s">
        <v>961</v>
      </c>
      <c r="O58" s="117">
        <v>9678567984</v>
      </c>
      <c r="P58" s="117" t="s">
        <v>1157</v>
      </c>
      <c r="Q58" s="117" t="s">
        <v>1157</v>
      </c>
      <c r="R58" s="18"/>
      <c r="S58" s="18"/>
      <c r="T58" s="18"/>
    </row>
    <row r="59" spans="1:20">
      <c r="A59" s="4">
        <v>55</v>
      </c>
      <c r="B59" s="17" t="s">
        <v>63</v>
      </c>
      <c r="C59" s="117" t="s">
        <v>1089</v>
      </c>
      <c r="D59" s="143" t="s">
        <v>23</v>
      </c>
      <c r="E59" s="147" t="s">
        <v>1090</v>
      </c>
      <c r="F59" s="18" t="s">
        <v>467</v>
      </c>
      <c r="G59" s="152">
        <v>18</v>
      </c>
      <c r="H59" s="117">
        <v>13</v>
      </c>
      <c r="I59" s="59">
        <f t="shared" si="0"/>
        <v>31</v>
      </c>
      <c r="J59" s="147">
        <v>9954505755</v>
      </c>
      <c r="K59" s="117" t="s">
        <v>508</v>
      </c>
      <c r="L59" s="117" t="s">
        <v>525</v>
      </c>
      <c r="M59" s="117">
        <v>9435570006</v>
      </c>
      <c r="N59" s="117" t="s">
        <v>961</v>
      </c>
      <c r="O59" s="117">
        <v>9678567984</v>
      </c>
      <c r="P59" s="117" t="s">
        <v>1157</v>
      </c>
      <c r="Q59" s="117" t="s">
        <v>1157</v>
      </c>
      <c r="R59" s="18"/>
      <c r="S59" s="18"/>
      <c r="T59" s="18"/>
    </row>
    <row r="60" spans="1:20">
      <c r="A60" s="4">
        <v>56</v>
      </c>
      <c r="B60" s="17" t="s">
        <v>63</v>
      </c>
      <c r="C60" s="148" t="s">
        <v>1091</v>
      </c>
      <c r="D60" s="143" t="s">
        <v>23</v>
      </c>
      <c r="E60" s="117"/>
      <c r="F60" s="18" t="s">
        <v>468</v>
      </c>
      <c r="G60" s="152">
        <v>0</v>
      </c>
      <c r="H60" s="117">
        <v>60</v>
      </c>
      <c r="I60" s="59">
        <f t="shared" si="0"/>
        <v>60</v>
      </c>
      <c r="J60" s="117">
        <v>9101802185</v>
      </c>
      <c r="K60" s="117" t="s">
        <v>480</v>
      </c>
      <c r="L60" s="117" t="s">
        <v>1141</v>
      </c>
      <c r="M60" s="117">
        <v>9854670095</v>
      </c>
      <c r="N60" s="117" t="s">
        <v>1142</v>
      </c>
      <c r="O60" s="117">
        <v>9859124432</v>
      </c>
      <c r="P60" s="117" t="s">
        <v>1158</v>
      </c>
      <c r="Q60" s="117" t="s">
        <v>1158</v>
      </c>
      <c r="R60" s="18"/>
      <c r="S60" s="18"/>
      <c r="T60" s="18"/>
    </row>
    <row r="61" spans="1:20">
      <c r="A61" s="4">
        <v>57</v>
      </c>
      <c r="B61" s="17" t="s">
        <v>63</v>
      </c>
      <c r="C61" s="117" t="s">
        <v>1025</v>
      </c>
      <c r="D61" s="143" t="s">
        <v>23</v>
      </c>
      <c r="E61" s="145" t="s">
        <v>1026</v>
      </c>
      <c r="F61" s="18" t="s">
        <v>468</v>
      </c>
      <c r="G61" s="143">
        <v>234</v>
      </c>
      <c r="H61" s="143">
        <v>122</v>
      </c>
      <c r="I61" s="59">
        <f t="shared" si="0"/>
        <v>356</v>
      </c>
      <c r="J61" s="117" t="s">
        <v>1131</v>
      </c>
      <c r="K61" s="117" t="s">
        <v>498</v>
      </c>
      <c r="L61" s="117" t="s">
        <v>500</v>
      </c>
      <c r="M61" s="117">
        <v>7896651133</v>
      </c>
      <c r="N61" s="117" t="s">
        <v>364</v>
      </c>
      <c r="O61" s="117">
        <v>9678877161</v>
      </c>
      <c r="P61" s="117" t="s">
        <v>1159</v>
      </c>
      <c r="Q61" s="117" t="s">
        <v>1159</v>
      </c>
      <c r="R61" s="18"/>
      <c r="S61" s="18"/>
      <c r="T61" s="18"/>
    </row>
    <row r="62" spans="1:20">
      <c r="A62" s="4">
        <v>58</v>
      </c>
      <c r="B62" s="17" t="s">
        <v>63</v>
      </c>
      <c r="C62" s="148" t="s">
        <v>1092</v>
      </c>
      <c r="D62" s="143" t="s">
        <v>23</v>
      </c>
      <c r="E62" s="147" t="s">
        <v>1093</v>
      </c>
      <c r="F62" s="18" t="s">
        <v>467</v>
      </c>
      <c r="G62" s="152">
        <v>4</v>
      </c>
      <c r="H62" s="152">
        <v>19</v>
      </c>
      <c r="I62" s="59">
        <f t="shared" si="0"/>
        <v>23</v>
      </c>
      <c r="J62" s="147">
        <v>8473836426</v>
      </c>
      <c r="K62" s="117" t="s">
        <v>508</v>
      </c>
      <c r="L62" s="117" t="s">
        <v>510</v>
      </c>
      <c r="M62" s="117">
        <v>9401103140</v>
      </c>
      <c r="N62" s="117" t="s">
        <v>1143</v>
      </c>
      <c r="O62" s="117">
        <v>9707466125</v>
      </c>
      <c r="P62" s="117" t="s">
        <v>1160</v>
      </c>
      <c r="Q62" s="117" t="s">
        <v>1160</v>
      </c>
      <c r="R62" s="18"/>
      <c r="S62" s="18"/>
      <c r="T62" s="18"/>
    </row>
    <row r="63" spans="1:20">
      <c r="A63" s="4">
        <v>59</v>
      </c>
      <c r="B63" s="17" t="s">
        <v>63</v>
      </c>
      <c r="C63" s="148" t="s">
        <v>1094</v>
      </c>
      <c r="D63" s="143" t="s">
        <v>23</v>
      </c>
      <c r="E63" s="142" t="s">
        <v>1095</v>
      </c>
      <c r="F63" s="18" t="s">
        <v>467</v>
      </c>
      <c r="G63" s="152">
        <v>28</v>
      </c>
      <c r="H63" s="152">
        <v>27</v>
      </c>
      <c r="I63" s="59">
        <f t="shared" si="0"/>
        <v>55</v>
      </c>
      <c r="J63" s="117">
        <v>9854267784</v>
      </c>
      <c r="K63" s="117" t="s">
        <v>506</v>
      </c>
      <c r="L63" s="117" t="s">
        <v>682</v>
      </c>
      <c r="M63" s="117">
        <v>9854683842</v>
      </c>
      <c r="N63" s="117" t="s">
        <v>943</v>
      </c>
      <c r="O63" s="117">
        <v>8472867388</v>
      </c>
      <c r="P63" s="117" t="s">
        <v>1160</v>
      </c>
      <c r="Q63" s="117" t="s">
        <v>1160</v>
      </c>
      <c r="R63" s="18"/>
      <c r="S63" s="18"/>
      <c r="T63" s="18"/>
    </row>
    <row r="64" spans="1:20">
      <c r="A64" s="4">
        <v>60</v>
      </c>
      <c r="B64" s="17" t="s">
        <v>63</v>
      </c>
      <c r="C64" s="148" t="s">
        <v>1096</v>
      </c>
      <c r="D64" s="143" t="s">
        <v>25</v>
      </c>
      <c r="E64" s="117"/>
      <c r="F64" s="18"/>
      <c r="G64" s="152">
        <v>38</v>
      </c>
      <c r="H64" s="152">
        <v>34</v>
      </c>
      <c r="I64" s="59">
        <f t="shared" si="0"/>
        <v>72</v>
      </c>
      <c r="J64" s="117">
        <v>6000601492</v>
      </c>
      <c r="K64" s="117" t="s">
        <v>508</v>
      </c>
      <c r="L64" s="117" t="s">
        <v>367</v>
      </c>
      <c r="M64" s="117">
        <v>9678168837</v>
      </c>
      <c r="N64" s="117" t="s">
        <v>1144</v>
      </c>
      <c r="O64" s="117">
        <v>9854582188</v>
      </c>
      <c r="P64" s="117" t="s">
        <v>1161</v>
      </c>
      <c r="Q64" s="117" t="s">
        <v>1161</v>
      </c>
      <c r="R64" s="18"/>
      <c r="S64" s="18"/>
      <c r="T64" s="18"/>
    </row>
    <row r="65" spans="1:20">
      <c r="A65" s="4">
        <v>61</v>
      </c>
      <c r="B65" s="17" t="s">
        <v>63</v>
      </c>
      <c r="C65" s="148" t="s">
        <v>1097</v>
      </c>
      <c r="D65" s="117" t="s">
        <v>23</v>
      </c>
      <c r="E65" s="147" t="s">
        <v>1098</v>
      </c>
      <c r="F65" s="18" t="s">
        <v>467</v>
      </c>
      <c r="G65" s="152">
        <v>18</v>
      </c>
      <c r="H65" s="152">
        <v>27</v>
      </c>
      <c r="I65" s="59">
        <f t="shared" si="0"/>
        <v>45</v>
      </c>
      <c r="J65" s="147">
        <v>7002161593</v>
      </c>
      <c r="K65" s="117" t="s">
        <v>508</v>
      </c>
      <c r="L65" s="117" t="s">
        <v>367</v>
      </c>
      <c r="M65" s="117">
        <v>9678168837</v>
      </c>
      <c r="N65" s="117" t="s">
        <v>1144</v>
      </c>
      <c r="O65" s="117">
        <v>9854582188</v>
      </c>
      <c r="P65" s="117" t="s">
        <v>1161</v>
      </c>
      <c r="Q65" s="117" t="s">
        <v>1161</v>
      </c>
      <c r="R65" s="18"/>
      <c r="S65" s="18"/>
      <c r="T65" s="18"/>
    </row>
    <row r="66" spans="1:20">
      <c r="A66" s="4">
        <v>62</v>
      </c>
      <c r="B66" s="17" t="s">
        <v>63</v>
      </c>
      <c r="C66" s="143" t="s">
        <v>1099</v>
      </c>
      <c r="D66" s="117" t="s">
        <v>23</v>
      </c>
      <c r="E66" s="145" t="s">
        <v>1100</v>
      </c>
      <c r="F66" s="18" t="s">
        <v>468</v>
      </c>
      <c r="G66" s="152">
        <v>0</v>
      </c>
      <c r="H66" s="152">
        <v>154</v>
      </c>
      <c r="I66" s="59">
        <f t="shared" si="0"/>
        <v>154</v>
      </c>
      <c r="J66" s="117">
        <v>9365035328</v>
      </c>
      <c r="K66" s="117" t="s">
        <v>498</v>
      </c>
      <c r="L66" s="117" t="s">
        <v>500</v>
      </c>
      <c r="M66" s="117">
        <v>7896651133</v>
      </c>
      <c r="N66" s="117" t="s">
        <v>364</v>
      </c>
      <c r="O66" s="117">
        <v>9678877161</v>
      </c>
      <c r="P66" s="117" t="s">
        <v>1162</v>
      </c>
      <c r="Q66" s="117" t="s">
        <v>1162</v>
      </c>
      <c r="R66" s="18"/>
      <c r="S66" s="18"/>
      <c r="T66" s="18"/>
    </row>
    <row r="67" spans="1:20">
      <c r="A67" s="4">
        <v>63</v>
      </c>
      <c r="B67" s="17" t="s">
        <v>63</v>
      </c>
      <c r="C67" s="143" t="s">
        <v>1101</v>
      </c>
      <c r="D67" s="143" t="s">
        <v>25</v>
      </c>
      <c r="E67" s="145" t="s">
        <v>674</v>
      </c>
      <c r="F67" s="18"/>
      <c r="G67" s="117">
        <v>15</v>
      </c>
      <c r="H67" s="117">
        <v>27</v>
      </c>
      <c r="I67" s="59">
        <f t="shared" si="0"/>
        <v>42</v>
      </c>
      <c r="J67" s="117">
        <v>6001581957</v>
      </c>
      <c r="K67" s="117" t="s">
        <v>508</v>
      </c>
      <c r="L67" s="117" t="s">
        <v>367</v>
      </c>
      <c r="M67" s="117">
        <v>9678168837</v>
      </c>
      <c r="N67" s="117" t="s">
        <v>1145</v>
      </c>
      <c r="O67" s="117">
        <v>8822940744</v>
      </c>
      <c r="P67" s="154" t="s">
        <v>1163</v>
      </c>
      <c r="Q67" s="154" t="s">
        <v>1163</v>
      </c>
      <c r="R67" s="18"/>
      <c r="S67" s="18"/>
      <c r="T67" s="18"/>
    </row>
    <row r="68" spans="1:20">
      <c r="A68" s="4">
        <v>64</v>
      </c>
      <c r="B68" s="17" t="s">
        <v>63</v>
      </c>
      <c r="C68" s="143" t="s">
        <v>1102</v>
      </c>
      <c r="D68" s="117" t="s">
        <v>23</v>
      </c>
      <c r="E68" s="117"/>
      <c r="F68" s="18"/>
      <c r="G68" s="117">
        <v>15</v>
      </c>
      <c r="H68" s="117">
        <v>18</v>
      </c>
      <c r="I68" s="59">
        <f t="shared" si="0"/>
        <v>33</v>
      </c>
      <c r="J68" s="117">
        <v>7896100821</v>
      </c>
      <c r="K68" s="117" t="s">
        <v>508</v>
      </c>
      <c r="L68" s="117" t="s">
        <v>367</v>
      </c>
      <c r="M68" s="117">
        <v>9678168837</v>
      </c>
      <c r="N68" s="117" t="s">
        <v>1145</v>
      </c>
      <c r="O68" s="117">
        <v>8822940744</v>
      </c>
      <c r="P68" s="154" t="s">
        <v>1163</v>
      </c>
      <c r="Q68" s="154" t="s">
        <v>1163</v>
      </c>
      <c r="R68" s="18"/>
      <c r="S68" s="18"/>
      <c r="T68" s="18"/>
    </row>
    <row r="69" spans="1:20" ht="32.25">
      <c r="A69" s="4">
        <v>65</v>
      </c>
      <c r="B69" s="17" t="s">
        <v>63</v>
      </c>
      <c r="C69" s="143" t="s">
        <v>1103</v>
      </c>
      <c r="D69" s="117" t="s">
        <v>23</v>
      </c>
      <c r="E69" s="147" t="s">
        <v>1104</v>
      </c>
      <c r="F69" s="18" t="s">
        <v>467</v>
      </c>
      <c r="G69" s="117">
        <v>23</v>
      </c>
      <c r="H69" s="117">
        <v>31</v>
      </c>
      <c r="I69" s="59">
        <f t="shared" si="0"/>
        <v>54</v>
      </c>
      <c r="J69" s="117">
        <v>8011998983</v>
      </c>
      <c r="K69" s="117" t="s">
        <v>508</v>
      </c>
      <c r="L69" s="117" t="s">
        <v>367</v>
      </c>
      <c r="M69" s="117">
        <v>9678168837</v>
      </c>
      <c r="N69" s="117" t="s">
        <v>721</v>
      </c>
      <c r="O69" s="117">
        <v>9508854908</v>
      </c>
      <c r="P69" s="154" t="s">
        <v>1164</v>
      </c>
      <c r="Q69" s="154" t="s">
        <v>1164</v>
      </c>
      <c r="R69" s="18"/>
      <c r="S69" s="18"/>
      <c r="T69" s="18"/>
    </row>
    <row r="70" spans="1:20" ht="32.25">
      <c r="A70" s="4">
        <v>66</v>
      </c>
      <c r="B70" s="17" t="s">
        <v>63</v>
      </c>
      <c r="C70" s="143" t="s">
        <v>1105</v>
      </c>
      <c r="D70" s="117" t="s">
        <v>23</v>
      </c>
      <c r="E70" s="147" t="s">
        <v>1106</v>
      </c>
      <c r="F70" s="18" t="s">
        <v>467</v>
      </c>
      <c r="G70" s="117">
        <v>20</v>
      </c>
      <c r="H70" s="117">
        <v>15</v>
      </c>
      <c r="I70" s="59">
        <f t="shared" ref="I70:I133" si="1">SUM(G70:H70)</f>
        <v>35</v>
      </c>
      <c r="J70" s="117">
        <v>9678599184</v>
      </c>
      <c r="K70" s="117" t="s">
        <v>508</v>
      </c>
      <c r="L70" s="117" t="s">
        <v>367</v>
      </c>
      <c r="M70" s="117">
        <v>9678168837</v>
      </c>
      <c r="N70" s="117" t="s">
        <v>721</v>
      </c>
      <c r="O70" s="117">
        <v>9508854908</v>
      </c>
      <c r="P70" s="154" t="s">
        <v>1164</v>
      </c>
      <c r="Q70" s="154" t="s">
        <v>1164</v>
      </c>
      <c r="R70" s="18"/>
      <c r="S70" s="18"/>
      <c r="T70" s="18"/>
    </row>
    <row r="71" spans="1:20">
      <c r="A71" s="4">
        <v>67</v>
      </c>
      <c r="B71" s="17" t="s">
        <v>63</v>
      </c>
      <c r="C71" s="143" t="s">
        <v>1107</v>
      </c>
      <c r="D71" s="143" t="s">
        <v>25</v>
      </c>
      <c r="E71" s="144" t="s">
        <v>1108</v>
      </c>
      <c r="F71" s="18"/>
      <c r="G71" s="117">
        <v>26</v>
      </c>
      <c r="H71" s="117">
        <v>24</v>
      </c>
      <c r="I71" s="59">
        <f t="shared" si="1"/>
        <v>50</v>
      </c>
      <c r="J71" s="117">
        <v>9957224266</v>
      </c>
      <c r="K71" s="117" t="s">
        <v>480</v>
      </c>
      <c r="L71" s="117" t="s">
        <v>1141</v>
      </c>
      <c r="M71" s="117">
        <v>9854670095</v>
      </c>
      <c r="N71" s="117" t="s">
        <v>1142</v>
      </c>
      <c r="O71" s="117">
        <v>9859124432</v>
      </c>
      <c r="P71" s="154" t="s">
        <v>1165</v>
      </c>
      <c r="Q71" s="154" t="s">
        <v>1165</v>
      </c>
      <c r="R71" s="18"/>
      <c r="S71" s="18"/>
      <c r="T71" s="18"/>
    </row>
    <row r="72" spans="1:20" ht="32.25">
      <c r="A72" s="4">
        <v>68</v>
      </c>
      <c r="B72" s="17" t="s">
        <v>63</v>
      </c>
      <c r="C72" s="143" t="s">
        <v>1109</v>
      </c>
      <c r="D72" s="117" t="s">
        <v>23</v>
      </c>
      <c r="E72" s="147" t="s">
        <v>1110</v>
      </c>
      <c r="F72" s="18" t="s">
        <v>1169</v>
      </c>
      <c r="G72" s="117">
        <v>35</v>
      </c>
      <c r="H72" s="117">
        <v>38</v>
      </c>
      <c r="I72" s="59">
        <f t="shared" si="1"/>
        <v>73</v>
      </c>
      <c r="J72" s="143" t="s">
        <v>1146</v>
      </c>
      <c r="K72" s="117" t="s">
        <v>480</v>
      </c>
      <c r="L72" s="117" t="s">
        <v>1141</v>
      </c>
      <c r="M72" s="117">
        <v>9854670095</v>
      </c>
      <c r="N72" s="117" t="s">
        <v>1142</v>
      </c>
      <c r="O72" s="117">
        <v>9859124432</v>
      </c>
      <c r="P72" s="154" t="s">
        <v>1165</v>
      </c>
      <c r="Q72" s="154" t="s">
        <v>1165</v>
      </c>
      <c r="R72" s="18"/>
      <c r="S72" s="18"/>
      <c r="T72" s="18"/>
    </row>
    <row r="73" spans="1:20">
      <c r="A73" s="4">
        <v>69</v>
      </c>
      <c r="B73" s="17" t="s">
        <v>63</v>
      </c>
      <c r="C73" s="143" t="s">
        <v>1111</v>
      </c>
      <c r="D73" s="143" t="s">
        <v>25</v>
      </c>
      <c r="E73" s="142" t="s">
        <v>1112</v>
      </c>
      <c r="F73" s="18"/>
      <c r="G73" s="117">
        <v>27</v>
      </c>
      <c r="H73" s="117">
        <v>20</v>
      </c>
      <c r="I73" s="59">
        <f t="shared" si="1"/>
        <v>47</v>
      </c>
      <c r="J73" s="117">
        <v>9854916254</v>
      </c>
      <c r="K73" s="117" t="s">
        <v>480</v>
      </c>
      <c r="L73" s="117" t="s">
        <v>1141</v>
      </c>
      <c r="M73" s="117">
        <v>9854670095</v>
      </c>
      <c r="N73" s="117" t="s">
        <v>1142</v>
      </c>
      <c r="O73" s="117">
        <v>9859124432</v>
      </c>
      <c r="P73" s="154" t="s">
        <v>1166</v>
      </c>
      <c r="Q73" s="154" t="s">
        <v>1166</v>
      </c>
      <c r="R73" s="18"/>
      <c r="S73" s="18"/>
      <c r="T73" s="18"/>
    </row>
    <row r="74" spans="1:20">
      <c r="A74" s="4">
        <v>70</v>
      </c>
      <c r="B74" s="17" t="s">
        <v>63</v>
      </c>
      <c r="C74" s="143" t="s">
        <v>1113</v>
      </c>
      <c r="D74" s="117" t="s">
        <v>23</v>
      </c>
      <c r="E74" s="147" t="s">
        <v>1114</v>
      </c>
      <c r="F74" s="18" t="s">
        <v>467</v>
      </c>
      <c r="G74" s="117">
        <v>20</v>
      </c>
      <c r="H74" s="117">
        <v>20</v>
      </c>
      <c r="I74" s="59">
        <f t="shared" si="1"/>
        <v>40</v>
      </c>
      <c r="J74" s="117">
        <v>9401100472</v>
      </c>
      <c r="K74" s="117" t="s">
        <v>480</v>
      </c>
      <c r="L74" s="117" t="s">
        <v>1141</v>
      </c>
      <c r="M74" s="117">
        <v>9854670095</v>
      </c>
      <c r="N74" s="117" t="s">
        <v>1142</v>
      </c>
      <c r="O74" s="117">
        <v>9859124432</v>
      </c>
      <c r="P74" s="154" t="s">
        <v>1166</v>
      </c>
      <c r="Q74" s="154" t="s">
        <v>1166</v>
      </c>
      <c r="R74" s="18"/>
      <c r="S74" s="18"/>
      <c r="T74" s="18"/>
    </row>
    <row r="75" spans="1:20">
      <c r="A75" s="4">
        <v>71</v>
      </c>
      <c r="B75" s="17" t="s">
        <v>63</v>
      </c>
      <c r="C75" s="148" t="s">
        <v>1115</v>
      </c>
      <c r="D75" s="143" t="s">
        <v>25</v>
      </c>
      <c r="E75" s="142" t="s">
        <v>1116</v>
      </c>
      <c r="F75" s="18"/>
      <c r="G75" s="117">
        <v>12</v>
      </c>
      <c r="H75" s="117">
        <v>20</v>
      </c>
      <c r="I75" s="59">
        <f t="shared" si="1"/>
        <v>32</v>
      </c>
      <c r="J75" s="117">
        <v>7399224784</v>
      </c>
      <c r="K75" s="117" t="s">
        <v>480</v>
      </c>
      <c r="L75" s="117" t="s">
        <v>733</v>
      </c>
      <c r="M75" s="117">
        <v>9835315238</v>
      </c>
      <c r="N75" s="117" t="s">
        <v>1147</v>
      </c>
      <c r="O75" s="117">
        <v>8474847115</v>
      </c>
      <c r="P75" s="155" t="s">
        <v>1167</v>
      </c>
      <c r="Q75" s="155" t="s">
        <v>1167</v>
      </c>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48"/>
      <c r="D78" s="48"/>
      <c r="E78" s="19"/>
      <c r="F78" s="48"/>
      <c r="G78" s="19"/>
      <c r="H78" s="19"/>
      <c r="I78" s="59">
        <f t="shared" si="1"/>
        <v>0</v>
      </c>
      <c r="J78" s="48"/>
      <c r="K78" s="48"/>
      <c r="L78" s="48"/>
      <c r="M78" s="48"/>
      <c r="N78" s="48"/>
      <c r="O78" s="4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70</v>
      </c>
      <c r="D165" s="21"/>
      <c r="E165" s="13"/>
      <c r="F165" s="21"/>
      <c r="G165" s="60">
        <f>SUM(G5:G164)</f>
        <v>3183</v>
      </c>
      <c r="H165" s="60">
        <f>SUM(H5:H164)</f>
        <v>3157</v>
      </c>
      <c r="I165" s="60">
        <f>SUM(I5:I164)</f>
        <v>6340</v>
      </c>
      <c r="J165" s="21"/>
      <c r="K165" s="21"/>
      <c r="L165" s="21"/>
      <c r="M165" s="21"/>
      <c r="N165" s="21"/>
      <c r="O165" s="21"/>
      <c r="P165" s="14"/>
      <c r="Q165" s="21"/>
      <c r="R165" s="21"/>
      <c r="S165" s="21"/>
      <c r="T165" s="12"/>
    </row>
    <row r="166" spans="1:20">
      <c r="A166" s="44" t="s">
        <v>62</v>
      </c>
      <c r="B166" s="10">
        <f>COUNTIF(B$5:B$164,"Team 1")</f>
        <v>30</v>
      </c>
      <c r="C166" s="44" t="s">
        <v>25</v>
      </c>
      <c r="D166" s="10">
        <f>COUNTIF(D5:D164,"Anganwadi")</f>
        <v>21</v>
      </c>
    </row>
    <row r="167" spans="1:20">
      <c r="A167" s="44" t="s">
        <v>63</v>
      </c>
      <c r="B167" s="10">
        <f>COUNTIF(B$6:B$164,"Team 2")</f>
        <v>41</v>
      </c>
      <c r="C167" s="44" t="s">
        <v>23</v>
      </c>
      <c r="D167" s="10">
        <f>COUNTIF(D5:D164,"School")</f>
        <v>49</v>
      </c>
    </row>
  </sheetData>
  <sheetProtection password="8527" sheet="1" objects="1" scenarios="1"/>
  <mergeCells count="20">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D5" activePane="bottomRight" state="frozen"/>
      <selection pane="topRight" activeCell="C1" sqref="C1"/>
      <selection pane="bottomLeft" activeCell="A5" sqref="A5"/>
      <selection pane="bottomRight" activeCell="S5" sqref="S5"/>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214" t="s">
        <v>70</v>
      </c>
      <c r="B1" s="214"/>
      <c r="C1" s="214"/>
      <c r="D1" s="55"/>
      <c r="E1" s="55"/>
      <c r="F1" s="55"/>
      <c r="G1" s="55"/>
      <c r="H1" s="55"/>
      <c r="I1" s="55"/>
      <c r="J1" s="55"/>
      <c r="K1" s="55"/>
      <c r="L1" s="55"/>
      <c r="M1" s="216"/>
      <c r="N1" s="216"/>
      <c r="O1" s="216"/>
      <c r="P1" s="216"/>
      <c r="Q1" s="216"/>
      <c r="R1" s="216"/>
      <c r="S1" s="216"/>
      <c r="T1" s="216"/>
    </row>
    <row r="2" spans="1:20">
      <c r="A2" s="210" t="s">
        <v>59</v>
      </c>
      <c r="B2" s="211"/>
      <c r="C2" s="211"/>
      <c r="D2" s="25">
        <v>43709</v>
      </c>
      <c r="E2" s="22"/>
      <c r="F2" s="22"/>
      <c r="G2" s="22"/>
      <c r="H2" s="22"/>
      <c r="I2" s="22"/>
      <c r="J2" s="22"/>
      <c r="K2" s="22"/>
      <c r="L2" s="22"/>
      <c r="M2" s="22"/>
      <c r="N2" s="22"/>
      <c r="O2" s="22"/>
      <c r="P2" s="22"/>
      <c r="Q2" s="22"/>
      <c r="R2" s="22"/>
      <c r="S2" s="22"/>
    </row>
    <row r="3" spans="1:20" ht="24" customHeight="1">
      <c r="A3" s="206" t="s">
        <v>14</v>
      </c>
      <c r="B3" s="208" t="s">
        <v>61</v>
      </c>
      <c r="C3" s="205" t="s">
        <v>7</v>
      </c>
      <c r="D3" s="205" t="s">
        <v>55</v>
      </c>
      <c r="E3" s="205" t="s">
        <v>16</v>
      </c>
      <c r="F3" s="212" t="s">
        <v>17</v>
      </c>
      <c r="G3" s="205" t="s">
        <v>8</v>
      </c>
      <c r="H3" s="205"/>
      <c r="I3" s="205"/>
      <c r="J3" s="205" t="s">
        <v>31</v>
      </c>
      <c r="K3" s="208" t="s">
        <v>33</v>
      </c>
      <c r="L3" s="208" t="s">
        <v>50</v>
      </c>
      <c r="M3" s="208" t="s">
        <v>51</v>
      </c>
      <c r="N3" s="208" t="s">
        <v>34</v>
      </c>
      <c r="O3" s="208" t="s">
        <v>35</v>
      </c>
      <c r="P3" s="206" t="s">
        <v>54</v>
      </c>
      <c r="Q3" s="205" t="s">
        <v>52</v>
      </c>
      <c r="R3" s="205" t="s">
        <v>32</v>
      </c>
      <c r="S3" s="205" t="s">
        <v>53</v>
      </c>
      <c r="T3" s="205" t="s">
        <v>13</v>
      </c>
    </row>
    <row r="4" spans="1:20" ht="25.5" customHeight="1">
      <c r="A4" s="206"/>
      <c r="B4" s="213"/>
      <c r="C4" s="205"/>
      <c r="D4" s="205"/>
      <c r="E4" s="205"/>
      <c r="F4" s="212"/>
      <c r="G4" s="23" t="s">
        <v>9</v>
      </c>
      <c r="H4" s="23" t="s">
        <v>10</v>
      </c>
      <c r="I4" s="23" t="s">
        <v>11</v>
      </c>
      <c r="J4" s="205"/>
      <c r="K4" s="209"/>
      <c r="L4" s="209"/>
      <c r="M4" s="209"/>
      <c r="N4" s="209"/>
      <c r="O4" s="209"/>
      <c r="P4" s="206"/>
      <c r="Q4" s="206"/>
      <c r="R4" s="205"/>
      <c r="S4" s="205"/>
      <c r="T4" s="205"/>
    </row>
    <row r="5" spans="1:20">
      <c r="A5" s="4">
        <v>1</v>
      </c>
      <c r="B5" s="17" t="s">
        <v>62</v>
      </c>
      <c r="C5" s="238" t="s">
        <v>1172</v>
      </c>
      <c r="D5" s="64" t="s">
        <v>25</v>
      </c>
      <c r="E5" s="239" t="s">
        <v>1173</v>
      </c>
      <c r="F5" s="57"/>
      <c r="G5" s="242">
        <v>21</v>
      </c>
      <c r="H5" s="103">
        <v>23</v>
      </c>
      <c r="I5" s="61">
        <f>SUM(G5:H5)</f>
        <v>44</v>
      </c>
      <c r="J5" s="66">
        <v>8474891445</v>
      </c>
      <c r="K5" s="67" t="s">
        <v>482</v>
      </c>
      <c r="L5" s="67" t="s">
        <v>916</v>
      </c>
      <c r="M5" s="67">
        <v>9954646788</v>
      </c>
      <c r="N5" s="67" t="s">
        <v>1282</v>
      </c>
      <c r="O5" s="67">
        <v>8011869358</v>
      </c>
      <c r="P5" s="64" t="s">
        <v>1319</v>
      </c>
      <c r="Q5" s="48" t="s">
        <v>307</v>
      </c>
      <c r="R5" s="48"/>
      <c r="S5" s="18" t="s">
        <v>1170</v>
      </c>
      <c r="T5" s="18"/>
    </row>
    <row r="6" spans="1:20">
      <c r="A6" s="4">
        <v>2</v>
      </c>
      <c r="B6" s="17" t="s">
        <v>62</v>
      </c>
      <c r="C6" s="64" t="s">
        <v>234</v>
      </c>
      <c r="D6" s="64" t="s">
        <v>23</v>
      </c>
      <c r="E6" s="111" t="s">
        <v>1174</v>
      </c>
      <c r="F6" s="48" t="s">
        <v>467</v>
      </c>
      <c r="G6" s="242">
        <v>16</v>
      </c>
      <c r="H6" s="247">
        <v>23</v>
      </c>
      <c r="I6" s="61">
        <f t="shared" ref="I6:I69" si="0">SUM(G6:H6)</f>
        <v>39</v>
      </c>
      <c r="J6" s="111">
        <v>9435573673</v>
      </c>
      <c r="K6" s="67" t="s">
        <v>482</v>
      </c>
      <c r="L6" s="67" t="s">
        <v>916</v>
      </c>
      <c r="M6" s="67">
        <v>9954646788</v>
      </c>
      <c r="N6" s="67" t="s">
        <v>1282</v>
      </c>
      <c r="O6" s="67">
        <v>8011869358</v>
      </c>
      <c r="P6" s="64" t="s">
        <v>1319</v>
      </c>
      <c r="Q6" s="48" t="s">
        <v>307</v>
      </c>
      <c r="R6" s="48"/>
      <c r="S6" s="18"/>
      <c r="T6" s="18"/>
    </row>
    <row r="7" spans="1:20" ht="30">
      <c r="A7" s="4">
        <v>3</v>
      </c>
      <c r="B7" s="17" t="s">
        <v>62</v>
      </c>
      <c r="C7" s="64" t="s">
        <v>1175</v>
      </c>
      <c r="D7" s="64" t="s">
        <v>25</v>
      </c>
      <c r="E7" s="240" t="s">
        <v>435</v>
      </c>
      <c r="F7" s="48"/>
      <c r="G7" s="242">
        <v>24</v>
      </c>
      <c r="H7" s="247">
        <v>25</v>
      </c>
      <c r="I7" s="61">
        <f t="shared" si="0"/>
        <v>49</v>
      </c>
      <c r="J7" s="117">
        <v>9957282154</v>
      </c>
      <c r="K7" s="67" t="s">
        <v>515</v>
      </c>
      <c r="L7" s="67" t="s">
        <v>516</v>
      </c>
      <c r="M7" s="67">
        <v>9435292959</v>
      </c>
      <c r="N7" s="249" t="s">
        <v>1283</v>
      </c>
      <c r="O7" s="250">
        <v>8721012902</v>
      </c>
      <c r="P7" s="64" t="s">
        <v>1320</v>
      </c>
      <c r="Q7" s="48" t="s">
        <v>308</v>
      </c>
      <c r="R7" s="48"/>
      <c r="S7" s="18"/>
      <c r="T7" s="18"/>
    </row>
    <row r="8" spans="1:20">
      <c r="A8" s="4">
        <v>4</v>
      </c>
      <c r="B8" s="17" t="s">
        <v>62</v>
      </c>
      <c r="C8" s="64" t="s">
        <v>1176</v>
      </c>
      <c r="D8" s="64" t="s">
        <v>23</v>
      </c>
      <c r="E8" s="111" t="s">
        <v>1177</v>
      </c>
      <c r="F8" s="48" t="s">
        <v>467</v>
      </c>
      <c r="G8" s="242">
        <v>20</v>
      </c>
      <c r="H8" s="247">
        <v>29</v>
      </c>
      <c r="I8" s="61">
        <f t="shared" si="0"/>
        <v>49</v>
      </c>
      <c r="J8" s="111">
        <v>9954868112</v>
      </c>
      <c r="K8" s="67" t="s">
        <v>515</v>
      </c>
      <c r="L8" s="67" t="s">
        <v>516</v>
      </c>
      <c r="M8" s="67">
        <v>9435292959</v>
      </c>
      <c r="N8" s="249" t="s">
        <v>1283</v>
      </c>
      <c r="O8" s="250">
        <v>8721012902</v>
      </c>
      <c r="P8" s="64" t="s">
        <v>1320</v>
      </c>
      <c r="Q8" s="48" t="s">
        <v>308</v>
      </c>
      <c r="R8" s="48"/>
      <c r="S8" s="18"/>
      <c r="T8" s="18"/>
    </row>
    <row r="9" spans="1:20">
      <c r="A9" s="4">
        <v>5</v>
      </c>
      <c r="B9" s="17" t="s">
        <v>62</v>
      </c>
      <c r="C9" s="238" t="s">
        <v>1178</v>
      </c>
      <c r="D9" s="64" t="s">
        <v>25</v>
      </c>
      <c r="E9" s="241" t="s">
        <v>603</v>
      </c>
      <c r="F9" s="48"/>
      <c r="G9" s="242">
        <v>29</v>
      </c>
      <c r="H9" s="103">
        <v>24</v>
      </c>
      <c r="I9" s="61">
        <f t="shared" si="0"/>
        <v>53</v>
      </c>
      <c r="J9" s="67">
        <v>8486652433</v>
      </c>
      <c r="K9" s="67" t="s">
        <v>464</v>
      </c>
      <c r="L9" s="67" t="s">
        <v>1284</v>
      </c>
      <c r="M9" s="67">
        <v>9435916738</v>
      </c>
      <c r="N9" s="249" t="s">
        <v>708</v>
      </c>
      <c r="O9" s="67">
        <v>9859573077</v>
      </c>
      <c r="P9" s="64" t="s">
        <v>1321</v>
      </c>
      <c r="Q9" s="48" t="s">
        <v>309</v>
      </c>
      <c r="R9" s="48"/>
      <c r="S9" s="18"/>
      <c r="T9" s="18"/>
    </row>
    <row r="10" spans="1:20">
      <c r="A10" s="4">
        <v>6</v>
      </c>
      <c r="B10" s="17" t="s">
        <v>62</v>
      </c>
      <c r="C10" s="64" t="s">
        <v>1179</v>
      </c>
      <c r="D10" s="64" t="s">
        <v>25</v>
      </c>
      <c r="E10" s="242"/>
      <c r="F10" s="48"/>
      <c r="G10" s="67">
        <v>38</v>
      </c>
      <c r="H10" s="247">
        <v>44</v>
      </c>
      <c r="I10" s="61">
        <f t="shared" si="0"/>
        <v>82</v>
      </c>
      <c r="J10" s="67">
        <v>9577207592</v>
      </c>
      <c r="K10" s="67" t="s">
        <v>464</v>
      </c>
      <c r="L10" s="67" t="s">
        <v>1284</v>
      </c>
      <c r="M10" s="67">
        <v>9435916738</v>
      </c>
      <c r="N10" s="249" t="s">
        <v>708</v>
      </c>
      <c r="O10" s="67">
        <v>9859573077</v>
      </c>
      <c r="P10" s="64" t="s">
        <v>1321</v>
      </c>
      <c r="Q10" s="48" t="s">
        <v>309</v>
      </c>
      <c r="R10" s="48"/>
      <c r="S10" s="18"/>
      <c r="T10" s="18"/>
    </row>
    <row r="11" spans="1:20">
      <c r="A11" s="4">
        <v>7</v>
      </c>
      <c r="B11" s="17" t="s">
        <v>62</v>
      </c>
      <c r="C11" s="64" t="s">
        <v>1180</v>
      </c>
      <c r="D11" s="64" t="s">
        <v>23</v>
      </c>
      <c r="E11" s="111" t="s">
        <v>1181</v>
      </c>
      <c r="F11" s="48" t="s">
        <v>467</v>
      </c>
      <c r="G11" s="242">
        <v>157</v>
      </c>
      <c r="H11" s="103">
        <v>180</v>
      </c>
      <c r="I11" s="61">
        <f t="shared" si="0"/>
        <v>337</v>
      </c>
      <c r="J11" s="111">
        <v>7399816040</v>
      </c>
      <c r="K11" s="67" t="s">
        <v>531</v>
      </c>
      <c r="L11" s="67" t="s">
        <v>944</v>
      </c>
      <c r="M11" s="67">
        <v>9854020139</v>
      </c>
      <c r="N11" s="67" t="s">
        <v>945</v>
      </c>
      <c r="O11" s="67">
        <v>8135805918</v>
      </c>
      <c r="P11" s="64" t="s">
        <v>1322</v>
      </c>
      <c r="Q11" s="48" t="s">
        <v>310</v>
      </c>
      <c r="R11" s="48"/>
      <c r="S11" s="18"/>
      <c r="T11" s="18"/>
    </row>
    <row r="12" spans="1:20">
      <c r="A12" s="4">
        <v>8</v>
      </c>
      <c r="B12" s="17" t="s">
        <v>62</v>
      </c>
      <c r="C12" s="242" t="s">
        <v>1182</v>
      </c>
      <c r="D12" s="64" t="s">
        <v>25</v>
      </c>
      <c r="E12" s="240" t="s">
        <v>291</v>
      </c>
      <c r="F12" s="57"/>
      <c r="G12" s="67">
        <v>17</v>
      </c>
      <c r="H12" s="247">
        <v>22</v>
      </c>
      <c r="I12" s="61">
        <f t="shared" si="0"/>
        <v>39</v>
      </c>
      <c r="J12" s="67">
        <v>8876124716</v>
      </c>
      <c r="K12" s="67" t="s">
        <v>480</v>
      </c>
      <c r="L12" s="67" t="s">
        <v>488</v>
      </c>
      <c r="M12" s="67">
        <v>9435835083</v>
      </c>
      <c r="N12" s="67" t="s">
        <v>1285</v>
      </c>
      <c r="O12" s="67">
        <v>9864167047</v>
      </c>
      <c r="P12" s="64" t="s">
        <v>1323</v>
      </c>
      <c r="Q12" s="48" t="s">
        <v>311</v>
      </c>
      <c r="R12" s="48"/>
      <c r="S12" s="18"/>
      <c r="T12" s="18"/>
    </row>
    <row r="13" spans="1:20">
      <c r="A13" s="4">
        <v>9</v>
      </c>
      <c r="B13" s="17" t="s">
        <v>62</v>
      </c>
      <c r="C13" s="64" t="s">
        <v>1183</v>
      </c>
      <c r="D13" s="64" t="s">
        <v>23</v>
      </c>
      <c r="E13" s="111" t="s">
        <v>1184</v>
      </c>
      <c r="F13" s="48" t="s">
        <v>467</v>
      </c>
      <c r="G13" s="242">
        <v>15</v>
      </c>
      <c r="H13" s="247">
        <v>15</v>
      </c>
      <c r="I13" s="61">
        <f t="shared" si="0"/>
        <v>30</v>
      </c>
      <c r="J13" s="111">
        <v>9508742020</v>
      </c>
      <c r="K13" s="67" t="s">
        <v>480</v>
      </c>
      <c r="L13" s="67" t="s">
        <v>488</v>
      </c>
      <c r="M13" s="67">
        <v>9435835083</v>
      </c>
      <c r="N13" s="67" t="s">
        <v>1285</v>
      </c>
      <c r="O13" s="67">
        <v>9864167047</v>
      </c>
      <c r="P13" s="64" t="s">
        <v>1323</v>
      </c>
      <c r="Q13" s="48" t="s">
        <v>311</v>
      </c>
      <c r="R13" s="48"/>
      <c r="S13" s="18"/>
      <c r="T13" s="18"/>
    </row>
    <row r="14" spans="1:20">
      <c r="A14" s="4">
        <v>10</v>
      </c>
      <c r="B14" s="17" t="s">
        <v>62</v>
      </c>
      <c r="C14" s="64" t="s">
        <v>1185</v>
      </c>
      <c r="D14" s="64" t="s">
        <v>25</v>
      </c>
      <c r="E14" s="243" t="s">
        <v>1186</v>
      </c>
      <c r="F14" s="48"/>
      <c r="G14" s="242">
        <v>18</v>
      </c>
      <c r="H14" s="247">
        <v>20</v>
      </c>
      <c r="I14" s="61">
        <f t="shared" si="0"/>
        <v>38</v>
      </c>
      <c r="J14" s="67">
        <v>9401103960</v>
      </c>
      <c r="K14" s="67" t="s">
        <v>482</v>
      </c>
      <c r="L14" s="67" t="s">
        <v>494</v>
      </c>
      <c r="M14" s="67">
        <v>9854850830</v>
      </c>
      <c r="N14" s="67" t="s">
        <v>1286</v>
      </c>
      <c r="O14" s="67">
        <v>9401705044</v>
      </c>
      <c r="P14" s="64" t="s">
        <v>1324</v>
      </c>
      <c r="Q14" s="48" t="s">
        <v>306</v>
      </c>
      <c r="R14" s="48"/>
      <c r="S14" s="18"/>
      <c r="T14" s="18"/>
    </row>
    <row r="15" spans="1:20">
      <c r="A15" s="4">
        <v>11</v>
      </c>
      <c r="B15" s="17" t="s">
        <v>62</v>
      </c>
      <c r="C15" s="242" t="s">
        <v>1187</v>
      </c>
      <c r="D15" s="64" t="s">
        <v>25</v>
      </c>
      <c r="E15" s="243" t="s">
        <v>1188</v>
      </c>
      <c r="F15" s="48"/>
      <c r="G15" s="242">
        <v>20</v>
      </c>
      <c r="H15" s="247">
        <v>21</v>
      </c>
      <c r="I15" s="61">
        <f t="shared" si="0"/>
        <v>41</v>
      </c>
      <c r="J15" s="67">
        <v>8761810274</v>
      </c>
      <c r="K15" s="67" t="s">
        <v>482</v>
      </c>
      <c r="L15" s="67" t="s">
        <v>494</v>
      </c>
      <c r="M15" s="67">
        <v>9854850830</v>
      </c>
      <c r="N15" s="251" t="s">
        <v>1287</v>
      </c>
      <c r="O15" s="247">
        <v>9678945138</v>
      </c>
      <c r="P15" s="64" t="s">
        <v>1324</v>
      </c>
      <c r="Q15" s="48" t="s">
        <v>306</v>
      </c>
      <c r="R15" s="48"/>
      <c r="S15" s="18"/>
      <c r="T15" s="18"/>
    </row>
    <row r="16" spans="1:20">
      <c r="A16" s="4">
        <v>12</v>
      </c>
      <c r="B16" s="17" t="s">
        <v>62</v>
      </c>
      <c r="C16" s="64" t="s">
        <v>1189</v>
      </c>
      <c r="D16" s="66" t="s">
        <v>23</v>
      </c>
      <c r="E16" s="104" t="s">
        <v>1190</v>
      </c>
      <c r="F16" s="48" t="s">
        <v>467</v>
      </c>
      <c r="G16" s="104">
        <v>122</v>
      </c>
      <c r="H16" s="104">
        <v>108</v>
      </c>
      <c r="I16" s="61">
        <f t="shared" si="0"/>
        <v>230</v>
      </c>
      <c r="J16" s="104">
        <v>9401540977</v>
      </c>
      <c r="K16" s="67" t="s">
        <v>464</v>
      </c>
      <c r="L16" s="67" t="s">
        <v>528</v>
      </c>
      <c r="M16" s="67">
        <v>9435916738</v>
      </c>
      <c r="N16" s="67" t="s">
        <v>939</v>
      </c>
      <c r="O16" s="67">
        <v>7399545183</v>
      </c>
      <c r="P16" s="257" t="s">
        <v>1325</v>
      </c>
      <c r="Q16" s="48" t="s">
        <v>307</v>
      </c>
      <c r="R16" s="48"/>
      <c r="S16" s="18"/>
      <c r="T16" s="18"/>
    </row>
    <row r="17" spans="1:20">
      <c r="A17" s="4">
        <v>13</v>
      </c>
      <c r="B17" s="17" t="s">
        <v>62</v>
      </c>
      <c r="C17" s="64" t="s">
        <v>1191</v>
      </c>
      <c r="D17" s="66" t="s">
        <v>23</v>
      </c>
      <c r="E17" s="111" t="s">
        <v>1192</v>
      </c>
      <c r="F17" s="48" t="s">
        <v>1169</v>
      </c>
      <c r="G17" s="242">
        <v>60</v>
      </c>
      <c r="H17" s="103">
        <v>55</v>
      </c>
      <c r="I17" s="61">
        <f t="shared" si="0"/>
        <v>115</v>
      </c>
      <c r="J17" s="77">
        <v>8751871609</v>
      </c>
      <c r="K17" s="67" t="s">
        <v>508</v>
      </c>
      <c r="L17" s="67" t="s">
        <v>539</v>
      </c>
      <c r="M17" s="67">
        <v>9854730912</v>
      </c>
      <c r="N17" s="67" t="s">
        <v>955</v>
      </c>
      <c r="O17" s="67">
        <v>9613547842</v>
      </c>
      <c r="P17" s="64" t="s">
        <v>1326</v>
      </c>
      <c r="Q17" s="48" t="s">
        <v>309</v>
      </c>
      <c r="R17" s="48"/>
      <c r="S17" s="18"/>
      <c r="T17" s="18"/>
    </row>
    <row r="18" spans="1:20">
      <c r="A18" s="4">
        <v>14</v>
      </c>
      <c r="B18" s="17" t="s">
        <v>62</v>
      </c>
      <c r="C18" s="64" t="s">
        <v>1193</v>
      </c>
      <c r="D18" s="64" t="s">
        <v>23</v>
      </c>
      <c r="E18" s="111" t="s">
        <v>1194</v>
      </c>
      <c r="F18" s="48" t="s">
        <v>1169</v>
      </c>
      <c r="G18" s="242">
        <v>98</v>
      </c>
      <c r="H18" s="247">
        <v>89</v>
      </c>
      <c r="I18" s="61">
        <f t="shared" si="0"/>
        <v>187</v>
      </c>
      <c r="J18" s="77">
        <v>9435900640</v>
      </c>
      <c r="K18" s="66" t="s">
        <v>464</v>
      </c>
      <c r="L18" s="67" t="s">
        <v>1288</v>
      </c>
      <c r="M18" s="67">
        <v>9859355966</v>
      </c>
      <c r="N18" s="249" t="s">
        <v>689</v>
      </c>
      <c r="O18" s="250">
        <v>9859628199</v>
      </c>
      <c r="P18" s="64" t="s">
        <v>1327</v>
      </c>
      <c r="Q18" s="48" t="s">
        <v>310</v>
      </c>
      <c r="R18" s="48"/>
      <c r="S18" s="18"/>
      <c r="T18" s="18"/>
    </row>
    <row r="19" spans="1:20">
      <c r="A19" s="4">
        <v>15</v>
      </c>
      <c r="B19" s="17" t="s">
        <v>62</v>
      </c>
      <c r="C19" s="64" t="s">
        <v>96</v>
      </c>
      <c r="D19" s="64" t="s">
        <v>25</v>
      </c>
      <c r="E19" s="102" t="s">
        <v>1195</v>
      </c>
      <c r="F19" s="48" t="s">
        <v>1169</v>
      </c>
      <c r="G19" s="242">
        <v>55</v>
      </c>
      <c r="H19" s="247">
        <v>34</v>
      </c>
      <c r="I19" s="61">
        <f t="shared" si="0"/>
        <v>89</v>
      </c>
      <c r="J19" s="67">
        <v>8133915852</v>
      </c>
      <c r="K19" s="67" t="s">
        <v>480</v>
      </c>
      <c r="L19" s="67" t="s">
        <v>493</v>
      </c>
      <c r="M19" s="67">
        <v>9954309581</v>
      </c>
      <c r="N19" s="249" t="s">
        <v>305</v>
      </c>
      <c r="O19" s="250">
        <v>9707378514</v>
      </c>
      <c r="P19" s="64" t="s">
        <v>1328</v>
      </c>
      <c r="Q19" s="48" t="s">
        <v>311</v>
      </c>
      <c r="R19" s="48"/>
      <c r="S19" s="18"/>
      <c r="T19" s="18"/>
    </row>
    <row r="20" spans="1:20" ht="30">
      <c r="A20" s="4">
        <v>16</v>
      </c>
      <c r="B20" s="17" t="s">
        <v>62</v>
      </c>
      <c r="C20" s="238" t="s">
        <v>1196</v>
      </c>
      <c r="D20" s="66" t="s">
        <v>23</v>
      </c>
      <c r="E20" s="104" t="s">
        <v>1197</v>
      </c>
      <c r="F20" s="48" t="s">
        <v>467</v>
      </c>
      <c r="G20" s="242">
        <v>5</v>
      </c>
      <c r="H20" s="103">
        <v>6</v>
      </c>
      <c r="I20" s="61">
        <f t="shared" si="0"/>
        <v>11</v>
      </c>
      <c r="J20" s="66" t="s">
        <v>1289</v>
      </c>
      <c r="K20" s="67" t="s">
        <v>480</v>
      </c>
      <c r="L20" s="67" t="s">
        <v>493</v>
      </c>
      <c r="M20" s="67">
        <v>9954309581</v>
      </c>
      <c r="N20" s="249" t="s">
        <v>305</v>
      </c>
      <c r="O20" s="250">
        <v>9707378514</v>
      </c>
      <c r="P20" s="64" t="s">
        <v>1328</v>
      </c>
      <c r="Q20" s="48" t="s">
        <v>311</v>
      </c>
      <c r="R20" s="48"/>
      <c r="S20" s="18"/>
      <c r="T20" s="18"/>
    </row>
    <row r="21" spans="1:20">
      <c r="A21" s="4">
        <v>17</v>
      </c>
      <c r="B21" s="17" t="s">
        <v>62</v>
      </c>
      <c r="C21" s="64" t="s">
        <v>1198</v>
      </c>
      <c r="D21" s="66" t="s">
        <v>23</v>
      </c>
      <c r="E21" s="111" t="s">
        <v>1199</v>
      </c>
      <c r="F21" s="48" t="s">
        <v>467</v>
      </c>
      <c r="G21" s="242">
        <v>9</v>
      </c>
      <c r="H21" s="247">
        <v>14</v>
      </c>
      <c r="I21" s="61">
        <f t="shared" si="0"/>
        <v>23</v>
      </c>
      <c r="J21" s="111">
        <v>8471948428</v>
      </c>
      <c r="K21" s="67" t="s">
        <v>473</v>
      </c>
      <c r="L21" s="67" t="s">
        <v>1127</v>
      </c>
      <c r="M21" s="67">
        <v>9957097415</v>
      </c>
      <c r="N21" s="67" t="s">
        <v>1290</v>
      </c>
      <c r="O21" s="67">
        <v>7896143304</v>
      </c>
      <c r="P21" s="64" t="s">
        <v>1329</v>
      </c>
      <c r="Q21" s="48" t="s">
        <v>306</v>
      </c>
      <c r="R21" s="48"/>
      <c r="S21" s="18"/>
      <c r="T21" s="18"/>
    </row>
    <row r="22" spans="1:20">
      <c r="A22" s="4">
        <v>18</v>
      </c>
      <c r="B22" s="17" t="s">
        <v>62</v>
      </c>
      <c r="C22" s="64" t="s">
        <v>1200</v>
      </c>
      <c r="D22" s="64" t="s">
        <v>23</v>
      </c>
      <c r="E22" s="111" t="s">
        <v>1201</v>
      </c>
      <c r="F22" s="48" t="s">
        <v>467</v>
      </c>
      <c r="G22" s="242">
        <v>14</v>
      </c>
      <c r="H22" s="103">
        <v>14</v>
      </c>
      <c r="I22" s="61">
        <f t="shared" si="0"/>
        <v>28</v>
      </c>
      <c r="J22" s="104">
        <v>9957304084</v>
      </c>
      <c r="K22" s="67" t="s">
        <v>473</v>
      </c>
      <c r="L22" s="67" t="s">
        <v>1127</v>
      </c>
      <c r="M22" s="67">
        <v>9957097415</v>
      </c>
      <c r="N22" s="67" t="s">
        <v>1290</v>
      </c>
      <c r="O22" s="67">
        <v>7896143304</v>
      </c>
      <c r="P22" s="64" t="s">
        <v>1329</v>
      </c>
      <c r="Q22" s="48" t="s">
        <v>306</v>
      </c>
      <c r="R22" s="48"/>
      <c r="S22" s="18"/>
      <c r="T22" s="18"/>
    </row>
    <row r="23" spans="1:20">
      <c r="A23" s="4">
        <v>19</v>
      </c>
      <c r="B23" s="17" t="s">
        <v>62</v>
      </c>
      <c r="C23" s="238" t="s">
        <v>1202</v>
      </c>
      <c r="D23" s="64" t="s">
        <v>25</v>
      </c>
      <c r="E23" s="240" t="s">
        <v>1203</v>
      </c>
      <c r="F23" s="48"/>
      <c r="G23" s="242">
        <v>18</v>
      </c>
      <c r="H23" s="103">
        <v>24</v>
      </c>
      <c r="I23" s="61">
        <f t="shared" si="0"/>
        <v>42</v>
      </c>
      <c r="J23" s="67">
        <v>9613212159</v>
      </c>
      <c r="K23" s="67" t="s">
        <v>473</v>
      </c>
      <c r="L23" s="67" t="s">
        <v>1291</v>
      </c>
      <c r="M23" s="67">
        <v>9957067835</v>
      </c>
      <c r="N23" s="249" t="s">
        <v>1292</v>
      </c>
      <c r="O23" s="250">
        <v>9435897796</v>
      </c>
      <c r="P23" s="64" t="s">
        <v>1330</v>
      </c>
      <c r="Q23" s="48" t="s">
        <v>307</v>
      </c>
      <c r="R23" s="48"/>
      <c r="S23" s="18"/>
      <c r="T23" s="18"/>
    </row>
    <row r="24" spans="1:20">
      <c r="A24" s="4">
        <v>20</v>
      </c>
      <c r="B24" s="17" t="s">
        <v>62</v>
      </c>
      <c r="C24" s="64" t="s">
        <v>1204</v>
      </c>
      <c r="D24" s="66" t="s">
        <v>23</v>
      </c>
      <c r="E24" s="111" t="s">
        <v>1205</v>
      </c>
      <c r="F24" s="48" t="s">
        <v>467</v>
      </c>
      <c r="G24" s="242">
        <v>6</v>
      </c>
      <c r="H24" s="247">
        <v>6</v>
      </c>
      <c r="I24" s="61">
        <f t="shared" si="0"/>
        <v>12</v>
      </c>
      <c r="J24" s="111">
        <v>9435494083</v>
      </c>
      <c r="K24" s="67" t="s">
        <v>473</v>
      </c>
      <c r="L24" s="67" t="s">
        <v>1291</v>
      </c>
      <c r="M24" s="67">
        <v>9957067835</v>
      </c>
      <c r="N24" s="249" t="s">
        <v>1292</v>
      </c>
      <c r="O24" s="250">
        <v>9435897796</v>
      </c>
      <c r="P24" s="64" t="s">
        <v>1330</v>
      </c>
      <c r="Q24" s="48" t="s">
        <v>307</v>
      </c>
      <c r="R24" s="48"/>
      <c r="S24" s="18"/>
      <c r="T24" s="18"/>
    </row>
    <row r="25" spans="1:20">
      <c r="A25" s="4">
        <v>21</v>
      </c>
      <c r="B25" s="17" t="s">
        <v>62</v>
      </c>
      <c r="C25" s="64" t="s">
        <v>1206</v>
      </c>
      <c r="D25" s="66" t="s">
        <v>23</v>
      </c>
      <c r="E25" s="111" t="s">
        <v>1207</v>
      </c>
      <c r="F25" s="48" t="s">
        <v>467</v>
      </c>
      <c r="G25" s="242">
        <v>30</v>
      </c>
      <c r="H25" s="247">
        <v>20</v>
      </c>
      <c r="I25" s="61">
        <f t="shared" si="0"/>
        <v>50</v>
      </c>
      <c r="J25" s="252">
        <v>9859910273</v>
      </c>
      <c r="K25" s="67" t="s">
        <v>464</v>
      </c>
      <c r="L25" s="67" t="s">
        <v>528</v>
      </c>
      <c r="M25" s="253">
        <v>9435916738</v>
      </c>
      <c r="N25" s="67" t="s">
        <v>692</v>
      </c>
      <c r="O25" s="67">
        <v>9577335136</v>
      </c>
      <c r="P25" s="64" t="s">
        <v>1331</v>
      </c>
      <c r="Q25" s="48" t="s">
        <v>308</v>
      </c>
      <c r="R25" s="48"/>
      <c r="S25" s="18"/>
      <c r="T25" s="18"/>
    </row>
    <row r="26" spans="1:20">
      <c r="A26" s="4">
        <v>22</v>
      </c>
      <c r="B26" s="17" t="s">
        <v>62</v>
      </c>
      <c r="C26" s="64" t="s">
        <v>1208</v>
      </c>
      <c r="D26" s="66" t="s">
        <v>23</v>
      </c>
      <c r="E26" s="111" t="s">
        <v>1209</v>
      </c>
      <c r="F26" s="57" t="s">
        <v>467</v>
      </c>
      <c r="G26" s="242">
        <v>22</v>
      </c>
      <c r="H26" s="247">
        <v>21</v>
      </c>
      <c r="I26" s="61">
        <f t="shared" si="0"/>
        <v>43</v>
      </c>
      <c r="J26" s="252">
        <v>9854426687</v>
      </c>
      <c r="K26" s="67" t="s">
        <v>464</v>
      </c>
      <c r="L26" s="67" t="s">
        <v>528</v>
      </c>
      <c r="M26" s="253">
        <v>9435916738</v>
      </c>
      <c r="N26" s="67" t="s">
        <v>1293</v>
      </c>
      <c r="O26" s="67">
        <v>9854877875</v>
      </c>
      <c r="P26" s="64" t="s">
        <v>1331</v>
      </c>
      <c r="Q26" s="48" t="s">
        <v>308</v>
      </c>
      <c r="R26" s="48"/>
      <c r="S26" s="18"/>
      <c r="T26" s="18"/>
    </row>
    <row r="27" spans="1:20">
      <c r="A27" s="4">
        <v>23</v>
      </c>
      <c r="B27" s="17" t="s">
        <v>62</v>
      </c>
      <c r="C27" s="64" t="s">
        <v>1210</v>
      </c>
      <c r="D27" s="66" t="s">
        <v>23</v>
      </c>
      <c r="E27" s="133" t="s">
        <v>1211</v>
      </c>
      <c r="F27" s="48" t="s">
        <v>1171</v>
      </c>
      <c r="G27" s="242">
        <v>120</v>
      </c>
      <c r="H27" s="247">
        <v>120</v>
      </c>
      <c r="I27" s="61">
        <f t="shared" si="0"/>
        <v>240</v>
      </c>
      <c r="J27" s="254" t="s">
        <v>1294</v>
      </c>
      <c r="K27" s="67" t="s">
        <v>498</v>
      </c>
      <c r="L27" s="67" t="s">
        <v>534</v>
      </c>
      <c r="M27" s="67">
        <v>7896651133</v>
      </c>
      <c r="N27" s="67" t="s">
        <v>458</v>
      </c>
      <c r="O27" s="67">
        <v>9954645420</v>
      </c>
      <c r="P27" s="257" t="s">
        <v>1332</v>
      </c>
      <c r="Q27" s="48" t="s">
        <v>309</v>
      </c>
      <c r="R27" s="48"/>
      <c r="S27" s="18"/>
      <c r="T27" s="18"/>
    </row>
    <row r="28" spans="1:20">
      <c r="A28" s="4">
        <v>24</v>
      </c>
      <c r="B28" s="17" t="s">
        <v>62</v>
      </c>
      <c r="C28" s="64" t="s">
        <v>80</v>
      </c>
      <c r="D28" s="64" t="s">
        <v>25</v>
      </c>
      <c r="E28" s="240" t="s">
        <v>278</v>
      </c>
      <c r="F28" s="48"/>
      <c r="G28" s="242">
        <v>23</v>
      </c>
      <c r="H28" s="103">
        <v>20</v>
      </c>
      <c r="I28" s="61">
        <f t="shared" si="0"/>
        <v>43</v>
      </c>
      <c r="J28" s="67">
        <v>9435469613</v>
      </c>
      <c r="K28" s="67" t="s">
        <v>473</v>
      </c>
      <c r="L28" s="67" t="s">
        <v>474</v>
      </c>
      <c r="M28" s="253" t="s">
        <v>1295</v>
      </c>
      <c r="N28" s="249" t="s">
        <v>1296</v>
      </c>
      <c r="O28" s="250">
        <v>8011943981</v>
      </c>
      <c r="P28" s="64" t="s">
        <v>1333</v>
      </c>
      <c r="Q28" s="48" t="s">
        <v>310</v>
      </c>
      <c r="R28" s="48"/>
      <c r="S28" s="18"/>
      <c r="T28" s="18"/>
    </row>
    <row r="29" spans="1:20">
      <c r="A29" s="4">
        <v>25</v>
      </c>
      <c r="B29" s="17" t="s">
        <v>62</v>
      </c>
      <c r="C29" s="64" t="s">
        <v>1212</v>
      </c>
      <c r="D29" s="66" t="s">
        <v>23</v>
      </c>
      <c r="E29" s="111" t="s">
        <v>1213</v>
      </c>
      <c r="F29" s="48" t="s">
        <v>467</v>
      </c>
      <c r="G29" s="242">
        <v>14</v>
      </c>
      <c r="H29" s="248">
        <v>11</v>
      </c>
      <c r="I29" s="61">
        <f t="shared" si="0"/>
        <v>25</v>
      </c>
      <c r="J29" s="111">
        <v>9954291979</v>
      </c>
      <c r="K29" s="67" t="s">
        <v>473</v>
      </c>
      <c r="L29" s="67" t="s">
        <v>474</v>
      </c>
      <c r="M29" s="253" t="s">
        <v>1295</v>
      </c>
      <c r="N29" s="249" t="s">
        <v>1296</v>
      </c>
      <c r="O29" s="250">
        <v>8011943981</v>
      </c>
      <c r="P29" s="64" t="s">
        <v>1333</v>
      </c>
      <c r="Q29" s="48" t="s">
        <v>310</v>
      </c>
      <c r="R29" s="48"/>
      <c r="S29" s="18"/>
      <c r="T29" s="18"/>
    </row>
    <row r="30" spans="1:20">
      <c r="A30" s="4">
        <v>26</v>
      </c>
      <c r="B30" s="17" t="s">
        <v>62</v>
      </c>
      <c r="C30" s="64" t="s">
        <v>1214</v>
      </c>
      <c r="D30" s="66" t="s">
        <v>23</v>
      </c>
      <c r="E30" s="111" t="s">
        <v>1215</v>
      </c>
      <c r="F30" s="48" t="s">
        <v>467</v>
      </c>
      <c r="G30" s="242">
        <v>39</v>
      </c>
      <c r="H30" s="247">
        <v>45</v>
      </c>
      <c r="I30" s="61">
        <f t="shared" si="0"/>
        <v>84</v>
      </c>
      <c r="J30" s="111">
        <v>7002723547</v>
      </c>
      <c r="K30" s="66"/>
      <c r="L30" s="66"/>
      <c r="M30" s="66"/>
      <c r="N30" s="66" t="s">
        <v>1297</v>
      </c>
      <c r="O30" s="66"/>
      <c r="P30" s="64" t="s">
        <v>1334</v>
      </c>
      <c r="Q30" s="48" t="s">
        <v>311</v>
      </c>
      <c r="R30" s="48"/>
      <c r="S30" s="18"/>
      <c r="T30" s="18"/>
    </row>
    <row r="31" spans="1:20" ht="30">
      <c r="A31" s="4">
        <v>27</v>
      </c>
      <c r="B31" s="17" t="s">
        <v>62</v>
      </c>
      <c r="C31" s="64" t="s">
        <v>1216</v>
      </c>
      <c r="D31" s="64" t="s">
        <v>23</v>
      </c>
      <c r="E31" s="111" t="s">
        <v>1217</v>
      </c>
      <c r="F31" s="48" t="s">
        <v>467</v>
      </c>
      <c r="G31" s="242">
        <v>37</v>
      </c>
      <c r="H31" s="247">
        <v>34</v>
      </c>
      <c r="I31" s="61">
        <f t="shared" si="0"/>
        <v>71</v>
      </c>
      <c r="J31" s="111">
        <v>8011733461</v>
      </c>
      <c r="K31" s="67" t="s">
        <v>515</v>
      </c>
      <c r="L31" s="67" t="s">
        <v>516</v>
      </c>
      <c r="M31" s="67">
        <v>9435292959</v>
      </c>
      <c r="N31" s="67" t="s">
        <v>1298</v>
      </c>
      <c r="O31" s="67">
        <v>9859344949</v>
      </c>
      <c r="P31" s="64" t="s">
        <v>1335</v>
      </c>
      <c r="Q31" s="48" t="s">
        <v>306</v>
      </c>
      <c r="R31" s="48"/>
      <c r="S31" s="18"/>
      <c r="T31" s="18"/>
    </row>
    <row r="32" spans="1:20">
      <c r="A32" s="4">
        <v>28</v>
      </c>
      <c r="B32" s="17" t="s">
        <v>62</v>
      </c>
      <c r="C32" s="64" t="s">
        <v>1218</v>
      </c>
      <c r="D32" s="64" t="s">
        <v>23</v>
      </c>
      <c r="E32" s="111" t="s">
        <v>1219</v>
      </c>
      <c r="F32" s="48" t="s">
        <v>467</v>
      </c>
      <c r="G32" s="242">
        <v>14</v>
      </c>
      <c r="H32" s="247">
        <v>17</v>
      </c>
      <c r="I32" s="61">
        <f t="shared" si="0"/>
        <v>31</v>
      </c>
      <c r="J32" s="111">
        <v>9706283945</v>
      </c>
      <c r="K32" s="67" t="s">
        <v>515</v>
      </c>
      <c r="L32" s="67" t="s">
        <v>516</v>
      </c>
      <c r="M32" s="67">
        <v>9435292959</v>
      </c>
      <c r="N32" s="67" t="s">
        <v>1298</v>
      </c>
      <c r="O32" s="67">
        <v>9859344949</v>
      </c>
      <c r="P32" s="64" t="s">
        <v>1335</v>
      </c>
      <c r="Q32" s="48" t="s">
        <v>306</v>
      </c>
      <c r="R32" s="48"/>
      <c r="S32" s="18"/>
      <c r="T32" s="18"/>
    </row>
    <row r="33" spans="1:20">
      <c r="A33" s="4">
        <v>29</v>
      </c>
      <c r="B33" s="17" t="s">
        <v>62</v>
      </c>
      <c r="C33" s="64" t="s">
        <v>1220</v>
      </c>
      <c r="D33" s="64" t="s">
        <v>23</v>
      </c>
      <c r="E33" s="111" t="s">
        <v>409</v>
      </c>
      <c r="F33" s="57" t="s">
        <v>467</v>
      </c>
      <c r="G33" s="242">
        <v>13</v>
      </c>
      <c r="H33" s="247">
        <v>21</v>
      </c>
      <c r="I33" s="61">
        <f t="shared" si="0"/>
        <v>34</v>
      </c>
      <c r="J33" s="111">
        <v>9706766940</v>
      </c>
      <c r="K33" s="67" t="s">
        <v>515</v>
      </c>
      <c r="L33" s="67" t="s">
        <v>516</v>
      </c>
      <c r="M33" s="67">
        <v>9435292959</v>
      </c>
      <c r="N33" s="67" t="s">
        <v>1299</v>
      </c>
      <c r="O33" s="253" t="s">
        <v>1300</v>
      </c>
      <c r="P33" s="64" t="s">
        <v>1335</v>
      </c>
      <c r="Q33" s="48" t="s">
        <v>306</v>
      </c>
      <c r="R33" s="48"/>
      <c r="S33" s="18"/>
      <c r="T33" s="18"/>
    </row>
    <row r="34" spans="1:20">
      <c r="A34" s="4">
        <v>30</v>
      </c>
      <c r="B34" s="17" t="s">
        <v>62</v>
      </c>
      <c r="C34" s="64" t="s">
        <v>1221</v>
      </c>
      <c r="D34" s="66" t="s">
        <v>23</v>
      </c>
      <c r="E34" s="133" t="s">
        <v>1222</v>
      </c>
      <c r="F34" s="48" t="s">
        <v>1171</v>
      </c>
      <c r="G34" s="66">
        <v>115</v>
      </c>
      <c r="H34" s="66">
        <v>100</v>
      </c>
      <c r="I34" s="61">
        <f t="shared" si="0"/>
        <v>215</v>
      </c>
      <c r="J34" s="66">
        <v>9435597247</v>
      </c>
      <c r="K34" s="67" t="s">
        <v>473</v>
      </c>
      <c r="L34" s="113" t="s">
        <v>698</v>
      </c>
      <c r="M34" s="113">
        <v>847306269</v>
      </c>
      <c r="N34" s="67" t="s">
        <v>931</v>
      </c>
      <c r="O34" s="250">
        <v>8812049840</v>
      </c>
      <c r="P34" s="257" t="s">
        <v>1336</v>
      </c>
      <c r="Q34" s="48" t="s">
        <v>307</v>
      </c>
      <c r="R34" s="48"/>
      <c r="S34" s="18"/>
      <c r="T34" s="18"/>
    </row>
    <row r="35" spans="1:20" ht="30">
      <c r="A35" s="4">
        <v>31</v>
      </c>
      <c r="B35" s="17" t="s">
        <v>62</v>
      </c>
      <c r="C35" s="64" t="s">
        <v>1223</v>
      </c>
      <c r="D35" s="66" t="s">
        <v>23</v>
      </c>
      <c r="E35" s="92" t="s">
        <v>1224</v>
      </c>
      <c r="F35" s="48" t="s">
        <v>1171</v>
      </c>
      <c r="G35" s="64">
        <v>142</v>
      </c>
      <c r="H35" s="66">
        <v>164</v>
      </c>
      <c r="I35" s="61">
        <f t="shared" si="0"/>
        <v>306</v>
      </c>
      <c r="J35" s="66">
        <v>9678974969</v>
      </c>
      <c r="K35" s="67" t="s">
        <v>531</v>
      </c>
      <c r="L35" s="67" t="s">
        <v>944</v>
      </c>
      <c r="M35" s="67">
        <v>9854020139</v>
      </c>
      <c r="N35" s="67" t="s">
        <v>945</v>
      </c>
      <c r="O35" s="67">
        <v>8135805918</v>
      </c>
      <c r="P35" s="257" t="s">
        <v>1337</v>
      </c>
      <c r="Q35" s="48" t="s">
        <v>309</v>
      </c>
      <c r="R35" s="48"/>
      <c r="S35" s="18"/>
      <c r="T35" s="18"/>
    </row>
    <row r="36" spans="1:20">
      <c r="A36" s="4">
        <v>32</v>
      </c>
      <c r="B36" s="17" t="s">
        <v>62</v>
      </c>
      <c r="C36" s="64" t="s">
        <v>1225</v>
      </c>
      <c r="D36" s="64" t="s">
        <v>23</v>
      </c>
      <c r="E36" s="111" t="s">
        <v>1226</v>
      </c>
      <c r="F36" s="48" t="s">
        <v>467</v>
      </c>
      <c r="G36" s="66">
        <v>65</v>
      </c>
      <c r="H36" s="66">
        <v>78</v>
      </c>
      <c r="I36" s="61">
        <f t="shared" si="0"/>
        <v>143</v>
      </c>
      <c r="J36" s="111">
        <v>9435276308</v>
      </c>
      <c r="K36" s="67" t="s">
        <v>480</v>
      </c>
      <c r="L36" s="67" t="s">
        <v>497</v>
      </c>
      <c r="M36" s="67">
        <v>9435504455</v>
      </c>
      <c r="N36" s="67" t="s">
        <v>902</v>
      </c>
      <c r="O36" s="67">
        <v>8253962509</v>
      </c>
      <c r="P36" s="64" t="s">
        <v>1338</v>
      </c>
      <c r="Q36" s="48" t="s">
        <v>310</v>
      </c>
      <c r="R36" s="48"/>
      <c r="S36" s="18"/>
      <c r="T36" s="18"/>
    </row>
    <row r="37" spans="1:20">
      <c r="A37" s="4">
        <v>33</v>
      </c>
      <c r="B37" s="17" t="s">
        <v>62</v>
      </c>
      <c r="C37" s="64" t="s">
        <v>1227</v>
      </c>
      <c r="D37" s="64" t="s">
        <v>23</v>
      </c>
      <c r="E37" s="111" t="s">
        <v>1228</v>
      </c>
      <c r="F37" s="48" t="s">
        <v>467</v>
      </c>
      <c r="G37" s="66">
        <v>33</v>
      </c>
      <c r="H37" s="66">
        <v>26</v>
      </c>
      <c r="I37" s="61">
        <f t="shared" si="0"/>
        <v>59</v>
      </c>
      <c r="J37" s="111">
        <v>9101789127</v>
      </c>
      <c r="K37" s="67" t="s">
        <v>480</v>
      </c>
      <c r="L37" s="67" t="s">
        <v>925</v>
      </c>
      <c r="M37" s="67">
        <v>9577503978</v>
      </c>
      <c r="N37" s="67" t="s">
        <v>1301</v>
      </c>
      <c r="O37" s="67">
        <v>9613362747</v>
      </c>
      <c r="P37" s="64" t="s">
        <v>1339</v>
      </c>
      <c r="Q37" s="48" t="s">
        <v>311</v>
      </c>
      <c r="R37" s="48"/>
      <c r="S37" s="18"/>
      <c r="T37" s="18"/>
    </row>
    <row r="38" spans="1:20">
      <c r="A38" s="4">
        <v>34</v>
      </c>
      <c r="B38" s="17" t="s">
        <v>62</v>
      </c>
      <c r="C38" s="64" t="s">
        <v>1229</v>
      </c>
      <c r="D38" s="64" t="s">
        <v>25</v>
      </c>
      <c r="E38" s="241" t="s">
        <v>1230</v>
      </c>
      <c r="F38" s="48"/>
      <c r="G38" s="66">
        <v>45</v>
      </c>
      <c r="H38" s="66">
        <v>31</v>
      </c>
      <c r="I38" s="61">
        <f t="shared" si="0"/>
        <v>76</v>
      </c>
      <c r="J38" s="67">
        <v>9706917159</v>
      </c>
      <c r="K38" s="67" t="s">
        <v>511</v>
      </c>
      <c r="L38" s="67" t="s">
        <v>521</v>
      </c>
      <c r="M38" s="67">
        <v>9954920563</v>
      </c>
      <c r="N38" s="67" t="s">
        <v>1302</v>
      </c>
      <c r="O38" s="67">
        <v>8256033659</v>
      </c>
      <c r="P38" s="64" t="s">
        <v>1340</v>
      </c>
      <c r="Q38" s="48" t="s">
        <v>306</v>
      </c>
      <c r="R38" s="48"/>
      <c r="S38" s="18"/>
      <c r="T38" s="18"/>
    </row>
    <row r="39" spans="1:20">
      <c r="A39" s="4">
        <v>35</v>
      </c>
      <c r="B39" s="17" t="s">
        <v>62</v>
      </c>
      <c r="C39" s="64" t="s">
        <v>1231</v>
      </c>
      <c r="D39" s="64" t="s">
        <v>23</v>
      </c>
      <c r="E39" s="111" t="s">
        <v>1232</v>
      </c>
      <c r="F39" s="48" t="s">
        <v>467</v>
      </c>
      <c r="G39" s="66">
        <v>13</v>
      </c>
      <c r="H39" s="66">
        <v>13</v>
      </c>
      <c r="I39" s="61">
        <f t="shared" si="0"/>
        <v>26</v>
      </c>
      <c r="J39" s="111">
        <v>9854166403</v>
      </c>
      <c r="K39" s="67" t="s">
        <v>511</v>
      </c>
      <c r="L39" s="67" t="s">
        <v>521</v>
      </c>
      <c r="M39" s="67">
        <v>9954920563</v>
      </c>
      <c r="N39" s="67" t="s">
        <v>1302</v>
      </c>
      <c r="O39" s="67">
        <v>8256033659</v>
      </c>
      <c r="P39" s="64" t="s">
        <v>1340</v>
      </c>
      <c r="Q39" s="48" t="s">
        <v>306</v>
      </c>
      <c r="R39" s="48"/>
      <c r="S39" s="18"/>
      <c r="T39" s="18"/>
    </row>
    <row r="40" spans="1:20">
      <c r="A40" s="4">
        <v>36</v>
      </c>
      <c r="B40" s="17" t="s">
        <v>63</v>
      </c>
      <c r="C40" s="64" t="s">
        <v>1233</v>
      </c>
      <c r="D40" s="64" t="s">
        <v>25</v>
      </c>
      <c r="E40" s="102" t="s">
        <v>1234</v>
      </c>
      <c r="F40" s="48"/>
      <c r="G40" s="66">
        <v>31</v>
      </c>
      <c r="H40" s="66">
        <v>31</v>
      </c>
      <c r="I40" s="61">
        <f t="shared" si="0"/>
        <v>62</v>
      </c>
      <c r="J40" s="67">
        <v>7896604099</v>
      </c>
      <c r="K40" s="67" t="s">
        <v>508</v>
      </c>
      <c r="L40" s="67" t="s">
        <v>540</v>
      </c>
      <c r="M40" s="67">
        <v>9954693764</v>
      </c>
      <c r="N40" s="67" t="s">
        <v>1303</v>
      </c>
      <c r="O40" s="67">
        <v>7399571451</v>
      </c>
      <c r="P40" s="257" t="s">
        <v>1319</v>
      </c>
      <c r="Q40" s="48" t="s">
        <v>307</v>
      </c>
      <c r="R40" s="48"/>
      <c r="S40" s="18"/>
      <c r="T40" s="18"/>
    </row>
    <row r="41" spans="1:20">
      <c r="A41" s="4">
        <v>37</v>
      </c>
      <c r="B41" s="17" t="s">
        <v>63</v>
      </c>
      <c r="C41" s="64" t="s">
        <v>1235</v>
      </c>
      <c r="D41" s="66" t="s">
        <v>23</v>
      </c>
      <c r="E41" s="111" t="s">
        <v>1236</v>
      </c>
      <c r="F41" s="48" t="s">
        <v>467</v>
      </c>
      <c r="G41" s="242">
        <v>62</v>
      </c>
      <c r="H41" s="103">
        <v>41</v>
      </c>
      <c r="I41" s="61">
        <f t="shared" si="0"/>
        <v>103</v>
      </c>
      <c r="J41" s="111">
        <v>8134820662</v>
      </c>
      <c r="K41" s="67" t="s">
        <v>508</v>
      </c>
      <c r="L41" s="67" t="s">
        <v>540</v>
      </c>
      <c r="M41" s="67">
        <v>9954693764</v>
      </c>
      <c r="N41" s="67" t="s">
        <v>1303</v>
      </c>
      <c r="O41" s="67">
        <v>7399571451</v>
      </c>
      <c r="P41" s="257" t="s">
        <v>1319</v>
      </c>
      <c r="Q41" s="48" t="s">
        <v>307</v>
      </c>
      <c r="R41" s="48"/>
      <c r="S41" s="18"/>
      <c r="T41" s="18"/>
    </row>
    <row r="42" spans="1:20">
      <c r="A42" s="4">
        <v>38</v>
      </c>
      <c r="B42" s="17" t="s">
        <v>63</v>
      </c>
      <c r="C42" s="66" t="s">
        <v>1237</v>
      </c>
      <c r="D42" s="66" t="s">
        <v>23</v>
      </c>
      <c r="E42" s="104" t="s">
        <v>1238</v>
      </c>
      <c r="F42" s="57" t="s">
        <v>467</v>
      </c>
      <c r="G42" s="66">
        <v>51</v>
      </c>
      <c r="H42" s="66">
        <v>79</v>
      </c>
      <c r="I42" s="61">
        <f t="shared" si="0"/>
        <v>130</v>
      </c>
      <c r="J42" s="66">
        <v>9401128044</v>
      </c>
      <c r="K42" s="67" t="s">
        <v>480</v>
      </c>
      <c r="L42" s="67" t="s">
        <v>733</v>
      </c>
      <c r="M42" s="67">
        <v>9835315238</v>
      </c>
      <c r="N42" s="66" t="s">
        <v>1147</v>
      </c>
      <c r="O42" s="67">
        <v>8474847115</v>
      </c>
      <c r="P42" s="257" t="s">
        <v>1320</v>
      </c>
      <c r="Q42" s="48" t="s">
        <v>308</v>
      </c>
      <c r="R42" s="48"/>
      <c r="S42" s="18"/>
      <c r="T42" s="18"/>
    </row>
    <row r="43" spans="1:20">
      <c r="A43" s="4">
        <v>39</v>
      </c>
      <c r="B43" s="17" t="s">
        <v>63</v>
      </c>
      <c r="C43" s="64" t="s">
        <v>1239</v>
      </c>
      <c r="D43" s="64" t="s">
        <v>25</v>
      </c>
      <c r="E43" s="240" t="s">
        <v>1234</v>
      </c>
      <c r="F43" s="48"/>
      <c r="G43" s="242">
        <v>31</v>
      </c>
      <c r="H43" s="247">
        <v>31</v>
      </c>
      <c r="I43" s="61">
        <f t="shared" si="0"/>
        <v>62</v>
      </c>
      <c r="J43" s="255" t="s">
        <v>1304</v>
      </c>
      <c r="K43" s="67" t="s">
        <v>464</v>
      </c>
      <c r="L43" s="67" t="s">
        <v>528</v>
      </c>
      <c r="M43" s="67">
        <v>9435916738</v>
      </c>
      <c r="N43" s="249" t="s">
        <v>1305</v>
      </c>
      <c r="O43" s="67">
        <v>9854949878</v>
      </c>
      <c r="P43" s="257" t="s">
        <v>1321</v>
      </c>
      <c r="Q43" s="48" t="s">
        <v>309</v>
      </c>
      <c r="R43" s="48"/>
      <c r="S43" s="18"/>
      <c r="T43" s="18"/>
    </row>
    <row r="44" spans="1:20">
      <c r="A44" s="4">
        <v>40</v>
      </c>
      <c r="B44" s="17" t="s">
        <v>63</v>
      </c>
      <c r="C44" s="64" t="s">
        <v>1240</v>
      </c>
      <c r="D44" s="66" t="s">
        <v>23</v>
      </c>
      <c r="E44" s="104" t="s">
        <v>1241</v>
      </c>
      <c r="F44" s="48" t="s">
        <v>467</v>
      </c>
      <c r="G44" s="104">
        <v>19</v>
      </c>
      <c r="H44" s="104">
        <v>20</v>
      </c>
      <c r="I44" s="61">
        <f t="shared" si="0"/>
        <v>39</v>
      </c>
      <c r="J44" s="104">
        <v>9101578858</v>
      </c>
      <c r="K44" s="67" t="s">
        <v>464</v>
      </c>
      <c r="L44" s="67" t="s">
        <v>528</v>
      </c>
      <c r="M44" s="67">
        <v>9435916738</v>
      </c>
      <c r="N44" s="249" t="s">
        <v>1305</v>
      </c>
      <c r="O44" s="67">
        <v>9854949878</v>
      </c>
      <c r="P44" s="257" t="s">
        <v>1321</v>
      </c>
      <c r="Q44" s="48" t="s">
        <v>309</v>
      </c>
      <c r="R44" s="48"/>
      <c r="S44" s="18"/>
      <c r="T44" s="18"/>
    </row>
    <row r="45" spans="1:20">
      <c r="A45" s="4">
        <v>41</v>
      </c>
      <c r="B45" s="17" t="s">
        <v>63</v>
      </c>
      <c r="C45" s="64" t="s">
        <v>1242</v>
      </c>
      <c r="D45" s="66" t="s">
        <v>23</v>
      </c>
      <c r="E45" s="111" t="s">
        <v>1181</v>
      </c>
      <c r="F45" s="48" t="s">
        <v>467</v>
      </c>
      <c r="G45" s="242">
        <v>157</v>
      </c>
      <c r="H45" s="103">
        <v>180</v>
      </c>
      <c r="I45" s="61">
        <f t="shared" si="0"/>
        <v>337</v>
      </c>
      <c r="J45" s="111">
        <v>7399816040</v>
      </c>
      <c r="K45" s="67" t="s">
        <v>531</v>
      </c>
      <c r="L45" s="67" t="s">
        <v>944</v>
      </c>
      <c r="M45" s="67">
        <v>9854020139</v>
      </c>
      <c r="N45" s="67" t="s">
        <v>945</v>
      </c>
      <c r="O45" s="67">
        <v>8135805918</v>
      </c>
      <c r="P45" s="257" t="s">
        <v>1322</v>
      </c>
      <c r="Q45" s="48" t="s">
        <v>310</v>
      </c>
      <c r="R45" s="48"/>
      <c r="S45" s="18"/>
      <c r="T45" s="18"/>
    </row>
    <row r="46" spans="1:20" ht="30">
      <c r="A46" s="4">
        <v>42</v>
      </c>
      <c r="B46" s="17" t="s">
        <v>63</v>
      </c>
      <c r="C46" s="64" t="s">
        <v>1243</v>
      </c>
      <c r="D46" s="66" t="s">
        <v>23</v>
      </c>
      <c r="E46" s="104" t="s">
        <v>1244</v>
      </c>
      <c r="F46" s="48" t="s">
        <v>467</v>
      </c>
      <c r="G46" s="66">
        <v>29</v>
      </c>
      <c r="H46" s="66">
        <v>43</v>
      </c>
      <c r="I46" s="61">
        <f t="shared" si="0"/>
        <v>72</v>
      </c>
      <c r="J46" s="64" t="s">
        <v>1306</v>
      </c>
      <c r="K46" s="67" t="s">
        <v>480</v>
      </c>
      <c r="L46" s="67" t="s">
        <v>514</v>
      </c>
      <c r="M46" s="67">
        <v>9854670095</v>
      </c>
      <c r="N46" s="66" t="s">
        <v>1307</v>
      </c>
      <c r="O46" s="67">
        <v>9854190402</v>
      </c>
      <c r="P46" s="257" t="s">
        <v>1323</v>
      </c>
      <c r="Q46" s="48" t="s">
        <v>311</v>
      </c>
      <c r="R46" s="48"/>
      <c r="S46" s="18"/>
      <c r="T46" s="18"/>
    </row>
    <row r="47" spans="1:20" ht="30">
      <c r="A47" s="4">
        <v>43</v>
      </c>
      <c r="B47" s="17" t="s">
        <v>63</v>
      </c>
      <c r="C47" s="64" t="s">
        <v>1245</v>
      </c>
      <c r="D47" s="64" t="s">
        <v>25</v>
      </c>
      <c r="E47" s="241" t="s">
        <v>1246</v>
      </c>
      <c r="F47" s="48"/>
      <c r="G47" s="66">
        <v>30</v>
      </c>
      <c r="H47" s="66">
        <v>34</v>
      </c>
      <c r="I47" s="61">
        <f t="shared" si="0"/>
        <v>64</v>
      </c>
      <c r="J47" s="67">
        <v>8472871971</v>
      </c>
      <c r="K47" s="67" t="s">
        <v>515</v>
      </c>
      <c r="L47" s="67" t="s">
        <v>1308</v>
      </c>
      <c r="M47" s="67">
        <v>9435292959</v>
      </c>
      <c r="N47" s="67" t="s">
        <v>1309</v>
      </c>
      <c r="O47" s="67">
        <v>8753948865</v>
      </c>
      <c r="P47" s="257" t="s">
        <v>1324</v>
      </c>
      <c r="Q47" s="48" t="s">
        <v>306</v>
      </c>
      <c r="R47" s="48"/>
      <c r="S47" s="18"/>
      <c r="T47" s="18"/>
    </row>
    <row r="48" spans="1:20">
      <c r="A48" s="4">
        <v>44</v>
      </c>
      <c r="B48" s="17" t="s">
        <v>63</v>
      </c>
      <c r="C48" s="64" t="s">
        <v>1247</v>
      </c>
      <c r="D48" s="66" t="s">
        <v>23</v>
      </c>
      <c r="E48" s="104" t="s">
        <v>428</v>
      </c>
      <c r="F48" s="48" t="s">
        <v>467</v>
      </c>
      <c r="G48" s="66">
        <v>16</v>
      </c>
      <c r="H48" s="66">
        <v>12</v>
      </c>
      <c r="I48" s="61">
        <f t="shared" si="0"/>
        <v>28</v>
      </c>
      <c r="J48" s="104">
        <v>9401931050</v>
      </c>
      <c r="K48" s="67" t="s">
        <v>515</v>
      </c>
      <c r="L48" s="67" t="s">
        <v>1308</v>
      </c>
      <c r="M48" s="67">
        <v>9435292959</v>
      </c>
      <c r="N48" s="67" t="s">
        <v>1309</v>
      </c>
      <c r="O48" s="67">
        <v>8753948865</v>
      </c>
      <c r="P48" s="257" t="s">
        <v>1324</v>
      </c>
      <c r="Q48" s="48" t="s">
        <v>306</v>
      </c>
      <c r="R48" s="48"/>
      <c r="S48" s="18"/>
      <c r="T48" s="18"/>
    </row>
    <row r="49" spans="1:20">
      <c r="A49" s="4">
        <v>45</v>
      </c>
      <c r="B49" s="17" t="s">
        <v>63</v>
      </c>
      <c r="C49" s="64" t="s">
        <v>1189</v>
      </c>
      <c r="D49" s="66" t="s">
        <v>23</v>
      </c>
      <c r="E49" s="104" t="s">
        <v>1190</v>
      </c>
      <c r="F49" s="48" t="s">
        <v>467</v>
      </c>
      <c r="G49" s="104">
        <v>122</v>
      </c>
      <c r="H49" s="104">
        <v>108</v>
      </c>
      <c r="I49" s="61">
        <f t="shared" si="0"/>
        <v>230</v>
      </c>
      <c r="J49" s="104">
        <v>9401540977</v>
      </c>
      <c r="K49" s="67" t="s">
        <v>464</v>
      </c>
      <c r="L49" s="67" t="s">
        <v>528</v>
      </c>
      <c r="M49" s="67">
        <v>9435916738</v>
      </c>
      <c r="N49" s="67" t="s">
        <v>939</v>
      </c>
      <c r="O49" s="67">
        <v>7399545183</v>
      </c>
      <c r="P49" s="257" t="s">
        <v>1325</v>
      </c>
      <c r="Q49" s="48" t="s">
        <v>307</v>
      </c>
      <c r="R49" s="48"/>
      <c r="S49" s="18"/>
      <c r="T49" s="18"/>
    </row>
    <row r="50" spans="1:20">
      <c r="A50" s="4">
        <v>46</v>
      </c>
      <c r="B50" s="17" t="s">
        <v>63</v>
      </c>
      <c r="C50" s="244" t="s">
        <v>1248</v>
      </c>
      <c r="D50" s="64" t="s">
        <v>25</v>
      </c>
      <c r="E50" s="102" t="s">
        <v>1249</v>
      </c>
      <c r="F50" s="48"/>
      <c r="G50" s="66">
        <v>17</v>
      </c>
      <c r="H50" s="66">
        <v>22</v>
      </c>
      <c r="I50" s="61">
        <f t="shared" si="0"/>
        <v>39</v>
      </c>
      <c r="J50" s="66">
        <v>8471869267</v>
      </c>
      <c r="K50" s="67" t="s">
        <v>469</v>
      </c>
      <c r="L50" s="67" t="s">
        <v>470</v>
      </c>
      <c r="M50" s="67">
        <v>9435772166</v>
      </c>
      <c r="N50" s="101" t="s">
        <v>1310</v>
      </c>
      <c r="O50" s="101">
        <v>9401285420</v>
      </c>
      <c r="P50" s="257" t="s">
        <v>1326</v>
      </c>
      <c r="Q50" s="48" t="s">
        <v>309</v>
      </c>
      <c r="R50" s="48"/>
      <c r="S50" s="18"/>
      <c r="T50" s="18"/>
    </row>
    <row r="51" spans="1:20">
      <c r="A51" s="4">
        <v>47</v>
      </c>
      <c r="B51" s="17" t="s">
        <v>63</v>
      </c>
      <c r="C51" s="244" t="s">
        <v>1250</v>
      </c>
      <c r="D51" s="66" t="s">
        <v>23</v>
      </c>
      <c r="E51" s="104" t="s">
        <v>1251</v>
      </c>
      <c r="F51" s="48" t="s">
        <v>467</v>
      </c>
      <c r="G51" s="66">
        <v>11</v>
      </c>
      <c r="H51" s="66">
        <v>13</v>
      </c>
      <c r="I51" s="61">
        <f t="shared" si="0"/>
        <v>24</v>
      </c>
      <c r="J51" s="66">
        <v>9435796073</v>
      </c>
      <c r="K51" s="67" t="s">
        <v>469</v>
      </c>
      <c r="L51" s="67" t="s">
        <v>470</v>
      </c>
      <c r="M51" s="67">
        <v>9435772166</v>
      </c>
      <c r="N51" s="101" t="s">
        <v>1310</v>
      </c>
      <c r="O51" s="101">
        <v>9401285420</v>
      </c>
      <c r="P51" s="257" t="s">
        <v>1326</v>
      </c>
      <c r="Q51" s="48" t="s">
        <v>309</v>
      </c>
      <c r="R51" s="48"/>
      <c r="S51" s="18"/>
      <c r="T51" s="18"/>
    </row>
    <row r="52" spans="1:20">
      <c r="A52" s="4">
        <v>48</v>
      </c>
      <c r="B52" s="17" t="s">
        <v>63</v>
      </c>
      <c r="C52" s="244" t="s">
        <v>1252</v>
      </c>
      <c r="D52" s="66" t="s">
        <v>23</v>
      </c>
      <c r="E52" s="104" t="s">
        <v>1253</v>
      </c>
      <c r="F52" s="48" t="s">
        <v>467</v>
      </c>
      <c r="G52" s="64">
        <v>7</v>
      </c>
      <c r="H52" s="66">
        <v>12</v>
      </c>
      <c r="I52" s="61">
        <f t="shared" si="0"/>
        <v>19</v>
      </c>
      <c r="J52" s="66">
        <v>943598003</v>
      </c>
      <c r="K52" s="67" t="s">
        <v>469</v>
      </c>
      <c r="L52" s="67" t="s">
        <v>470</v>
      </c>
      <c r="M52" s="67">
        <v>9435772166</v>
      </c>
      <c r="N52" s="101" t="s">
        <v>1310</v>
      </c>
      <c r="O52" s="101">
        <v>9401285420</v>
      </c>
      <c r="P52" s="257" t="s">
        <v>1326</v>
      </c>
      <c r="Q52" s="48" t="s">
        <v>309</v>
      </c>
      <c r="R52" s="48"/>
      <c r="S52" s="18"/>
      <c r="T52" s="18"/>
    </row>
    <row r="53" spans="1:20">
      <c r="A53" s="4">
        <v>49</v>
      </c>
      <c r="B53" s="17" t="s">
        <v>63</v>
      </c>
      <c r="C53" s="238" t="s">
        <v>1254</v>
      </c>
      <c r="D53" s="66" t="s">
        <v>23</v>
      </c>
      <c r="E53" s="104" t="s">
        <v>1255</v>
      </c>
      <c r="F53" s="48" t="s">
        <v>467</v>
      </c>
      <c r="G53" s="66">
        <v>46</v>
      </c>
      <c r="H53" s="66">
        <v>48</v>
      </c>
      <c r="I53" s="61">
        <f t="shared" si="0"/>
        <v>94</v>
      </c>
      <c r="J53" s="66">
        <v>6900865197</v>
      </c>
      <c r="K53" s="67" t="s">
        <v>473</v>
      </c>
      <c r="L53" s="67" t="s">
        <v>698</v>
      </c>
      <c r="M53" s="67">
        <v>8473062464</v>
      </c>
      <c r="N53" s="67" t="s">
        <v>1311</v>
      </c>
      <c r="O53" s="67" t="s">
        <v>729</v>
      </c>
      <c r="P53" s="257" t="s">
        <v>1327</v>
      </c>
      <c r="Q53" s="48" t="s">
        <v>310</v>
      </c>
      <c r="R53" s="48"/>
      <c r="S53" s="18"/>
      <c r="T53" s="18"/>
    </row>
    <row r="54" spans="1:20">
      <c r="A54" s="4">
        <v>50</v>
      </c>
      <c r="B54" s="17" t="s">
        <v>63</v>
      </c>
      <c r="C54" s="64" t="s">
        <v>1256</v>
      </c>
      <c r="D54" s="64" t="s">
        <v>25</v>
      </c>
      <c r="E54" s="239" t="s">
        <v>325</v>
      </c>
      <c r="F54" s="48"/>
      <c r="G54" s="66">
        <v>30</v>
      </c>
      <c r="H54" s="66">
        <v>23</v>
      </c>
      <c r="I54" s="61">
        <f t="shared" si="0"/>
        <v>53</v>
      </c>
      <c r="J54" s="66">
        <v>9365306998</v>
      </c>
      <c r="K54" s="66" t="s">
        <v>480</v>
      </c>
      <c r="L54" s="67" t="s">
        <v>514</v>
      </c>
      <c r="M54" s="67">
        <v>9854670095</v>
      </c>
      <c r="N54" s="101" t="s">
        <v>1307</v>
      </c>
      <c r="O54" s="256">
        <v>9707375274</v>
      </c>
      <c r="P54" s="257" t="s">
        <v>1328</v>
      </c>
      <c r="Q54" s="48" t="s">
        <v>311</v>
      </c>
      <c r="R54" s="48"/>
      <c r="S54" s="18"/>
      <c r="T54" s="18"/>
    </row>
    <row r="55" spans="1:20">
      <c r="A55" s="4">
        <v>51</v>
      </c>
      <c r="B55" s="17" t="s">
        <v>63</v>
      </c>
      <c r="C55" s="64" t="s">
        <v>1257</v>
      </c>
      <c r="D55" s="66" t="s">
        <v>23</v>
      </c>
      <c r="E55" s="104" t="s">
        <v>1258</v>
      </c>
      <c r="F55" s="48" t="s">
        <v>467</v>
      </c>
      <c r="G55" s="66">
        <v>111</v>
      </c>
      <c r="H55" s="66">
        <v>115</v>
      </c>
      <c r="I55" s="61">
        <f t="shared" si="0"/>
        <v>226</v>
      </c>
      <c r="J55" s="66">
        <v>9435230055</v>
      </c>
      <c r="K55" s="67" t="s">
        <v>464</v>
      </c>
      <c r="L55" s="67" t="s">
        <v>528</v>
      </c>
      <c r="M55" s="67">
        <v>9435916738</v>
      </c>
      <c r="N55" s="67" t="s">
        <v>1312</v>
      </c>
      <c r="O55" s="67">
        <v>9854949878</v>
      </c>
      <c r="P55" s="257" t="s">
        <v>1329</v>
      </c>
      <c r="Q55" s="48" t="s">
        <v>306</v>
      </c>
      <c r="R55" s="48"/>
      <c r="S55" s="18"/>
      <c r="T55" s="18"/>
    </row>
    <row r="56" spans="1:20">
      <c r="A56" s="4">
        <v>52</v>
      </c>
      <c r="B56" s="17" t="s">
        <v>63</v>
      </c>
      <c r="C56" s="64" t="s">
        <v>1259</v>
      </c>
      <c r="D56" s="66" t="s">
        <v>23</v>
      </c>
      <c r="E56" s="104" t="s">
        <v>1260</v>
      </c>
      <c r="F56" s="57" t="s">
        <v>467</v>
      </c>
      <c r="G56" s="104">
        <v>8</v>
      </c>
      <c r="H56" s="104">
        <v>3</v>
      </c>
      <c r="I56" s="61">
        <f t="shared" si="0"/>
        <v>11</v>
      </c>
      <c r="J56" s="104">
        <v>8876055118</v>
      </c>
      <c r="K56" s="104" t="s">
        <v>1313</v>
      </c>
      <c r="L56" s="66" t="s">
        <v>1314</v>
      </c>
      <c r="M56" s="66"/>
      <c r="N56" s="66" t="s">
        <v>914</v>
      </c>
      <c r="O56" s="66"/>
      <c r="P56" s="257" t="s">
        <v>1331</v>
      </c>
      <c r="Q56" s="48" t="s">
        <v>308</v>
      </c>
      <c r="R56" s="48"/>
      <c r="S56" s="18"/>
      <c r="T56" s="18"/>
    </row>
    <row r="57" spans="1:20">
      <c r="A57" s="4">
        <v>53</v>
      </c>
      <c r="B57" s="17" t="s">
        <v>63</v>
      </c>
      <c r="C57" s="64" t="s">
        <v>1018</v>
      </c>
      <c r="D57" s="66" t="s">
        <v>23</v>
      </c>
      <c r="E57" s="104" t="s">
        <v>1261</v>
      </c>
      <c r="F57" s="48" t="s">
        <v>467</v>
      </c>
      <c r="G57" s="66"/>
      <c r="H57" s="66"/>
      <c r="I57" s="61">
        <f t="shared" si="0"/>
        <v>0</v>
      </c>
      <c r="J57" s="104"/>
      <c r="K57" s="104" t="s">
        <v>1313</v>
      </c>
      <c r="L57" s="66" t="s">
        <v>1314</v>
      </c>
      <c r="M57" s="66"/>
      <c r="N57" s="66" t="s">
        <v>914</v>
      </c>
      <c r="O57" s="66"/>
      <c r="P57" s="257" t="s">
        <v>1331</v>
      </c>
      <c r="Q57" s="48" t="s">
        <v>308</v>
      </c>
      <c r="R57" s="48"/>
      <c r="S57" s="18"/>
      <c r="T57" s="18"/>
    </row>
    <row r="58" spans="1:20">
      <c r="A58" s="4">
        <v>54</v>
      </c>
      <c r="B58" s="17" t="s">
        <v>63</v>
      </c>
      <c r="C58" s="64" t="s">
        <v>1262</v>
      </c>
      <c r="D58" s="66" t="s">
        <v>23</v>
      </c>
      <c r="E58" s="104" t="s">
        <v>1263</v>
      </c>
      <c r="F58" s="48" t="s">
        <v>467</v>
      </c>
      <c r="G58" s="104">
        <v>14</v>
      </c>
      <c r="H58" s="104">
        <v>16</v>
      </c>
      <c r="I58" s="61">
        <f t="shared" si="0"/>
        <v>30</v>
      </c>
      <c r="J58" s="104">
        <v>9435647053</v>
      </c>
      <c r="K58" s="104"/>
      <c r="L58" s="66"/>
      <c r="M58" s="66"/>
      <c r="N58" s="66" t="s">
        <v>1315</v>
      </c>
      <c r="O58" s="66"/>
      <c r="P58" s="257" t="s">
        <v>1331</v>
      </c>
      <c r="Q58" s="48" t="s">
        <v>308</v>
      </c>
      <c r="R58" s="48"/>
      <c r="S58" s="18"/>
      <c r="T58" s="18"/>
    </row>
    <row r="59" spans="1:20">
      <c r="A59" s="4">
        <v>55</v>
      </c>
      <c r="B59" s="17" t="s">
        <v>63</v>
      </c>
      <c r="C59" s="64" t="s">
        <v>1264</v>
      </c>
      <c r="D59" s="66" t="s">
        <v>23</v>
      </c>
      <c r="E59" s="104" t="s">
        <v>1265</v>
      </c>
      <c r="F59" s="48" t="s">
        <v>467</v>
      </c>
      <c r="G59" s="66">
        <v>7</v>
      </c>
      <c r="H59" s="66">
        <v>9</v>
      </c>
      <c r="I59" s="61">
        <f t="shared" si="0"/>
        <v>16</v>
      </c>
      <c r="J59" s="66">
        <v>8753832992</v>
      </c>
      <c r="K59" s="66"/>
      <c r="L59" s="66"/>
      <c r="M59" s="66"/>
      <c r="N59" s="66"/>
      <c r="O59" s="66"/>
      <c r="P59" s="257" t="s">
        <v>1331</v>
      </c>
      <c r="Q59" s="48" t="s">
        <v>308</v>
      </c>
      <c r="R59" s="48"/>
      <c r="S59" s="18"/>
      <c r="T59" s="18"/>
    </row>
    <row r="60" spans="1:20" ht="30">
      <c r="A60" s="4">
        <v>56</v>
      </c>
      <c r="B60" s="17" t="s">
        <v>63</v>
      </c>
      <c r="C60" s="64" t="s">
        <v>1210</v>
      </c>
      <c r="D60" s="66" t="s">
        <v>23</v>
      </c>
      <c r="E60" s="133" t="s">
        <v>1211</v>
      </c>
      <c r="F60" s="48" t="s">
        <v>1171</v>
      </c>
      <c r="G60" s="66"/>
      <c r="H60" s="66"/>
      <c r="I60" s="61">
        <f t="shared" si="0"/>
        <v>0</v>
      </c>
      <c r="J60" s="64" t="s">
        <v>1294</v>
      </c>
      <c r="K60" s="64"/>
      <c r="L60" s="66"/>
      <c r="M60" s="66"/>
      <c r="N60" s="66" t="s">
        <v>942</v>
      </c>
      <c r="O60" s="66"/>
      <c r="P60" s="257" t="s">
        <v>1332</v>
      </c>
      <c r="Q60" s="48" t="s">
        <v>309</v>
      </c>
      <c r="R60" s="48"/>
      <c r="S60" s="18"/>
      <c r="T60" s="18"/>
    </row>
    <row r="61" spans="1:20">
      <c r="A61" s="4">
        <v>57</v>
      </c>
      <c r="B61" s="17" t="s">
        <v>63</v>
      </c>
      <c r="C61" s="64" t="s">
        <v>1266</v>
      </c>
      <c r="D61" s="66" t="s">
        <v>23</v>
      </c>
      <c r="E61" s="245" t="s">
        <v>1267</v>
      </c>
      <c r="F61" s="48" t="s">
        <v>1169</v>
      </c>
      <c r="G61" s="78">
        <v>72</v>
      </c>
      <c r="H61" s="78">
        <v>72</v>
      </c>
      <c r="I61" s="61">
        <f t="shared" si="0"/>
        <v>144</v>
      </c>
      <c r="J61" s="78">
        <v>9435772647</v>
      </c>
      <c r="K61" s="78"/>
      <c r="L61" s="66"/>
      <c r="M61" s="66"/>
      <c r="N61" s="66" t="s">
        <v>965</v>
      </c>
      <c r="O61" s="66"/>
      <c r="P61" s="257" t="s">
        <v>1333</v>
      </c>
      <c r="Q61" s="48" t="s">
        <v>310</v>
      </c>
      <c r="R61" s="48"/>
      <c r="S61" s="18"/>
      <c r="T61" s="18"/>
    </row>
    <row r="62" spans="1:20" ht="30">
      <c r="A62" s="4">
        <v>58</v>
      </c>
      <c r="B62" s="17" t="s">
        <v>63</v>
      </c>
      <c r="C62" s="64" t="s">
        <v>1268</v>
      </c>
      <c r="D62" s="66" t="s">
        <v>23</v>
      </c>
      <c r="E62" s="104" t="s">
        <v>1269</v>
      </c>
      <c r="F62" s="48" t="s">
        <v>467</v>
      </c>
      <c r="G62" s="66">
        <v>58</v>
      </c>
      <c r="H62" s="66">
        <v>93</v>
      </c>
      <c r="I62" s="61">
        <f t="shared" si="0"/>
        <v>151</v>
      </c>
      <c r="J62" s="104">
        <v>9706275962</v>
      </c>
      <c r="K62" s="104"/>
      <c r="L62" s="66"/>
      <c r="M62" s="66"/>
      <c r="N62" s="66" t="s">
        <v>1316</v>
      </c>
      <c r="O62" s="66"/>
      <c r="P62" s="257" t="s">
        <v>1334</v>
      </c>
      <c r="Q62" s="48" t="s">
        <v>311</v>
      </c>
      <c r="R62" s="48"/>
      <c r="S62" s="18"/>
      <c r="T62" s="18"/>
    </row>
    <row r="63" spans="1:20">
      <c r="A63" s="4">
        <v>59</v>
      </c>
      <c r="B63" s="17" t="s">
        <v>63</v>
      </c>
      <c r="C63" s="78" t="s">
        <v>1270</v>
      </c>
      <c r="D63" s="66" t="s">
        <v>23</v>
      </c>
      <c r="E63" s="104" t="s">
        <v>1271</v>
      </c>
      <c r="F63" s="57" t="s">
        <v>467</v>
      </c>
      <c r="G63" s="66">
        <v>67</v>
      </c>
      <c r="H63" s="66">
        <v>67</v>
      </c>
      <c r="I63" s="61">
        <f t="shared" si="0"/>
        <v>134</v>
      </c>
      <c r="J63" s="104">
        <v>7896101339</v>
      </c>
      <c r="K63" s="104"/>
      <c r="L63" s="66"/>
      <c r="M63" s="66"/>
      <c r="N63" s="66" t="s">
        <v>964</v>
      </c>
      <c r="O63" s="66"/>
      <c r="P63" s="257" t="s">
        <v>1335</v>
      </c>
      <c r="Q63" s="48" t="s">
        <v>306</v>
      </c>
      <c r="R63" s="48"/>
      <c r="S63" s="18"/>
      <c r="T63" s="18"/>
    </row>
    <row r="64" spans="1:20">
      <c r="A64" s="4">
        <v>60</v>
      </c>
      <c r="B64" s="17" t="s">
        <v>63</v>
      </c>
      <c r="C64" s="64" t="s">
        <v>1221</v>
      </c>
      <c r="D64" s="66" t="s">
        <v>23</v>
      </c>
      <c r="E64" s="133" t="s">
        <v>1222</v>
      </c>
      <c r="F64" s="48" t="s">
        <v>1171</v>
      </c>
      <c r="G64" s="66">
        <v>115</v>
      </c>
      <c r="H64" s="66">
        <v>100</v>
      </c>
      <c r="I64" s="61">
        <f t="shared" si="0"/>
        <v>215</v>
      </c>
      <c r="J64" s="66">
        <v>9435597247</v>
      </c>
      <c r="K64" s="66"/>
      <c r="L64" s="66"/>
      <c r="M64" s="66"/>
      <c r="N64" s="66" t="s">
        <v>931</v>
      </c>
      <c r="O64" s="66"/>
      <c r="P64" s="257" t="s">
        <v>1336</v>
      </c>
      <c r="Q64" s="48" t="s">
        <v>307</v>
      </c>
      <c r="R64" s="48"/>
      <c r="S64" s="18"/>
      <c r="T64" s="18"/>
    </row>
    <row r="65" spans="1:20" ht="30">
      <c r="A65" s="4">
        <v>61</v>
      </c>
      <c r="B65" s="17" t="s">
        <v>63</v>
      </c>
      <c r="C65" s="64" t="s">
        <v>1223</v>
      </c>
      <c r="D65" s="66" t="s">
        <v>23</v>
      </c>
      <c r="E65" s="92" t="s">
        <v>1224</v>
      </c>
      <c r="F65" s="48" t="s">
        <v>1171</v>
      </c>
      <c r="G65" s="64">
        <v>142</v>
      </c>
      <c r="H65" s="66">
        <v>164</v>
      </c>
      <c r="I65" s="61">
        <f t="shared" si="0"/>
        <v>306</v>
      </c>
      <c r="J65" s="66">
        <v>9678974969</v>
      </c>
      <c r="K65" s="66"/>
      <c r="L65" s="66"/>
      <c r="M65" s="66"/>
      <c r="N65" s="66"/>
      <c r="O65" s="66"/>
      <c r="P65" s="257" t="s">
        <v>1337</v>
      </c>
      <c r="Q65" s="48" t="s">
        <v>309</v>
      </c>
      <c r="R65" s="48"/>
      <c r="S65" s="18"/>
      <c r="T65" s="18"/>
    </row>
    <row r="66" spans="1:20">
      <c r="A66" s="4">
        <v>62</v>
      </c>
      <c r="B66" s="17" t="s">
        <v>63</v>
      </c>
      <c r="C66" s="64" t="s">
        <v>1272</v>
      </c>
      <c r="D66" s="66" t="s">
        <v>23</v>
      </c>
      <c r="E66" s="245" t="s">
        <v>1273</v>
      </c>
      <c r="F66" s="48" t="s">
        <v>1169</v>
      </c>
      <c r="G66" s="64">
        <v>63</v>
      </c>
      <c r="H66" s="66">
        <v>62</v>
      </c>
      <c r="I66" s="61">
        <f t="shared" si="0"/>
        <v>125</v>
      </c>
      <c r="J66" s="78">
        <v>7086116267</v>
      </c>
      <c r="K66" s="78"/>
      <c r="L66" s="66"/>
      <c r="M66" s="66"/>
      <c r="N66" s="66"/>
      <c r="O66" s="66"/>
      <c r="P66" s="257" t="s">
        <v>1338</v>
      </c>
      <c r="Q66" s="48" t="s">
        <v>310</v>
      </c>
      <c r="R66" s="48"/>
      <c r="S66" s="18"/>
      <c r="T66" s="18"/>
    </row>
    <row r="67" spans="1:20">
      <c r="A67" s="4">
        <v>63</v>
      </c>
      <c r="B67" s="17" t="s">
        <v>63</v>
      </c>
      <c r="C67" s="64" t="s">
        <v>1274</v>
      </c>
      <c r="D67" s="64" t="s">
        <v>25</v>
      </c>
      <c r="E67" s="123" t="s">
        <v>1275</v>
      </c>
      <c r="F67" s="48"/>
      <c r="G67" s="66">
        <v>25</v>
      </c>
      <c r="H67" s="66">
        <v>43</v>
      </c>
      <c r="I67" s="61">
        <f t="shared" si="0"/>
        <v>68</v>
      </c>
      <c r="J67" s="66">
        <v>9954977354</v>
      </c>
      <c r="K67" s="66" t="s">
        <v>480</v>
      </c>
      <c r="L67" s="67" t="s">
        <v>719</v>
      </c>
      <c r="M67" s="67">
        <v>9435504455</v>
      </c>
      <c r="N67" s="101" t="s">
        <v>1317</v>
      </c>
      <c r="O67" s="101">
        <v>9957968557</v>
      </c>
      <c r="P67" s="257" t="s">
        <v>1339</v>
      </c>
      <c r="Q67" s="48" t="s">
        <v>311</v>
      </c>
      <c r="R67" s="48"/>
      <c r="S67" s="18"/>
      <c r="T67" s="18"/>
    </row>
    <row r="68" spans="1:20">
      <c r="A68" s="4">
        <v>64</v>
      </c>
      <c r="B68" s="17" t="s">
        <v>63</v>
      </c>
      <c r="C68" s="64" t="s">
        <v>1276</v>
      </c>
      <c r="D68" s="66" t="s">
        <v>23</v>
      </c>
      <c r="E68" s="104" t="s">
        <v>1277</v>
      </c>
      <c r="F68" s="48" t="s">
        <v>467</v>
      </c>
      <c r="G68" s="104">
        <v>25</v>
      </c>
      <c r="H68" s="104">
        <v>35</v>
      </c>
      <c r="I68" s="61">
        <f t="shared" si="0"/>
        <v>60</v>
      </c>
      <c r="J68" s="104">
        <v>9101352799</v>
      </c>
      <c r="K68" s="66" t="s">
        <v>480</v>
      </c>
      <c r="L68" s="67" t="s">
        <v>719</v>
      </c>
      <c r="M68" s="67">
        <v>9435504455</v>
      </c>
      <c r="N68" s="101" t="s">
        <v>1317</v>
      </c>
      <c r="O68" s="101">
        <v>9957968557</v>
      </c>
      <c r="P68" s="257" t="s">
        <v>1339</v>
      </c>
      <c r="Q68" s="48" t="s">
        <v>311</v>
      </c>
      <c r="R68" s="48"/>
      <c r="S68" s="18"/>
      <c r="T68" s="18"/>
    </row>
    <row r="69" spans="1:20">
      <c r="A69" s="4">
        <v>65</v>
      </c>
      <c r="B69" s="17" t="s">
        <v>63</v>
      </c>
      <c r="C69" s="66" t="s">
        <v>1278</v>
      </c>
      <c r="D69" s="66" t="s">
        <v>23</v>
      </c>
      <c r="E69" s="104" t="s">
        <v>1279</v>
      </c>
      <c r="F69" s="48" t="s">
        <v>467</v>
      </c>
      <c r="G69" s="242">
        <v>56</v>
      </c>
      <c r="H69" s="247">
        <v>45</v>
      </c>
      <c r="I69" s="61">
        <f t="shared" si="0"/>
        <v>101</v>
      </c>
      <c r="J69" s="66">
        <v>9864548592</v>
      </c>
      <c r="K69" s="66"/>
      <c r="L69" s="66"/>
      <c r="M69" s="66"/>
      <c r="N69" s="66" t="s">
        <v>1318</v>
      </c>
      <c r="O69" s="66"/>
      <c r="P69" s="257" t="s">
        <v>1340</v>
      </c>
      <c r="Q69" s="48" t="s">
        <v>306</v>
      </c>
      <c r="R69" s="48"/>
      <c r="S69" s="18"/>
      <c r="T69" s="18"/>
    </row>
    <row r="70" spans="1:20" ht="30">
      <c r="A70" s="4">
        <v>66</v>
      </c>
      <c r="B70" s="17" t="s">
        <v>63</v>
      </c>
      <c r="C70" s="64" t="s">
        <v>1280</v>
      </c>
      <c r="D70" s="66" t="s">
        <v>23</v>
      </c>
      <c r="E70" s="246" t="s">
        <v>1281</v>
      </c>
      <c r="F70" s="48" t="s">
        <v>1169</v>
      </c>
      <c r="G70" s="66">
        <v>17</v>
      </c>
      <c r="H70" s="248">
        <v>29</v>
      </c>
      <c r="I70" s="61">
        <f t="shared" ref="I70:I133" si="1">SUM(G70:H70)</f>
        <v>46</v>
      </c>
      <c r="J70" s="77">
        <v>9864605351</v>
      </c>
      <c r="K70" s="66"/>
      <c r="L70" s="66"/>
      <c r="M70" s="66"/>
      <c r="N70" s="66" t="s">
        <v>963</v>
      </c>
      <c r="O70" s="66"/>
      <c r="P70" s="257" t="s">
        <v>1340</v>
      </c>
      <c r="Q70" s="48" t="s">
        <v>306</v>
      </c>
      <c r="R70" s="48"/>
      <c r="S70" s="18"/>
      <c r="T70" s="18"/>
    </row>
    <row r="71" spans="1:20">
      <c r="A71" s="4">
        <v>67</v>
      </c>
      <c r="B71" s="17"/>
      <c r="C71" s="48"/>
      <c r="D71" s="48"/>
      <c r="E71" s="19"/>
      <c r="F71" s="48"/>
      <c r="G71" s="19"/>
      <c r="H71" s="19"/>
      <c r="I71" s="61">
        <f t="shared" si="1"/>
        <v>0</v>
      </c>
      <c r="J71" s="48"/>
      <c r="K71" s="48"/>
      <c r="L71" s="48"/>
      <c r="M71" s="48"/>
      <c r="N71" s="48"/>
      <c r="O71" s="48"/>
      <c r="P71" s="49"/>
      <c r="Q71" s="48"/>
      <c r="R71" s="48"/>
      <c r="S71" s="18"/>
      <c r="T71" s="18"/>
    </row>
    <row r="72" spans="1:20">
      <c r="A72" s="4">
        <v>68</v>
      </c>
      <c r="B72" s="17"/>
      <c r="C72" s="48"/>
      <c r="D72" s="48"/>
      <c r="E72" s="19"/>
      <c r="F72" s="48"/>
      <c r="G72" s="19"/>
      <c r="H72" s="19"/>
      <c r="I72" s="61">
        <f t="shared" si="1"/>
        <v>0</v>
      </c>
      <c r="J72" s="48"/>
      <c r="K72" s="48"/>
      <c r="L72" s="48"/>
      <c r="M72" s="48"/>
      <c r="N72" s="48"/>
      <c r="O72" s="48"/>
      <c r="P72" s="49"/>
      <c r="Q72" s="48"/>
      <c r="R72" s="48"/>
      <c r="S72" s="18"/>
      <c r="T72" s="18"/>
    </row>
    <row r="73" spans="1:20">
      <c r="A73" s="4">
        <v>69</v>
      </c>
      <c r="B73" s="17"/>
      <c r="C73" s="18"/>
      <c r="D73" s="18"/>
      <c r="E73" s="19"/>
      <c r="F73" s="18"/>
      <c r="G73" s="19"/>
      <c r="H73" s="19"/>
      <c r="I73" s="61">
        <f t="shared" si="1"/>
        <v>0</v>
      </c>
      <c r="J73" s="18"/>
      <c r="K73" s="18"/>
      <c r="L73" s="18"/>
      <c r="M73" s="18"/>
      <c r="N73" s="18"/>
      <c r="O73" s="18"/>
      <c r="P73" s="24"/>
      <c r="Q73" s="18"/>
      <c r="R73" s="18"/>
      <c r="S73" s="18"/>
      <c r="T73" s="18"/>
    </row>
    <row r="74" spans="1:20">
      <c r="A74" s="4">
        <v>70</v>
      </c>
      <c r="B74" s="17"/>
      <c r="C74" s="18"/>
      <c r="D74" s="18"/>
      <c r="E74" s="19"/>
      <c r="F74" s="18"/>
      <c r="G74" s="19"/>
      <c r="H74" s="19"/>
      <c r="I74" s="61">
        <f t="shared" si="1"/>
        <v>0</v>
      </c>
      <c r="J74" s="18"/>
      <c r="K74" s="18"/>
      <c r="L74" s="18"/>
      <c r="M74" s="18"/>
      <c r="N74" s="18"/>
      <c r="O74" s="18"/>
      <c r="P74" s="24"/>
      <c r="Q74" s="18"/>
      <c r="R74" s="18"/>
      <c r="S74" s="18"/>
      <c r="T74" s="18"/>
    </row>
    <row r="75" spans="1:20">
      <c r="A75" s="4">
        <v>71</v>
      </c>
      <c r="B75" s="17"/>
      <c r="C75" s="18"/>
      <c r="D75" s="18"/>
      <c r="E75" s="19"/>
      <c r="F75" s="18"/>
      <c r="G75" s="19"/>
      <c r="H75" s="19"/>
      <c r="I75" s="61">
        <f t="shared" si="1"/>
        <v>0</v>
      </c>
      <c r="J75" s="18"/>
      <c r="K75" s="18"/>
      <c r="L75" s="18"/>
      <c r="M75" s="18"/>
      <c r="N75" s="18"/>
      <c r="O75" s="18"/>
      <c r="P75" s="24"/>
      <c r="Q75" s="18"/>
      <c r="R75" s="18"/>
      <c r="S75" s="18"/>
      <c r="T75" s="18"/>
    </row>
    <row r="76" spans="1:20">
      <c r="A76" s="4">
        <v>72</v>
      </c>
      <c r="B76" s="17"/>
      <c r="C76" s="18"/>
      <c r="D76" s="18"/>
      <c r="E76" s="19"/>
      <c r="F76" s="18"/>
      <c r="G76" s="19"/>
      <c r="H76" s="19"/>
      <c r="I76" s="61">
        <f t="shared" si="1"/>
        <v>0</v>
      </c>
      <c r="J76" s="18"/>
      <c r="K76" s="18"/>
      <c r="L76" s="18"/>
      <c r="M76" s="18"/>
      <c r="N76" s="18"/>
      <c r="O76" s="18"/>
      <c r="P76" s="24"/>
      <c r="Q76" s="18"/>
      <c r="R76" s="18"/>
      <c r="S76" s="18"/>
      <c r="T76" s="18"/>
    </row>
    <row r="77" spans="1:20">
      <c r="A77" s="4">
        <v>73</v>
      </c>
      <c r="B77" s="17"/>
      <c r="C77" s="18"/>
      <c r="D77" s="18"/>
      <c r="E77" s="19"/>
      <c r="F77" s="18"/>
      <c r="G77" s="19"/>
      <c r="H77" s="19"/>
      <c r="I77" s="61">
        <f t="shared" si="1"/>
        <v>0</v>
      </c>
      <c r="J77" s="18"/>
      <c r="K77" s="18"/>
      <c r="L77" s="18"/>
      <c r="M77" s="18"/>
      <c r="N77" s="18"/>
      <c r="O77" s="18"/>
      <c r="P77" s="24"/>
      <c r="Q77" s="18"/>
      <c r="R77" s="18"/>
      <c r="S77" s="18"/>
      <c r="T77" s="18"/>
    </row>
    <row r="78" spans="1:20">
      <c r="A78" s="4">
        <v>74</v>
      </c>
      <c r="B78" s="17"/>
      <c r="C78" s="18"/>
      <c r="D78" s="18"/>
      <c r="E78" s="19"/>
      <c r="F78" s="18"/>
      <c r="G78" s="19"/>
      <c r="H78" s="19"/>
      <c r="I78" s="61">
        <f t="shared" si="1"/>
        <v>0</v>
      </c>
      <c r="J78" s="18"/>
      <c r="K78" s="18"/>
      <c r="L78" s="18"/>
      <c r="M78" s="18"/>
      <c r="N78" s="18"/>
      <c r="O78" s="18"/>
      <c r="P78" s="24"/>
      <c r="Q78" s="18"/>
      <c r="R78" s="18"/>
      <c r="S78" s="18"/>
      <c r="T78" s="18"/>
    </row>
    <row r="79" spans="1:20">
      <c r="A79" s="4">
        <v>75</v>
      </c>
      <c r="B79" s="17"/>
      <c r="C79" s="18"/>
      <c r="D79" s="18"/>
      <c r="E79" s="19"/>
      <c r="F79" s="18"/>
      <c r="G79" s="19"/>
      <c r="H79" s="19"/>
      <c r="I79" s="61">
        <f t="shared" si="1"/>
        <v>0</v>
      </c>
      <c r="J79" s="18"/>
      <c r="K79" s="18"/>
      <c r="L79" s="18"/>
      <c r="M79" s="18"/>
      <c r="N79" s="18"/>
      <c r="O79" s="18"/>
      <c r="P79" s="24"/>
      <c r="Q79" s="18"/>
      <c r="R79" s="18"/>
      <c r="S79" s="18"/>
      <c r="T79" s="18"/>
    </row>
    <row r="80" spans="1:20">
      <c r="A80" s="4">
        <v>76</v>
      </c>
      <c r="B80" s="17"/>
      <c r="C80" s="18"/>
      <c r="D80" s="18"/>
      <c r="E80" s="19"/>
      <c r="F80" s="18"/>
      <c r="G80" s="19"/>
      <c r="H80" s="19"/>
      <c r="I80" s="61">
        <f t="shared" si="1"/>
        <v>0</v>
      </c>
      <c r="J80" s="18"/>
      <c r="K80" s="18"/>
      <c r="L80" s="18"/>
      <c r="M80" s="18"/>
      <c r="N80" s="18"/>
      <c r="O80" s="18"/>
      <c r="P80" s="24"/>
      <c r="Q80" s="18"/>
      <c r="R80" s="18"/>
      <c r="S80" s="18"/>
      <c r="T80" s="18"/>
    </row>
    <row r="81" spans="1:20">
      <c r="A81" s="4">
        <v>77</v>
      </c>
      <c r="B81" s="17"/>
      <c r="C81" s="18"/>
      <c r="D81" s="18"/>
      <c r="E81" s="19"/>
      <c r="F81" s="18"/>
      <c r="G81" s="19"/>
      <c r="H81" s="19"/>
      <c r="I81" s="61">
        <f t="shared" si="1"/>
        <v>0</v>
      </c>
      <c r="J81" s="18"/>
      <c r="K81" s="18"/>
      <c r="L81" s="18"/>
      <c r="M81" s="18"/>
      <c r="N81" s="18"/>
      <c r="O81" s="18"/>
      <c r="P81" s="24"/>
      <c r="Q81" s="18"/>
      <c r="R81" s="18"/>
      <c r="S81" s="18"/>
      <c r="T81" s="18"/>
    </row>
    <row r="82" spans="1:20">
      <c r="A82" s="4">
        <v>78</v>
      </c>
      <c r="B82" s="17"/>
      <c r="C82" s="18"/>
      <c r="D82" s="18"/>
      <c r="E82" s="19"/>
      <c r="F82" s="18"/>
      <c r="G82" s="19"/>
      <c r="H82" s="19"/>
      <c r="I82" s="61">
        <f t="shared" si="1"/>
        <v>0</v>
      </c>
      <c r="J82" s="18"/>
      <c r="K82" s="18"/>
      <c r="L82" s="18"/>
      <c r="M82" s="18"/>
      <c r="N82" s="18"/>
      <c r="O82" s="18"/>
      <c r="P82" s="24"/>
      <c r="Q82" s="18"/>
      <c r="R82" s="18"/>
      <c r="S82" s="18"/>
      <c r="T82" s="18"/>
    </row>
    <row r="83" spans="1:20">
      <c r="A83" s="4">
        <v>79</v>
      </c>
      <c r="B83" s="17"/>
      <c r="C83" s="18"/>
      <c r="D83" s="18"/>
      <c r="E83" s="19"/>
      <c r="F83" s="18"/>
      <c r="G83" s="19"/>
      <c r="H83" s="19"/>
      <c r="I83" s="61">
        <f t="shared" si="1"/>
        <v>0</v>
      </c>
      <c r="J83" s="18"/>
      <c r="K83" s="18"/>
      <c r="L83" s="18"/>
      <c r="M83" s="18"/>
      <c r="N83" s="18"/>
      <c r="O83" s="18"/>
      <c r="P83" s="24"/>
      <c r="Q83" s="18"/>
      <c r="R83" s="18"/>
      <c r="S83" s="18"/>
      <c r="T83" s="18"/>
    </row>
    <row r="84" spans="1:20">
      <c r="A84" s="4">
        <v>80</v>
      </c>
      <c r="B84" s="17"/>
      <c r="C84" s="18"/>
      <c r="D84" s="18"/>
      <c r="E84" s="19"/>
      <c r="F84" s="18"/>
      <c r="G84" s="19"/>
      <c r="H84" s="19"/>
      <c r="I84" s="61">
        <f t="shared" si="1"/>
        <v>0</v>
      </c>
      <c r="J84" s="18"/>
      <c r="K84" s="18"/>
      <c r="L84" s="18"/>
      <c r="M84" s="18"/>
      <c r="N84" s="18"/>
      <c r="O84" s="18"/>
      <c r="P84" s="24"/>
      <c r="Q84" s="18"/>
      <c r="R84" s="18"/>
      <c r="S84" s="18"/>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48"/>
      <c r="D98" s="48"/>
      <c r="E98" s="19"/>
      <c r="F98" s="48"/>
      <c r="G98" s="19"/>
      <c r="H98" s="19"/>
      <c r="I98" s="61">
        <f t="shared" si="1"/>
        <v>0</v>
      </c>
      <c r="J98" s="48"/>
      <c r="K98" s="48"/>
      <c r="L98" s="48"/>
      <c r="M98" s="48"/>
      <c r="N98" s="48"/>
      <c r="O98" s="4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COUNTIFS(C6:C164,"*")</f>
        <v>65</v>
      </c>
      <c r="D165" s="21"/>
      <c r="E165" s="13"/>
      <c r="F165" s="21"/>
      <c r="G165" s="60">
        <f>SUM(G6:G164)</f>
        <v>2905</v>
      </c>
      <c r="H165" s="60">
        <f>SUM(H6:H164)</f>
        <v>3024</v>
      </c>
      <c r="I165" s="60">
        <f>SUM(I6:I164)</f>
        <v>5929</v>
      </c>
      <c r="J165" s="21"/>
      <c r="K165" s="21"/>
      <c r="L165" s="21"/>
      <c r="M165" s="21"/>
      <c r="N165" s="21"/>
      <c r="O165" s="21"/>
      <c r="P165" s="14"/>
      <c r="Q165" s="21"/>
      <c r="R165" s="21"/>
      <c r="S165" s="21"/>
      <c r="T165" s="12"/>
    </row>
    <row r="166" spans="1:20">
      <c r="A166" s="44" t="s">
        <v>62</v>
      </c>
      <c r="B166" s="10">
        <f>COUNTIF(B$5:B$164,"Team 1")</f>
        <v>35</v>
      </c>
      <c r="C166" s="44" t="s">
        <v>25</v>
      </c>
      <c r="D166" s="10">
        <f>COUNTIF(D6:D164,"Anganwadi")</f>
        <v>16</v>
      </c>
    </row>
    <row r="167" spans="1:20">
      <c r="A167" s="44" t="s">
        <v>63</v>
      </c>
      <c r="B167" s="10">
        <f>COUNTIF(B$6:B$164,"Team 2")</f>
        <v>31</v>
      </c>
      <c r="C167" s="44" t="s">
        <v>23</v>
      </c>
      <c r="D167" s="10">
        <f>COUNTIF(D6:D164,"School")</f>
        <v>49</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G10" sqref="G10"/>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18" t="s">
        <v>71</v>
      </c>
      <c r="B1" s="218"/>
      <c r="C1" s="218"/>
      <c r="D1" s="218"/>
      <c r="E1" s="218"/>
      <c r="F1" s="219"/>
      <c r="G1" s="219"/>
      <c r="H1" s="219"/>
      <c r="I1" s="219"/>
      <c r="J1" s="219"/>
    </row>
    <row r="2" spans="1:11" ht="25.5">
      <c r="A2" s="220" t="s">
        <v>0</v>
      </c>
      <c r="B2" s="221"/>
      <c r="C2" s="222" t="str">
        <f>'Block at a Glance'!C2:D2</f>
        <v>ASSAM</v>
      </c>
      <c r="D2" s="223"/>
      <c r="E2" s="27" t="s">
        <v>1</v>
      </c>
      <c r="F2" s="224"/>
      <c r="G2" s="225"/>
      <c r="H2" s="28" t="s">
        <v>24</v>
      </c>
      <c r="I2" s="224"/>
      <c r="J2" s="225"/>
    </row>
    <row r="3" spans="1:11" ht="28.5" customHeight="1">
      <c r="A3" s="229" t="s">
        <v>66</v>
      </c>
      <c r="B3" s="229"/>
      <c r="C3" s="229"/>
      <c r="D3" s="229"/>
      <c r="E3" s="229"/>
      <c r="F3" s="229"/>
      <c r="G3" s="229"/>
      <c r="H3" s="229"/>
      <c r="I3" s="229"/>
      <c r="J3" s="229"/>
    </row>
    <row r="4" spans="1:11">
      <c r="A4" s="228" t="s">
        <v>27</v>
      </c>
      <c r="B4" s="227" t="s">
        <v>28</v>
      </c>
      <c r="C4" s="226" t="s">
        <v>29</v>
      </c>
      <c r="D4" s="226" t="s">
        <v>36</v>
      </c>
      <c r="E4" s="226"/>
      <c r="F4" s="226"/>
      <c r="G4" s="226" t="s">
        <v>30</v>
      </c>
      <c r="H4" s="226" t="s">
        <v>37</v>
      </c>
      <c r="I4" s="226"/>
      <c r="J4" s="226"/>
    </row>
    <row r="5" spans="1:11" ht="22.5" customHeight="1">
      <c r="A5" s="228"/>
      <c r="B5" s="227"/>
      <c r="C5" s="226"/>
      <c r="D5" s="29" t="s">
        <v>9</v>
      </c>
      <c r="E5" s="29" t="s">
        <v>10</v>
      </c>
      <c r="F5" s="29" t="s">
        <v>11</v>
      </c>
      <c r="G5" s="226"/>
      <c r="H5" s="29" t="s">
        <v>9</v>
      </c>
      <c r="I5" s="29" t="s">
        <v>10</v>
      </c>
      <c r="J5" s="29" t="s">
        <v>11</v>
      </c>
    </row>
    <row r="6" spans="1:11" ht="22.5" customHeight="1">
      <c r="A6" s="45">
        <v>1</v>
      </c>
      <c r="B6" s="62">
        <v>43556</v>
      </c>
      <c r="C6" s="31">
        <f>COUNTIFS('April-19'!D$5:D$164,"Anganwadi")</f>
        <v>39</v>
      </c>
      <c r="D6" s="32">
        <f>SUMIF('April-19'!$D$5:$D$164,"Anganwadi",'April-19'!$G$5:$G$164)</f>
        <v>1002</v>
      </c>
      <c r="E6" s="32">
        <f>SUMIF('April-19'!$D$5:$D$164,"Anganwadi",'April-19'!$H$5:$H$164)</f>
        <v>1009</v>
      </c>
      <c r="F6" s="32">
        <f>+D6+E6</f>
        <v>2011</v>
      </c>
      <c r="G6" s="31">
        <f>COUNTIF('April-19'!D5:D164,"School")</f>
        <v>37</v>
      </c>
      <c r="H6" s="32">
        <f>SUMIF('April-19'!$D$5:$D$164,"School",'April-19'!$G$5:$G$164)</f>
        <v>1098</v>
      </c>
      <c r="I6" s="32">
        <f>SUMIF('April-19'!$D$5:$D$164,"School",'April-19'!$H$5:$H$164)</f>
        <v>1041</v>
      </c>
      <c r="J6" s="32">
        <f>+H6+I6</f>
        <v>2139</v>
      </c>
      <c r="K6" s="33"/>
    </row>
    <row r="7" spans="1:11" ht="22.5" customHeight="1">
      <c r="A7" s="30">
        <v>2</v>
      </c>
      <c r="B7" s="63">
        <v>43601</v>
      </c>
      <c r="C7" s="31">
        <f>COUNTIF('May-19'!D5:D164,"Anganwadi")</f>
        <v>31</v>
      </c>
      <c r="D7" s="32">
        <f>SUMIF('May-19'!$D$5:$D$164,"Anganwadi",'May-19'!$G$5:$G$164)</f>
        <v>998</v>
      </c>
      <c r="E7" s="32">
        <f>SUMIF('May-19'!$D$5:$D$164,"Anganwadi",'May-19'!$H$5:$H$164)</f>
        <v>956</v>
      </c>
      <c r="F7" s="32">
        <f t="shared" ref="F7:F11" si="0">+D7+E7</f>
        <v>1954</v>
      </c>
      <c r="G7" s="31">
        <f>COUNTIF('May-19'!D5:D164,"School")</f>
        <v>48</v>
      </c>
      <c r="H7" s="32">
        <f>SUMIF('May-19'!$D$5:$D$164,"School",'May-19'!$G$5:$G$164)</f>
        <v>1594</v>
      </c>
      <c r="I7" s="32">
        <f>SUMIF('May-19'!$D$5:$D$164,"School",'May-19'!$H$5:$H$164)</f>
        <v>2249</v>
      </c>
      <c r="J7" s="32">
        <f t="shared" ref="J7:J11" si="1">+H7+I7</f>
        <v>3843</v>
      </c>
    </row>
    <row r="8" spans="1:11" ht="22.5" customHeight="1">
      <c r="A8" s="30">
        <v>3</v>
      </c>
      <c r="B8" s="63">
        <v>43632</v>
      </c>
      <c r="C8" s="31">
        <f>COUNTIF('Jun-19'!D5:D164,"Anganwadi")</f>
        <v>44</v>
      </c>
      <c r="D8" s="32">
        <f>SUMIF('Jun-19'!$D$5:$D$164,"Anganwadi",'Jun-19'!$G$5:$G$164)</f>
        <v>1407</v>
      </c>
      <c r="E8" s="32">
        <f>SUMIF('Jun-19'!$D$5:$D$164,"Anganwadi",'Jun-19'!$H$5:$H$164)</f>
        <v>1376</v>
      </c>
      <c r="F8" s="32">
        <f t="shared" si="0"/>
        <v>2783</v>
      </c>
      <c r="G8" s="31">
        <f>COUNTIF('Jun-19'!D5:D164,"School")</f>
        <v>32</v>
      </c>
      <c r="H8" s="32">
        <f>SUMIF('Jun-19'!$D$5:$D$164,"School",'Jun-19'!$G$5:$G$164)</f>
        <v>1427</v>
      </c>
      <c r="I8" s="32">
        <f>SUMIF('Jun-19'!$D$5:$D$164,"School",'Jun-19'!$H$5:$H$164)</f>
        <v>935</v>
      </c>
      <c r="J8" s="32">
        <f t="shared" si="1"/>
        <v>2362</v>
      </c>
    </row>
    <row r="9" spans="1:11" ht="22.5" customHeight="1">
      <c r="A9" s="30">
        <v>4</v>
      </c>
      <c r="B9" s="63">
        <v>43662</v>
      </c>
      <c r="C9" s="31">
        <f>COUNTIF('Jul-19'!D5:D164,"Anganwadi")</f>
        <v>85</v>
      </c>
      <c r="D9" s="32">
        <f>SUMIF('Jul-19'!$D$5:$D$164,"Anganwadi",'Jul-19'!$G$5:$G$164)</f>
        <v>2741</v>
      </c>
      <c r="E9" s="32">
        <f>SUMIF('Jul-19'!$D$5:$D$164,"Anganwadi",'Jul-19'!$H$5:$H$164)</f>
        <v>2867</v>
      </c>
      <c r="F9" s="32">
        <f t="shared" si="0"/>
        <v>5608</v>
      </c>
      <c r="G9" s="31">
        <f>COUNTIF('Jul-19'!D5:D164,"School")</f>
        <v>0</v>
      </c>
      <c r="H9" s="32">
        <f>SUMIF('Jul-19'!$D$5:$D$164,"School",'Jul-19'!$G$5:$G$164)</f>
        <v>0</v>
      </c>
      <c r="I9" s="32">
        <f>SUMIF('Jul-19'!$D$5:$D$164,"School",'Jul-19'!$H$5:$H$164)</f>
        <v>0</v>
      </c>
      <c r="J9" s="32">
        <f t="shared" si="1"/>
        <v>0</v>
      </c>
    </row>
    <row r="10" spans="1:11" ht="22.5" customHeight="1">
      <c r="A10" s="30">
        <v>5</v>
      </c>
      <c r="B10" s="63">
        <v>43693</v>
      </c>
      <c r="C10" s="31">
        <f>COUNTIF('Aug-19'!D5:D164,"Anganwadi")</f>
        <v>21</v>
      </c>
      <c r="D10" s="32">
        <f>SUMIF('Aug-19'!$D$5:$D$164,"Anganwadi",'Aug-19'!$G$5:$G$164)</f>
        <v>680</v>
      </c>
      <c r="E10" s="32">
        <f>SUMIF('Aug-19'!$D$5:$D$164,"Anganwadi",'Aug-19'!$H$5:$H$164)</f>
        <v>651</v>
      </c>
      <c r="F10" s="32">
        <f t="shared" si="0"/>
        <v>1331</v>
      </c>
      <c r="G10" s="31">
        <f>COUNTIF('Aug-19'!D5:D164,"School")</f>
        <v>49</v>
      </c>
      <c r="H10" s="32">
        <f>SUMIF('Aug-19'!$D$5:$D$164,"School",'Aug-19'!$G$5:$G$164)</f>
        <v>2503</v>
      </c>
      <c r="I10" s="32">
        <f>SUMIF('Aug-19'!$D$5:$D$164,"School",'Aug-19'!$H$5:$H$164)</f>
        <v>2506</v>
      </c>
      <c r="J10" s="32">
        <f t="shared" si="1"/>
        <v>5009</v>
      </c>
    </row>
    <row r="11" spans="1:11" ht="22.5" customHeight="1">
      <c r="A11" s="30">
        <v>6</v>
      </c>
      <c r="B11" s="63">
        <v>43724</v>
      </c>
      <c r="C11" s="31">
        <f>COUNTIF('Sep-19'!D6:D164,"Anganwadi")</f>
        <v>16</v>
      </c>
      <c r="D11" s="32">
        <f>SUMIF('Sep-19'!$D$6:$D$164,"Anganwadi",'Sep-19'!$G$6:$G$164)</f>
        <v>451</v>
      </c>
      <c r="E11" s="32">
        <f>SUMIF('Sep-19'!$D$6:$D$164,"Anganwadi",'Sep-19'!$H$6:$H$164)</f>
        <v>449</v>
      </c>
      <c r="F11" s="32">
        <f t="shared" si="0"/>
        <v>900</v>
      </c>
      <c r="G11" s="31">
        <f>COUNTIF('Sep-19'!D6:D164,"School")</f>
        <v>49</v>
      </c>
      <c r="H11" s="32">
        <f>SUMIF('Sep-19'!$D$6:$D$164,"School",'Sep-19'!$G$6:$G$164)</f>
        <v>2454</v>
      </c>
      <c r="I11" s="32">
        <f>SUMIF('Sep-19'!$D$6:$D$164,"School",'Sep-19'!$H$6:$H$164)</f>
        <v>2575</v>
      </c>
      <c r="J11" s="32">
        <f t="shared" si="1"/>
        <v>5029</v>
      </c>
    </row>
    <row r="12" spans="1:11" ht="19.5" customHeight="1">
      <c r="A12" s="217" t="s">
        <v>38</v>
      </c>
      <c r="B12" s="217"/>
      <c r="C12" s="34">
        <f>SUM(C6:C11)</f>
        <v>236</v>
      </c>
      <c r="D12" s="34">
        <f t="shared" ref="D12:J12" si="2">SUM(D6:D11)</f>
        <v>7279</v>
      </c>
      <c r="E12" s="34">
        <f t="shared" si="2"/>
        <v>7308</v>
      </c>
      <c r="F12" s="34">
        <f t="shared" si="2"/>
        <v>14587</v>
      </c>
      <c r="G12" s="34">
        <f t="shared" si="2"/>
        <v>215</v>
      </c>
      <c r="H12" s="34">
        <f t="shared" si="2"/>
        <v>9076</v>
      </c>
      <c r="I12" s="34">
        <f t="shared" si="2"/>
        <v>9306</v>
      </c>
      <c r="J12" s="34">
        <f t="shared" si="2"/>
        <v>18382</v>
      </c>
    </row>
    <row r="14" spans="1:11">
      <c r="A14" s="233" t="s">
        <v>67</v>
      </c>
      <c r="B14" s="233"/>
      <c r="C14" s="233"/>
      <c r="D14" s="233"/>
      <c r="E14" s="233"/>
      <c r="F14" s="233"/>
    </row>
    <row r="15" spans="1:11" ht="82.5">
      <c r="A15" s="43" t="s">
        <v>27</v>
      </c>
      <c r="B15" s="42" t="s">
        <v>28</v>
      </c>
      <c r="C15" s="46" t="s">
        <v>64</v>
      </c>
      <c r="D15" s="41" t="s">
        <v>29</v>
      </c>
      <c r="E15" s="41" t="s">
        <v>30</v>
      </c>
      <c r="F15" s="41" t="s">
        <v>65</v>
      </c>
    </row>
    <row r="16" spans="1:11">
      <c r="A16" s="236">
        <v>1</v>
      </c>
      <c r="B16" s="234">
        <v>43571</v>
      </c>
      <c r="C16" s="47" t="s">
        <v>62</v>
      </c>
      <c r="D16" s="31">
        <f>COUNTIFS('April-19'!B$5:B$164,"Team 1",'April-19'!D$5:D$164,"Anganwadi")</f>
        <v>17</v>
      </c>
      <c r="E16" s="31">
        <f>COUNTIFS('April-19'!B$5:B$164,"Team 1",'April-19'!D$5:D$164,"School")</f>
        <v>15</v>
      </c>
      <c r="F16" s="32">
        <f>SUMIF('April-19'!$B$5:$B$164,"Team 1",'April-19'!$I$5:$I$164)</f>
        <v>2001</v>
      </c>
    </row>
    <row r="17" spans="1:6">
      <c r="A17" s="237"/>
      <c r="B17" s="235"/>
      <c r="C17" s="47" t="s">
        <v>63</v>
      </c>
      <c r="D17" s="31">
        <f>COUNTIFS('April-19'!B$5:B$164,"Team 2",'April-19'!D$5:D$164,"Anganwadi")</f>
        <v>22</v>
      </c>
      <c r="E17" s="31">
        <f>COUNTIFS('April-19'!B$5:B$164,"Team 2",'April-19'!D$5:D$164,"School")</f>
        <v>22</v>
      </c>
      <c r="F17" s="32">
        <f>SUMIF('April-19'!$B$5:$B$164,"Team 2",'April-19'!$I$5:$I$164)</f>
        <v>2149</v>
      </c>
    </row>
    <row r="18" spans="1:6">
      <c r="A18" s="236">
        <v>2</v>
      </c>
      <c r="B18" s="234">
        <v>43601</v>
      </c>
      <c r="C18" s="47" t="s">
        <v>62</v>
      </c>
      <c r="D18" s="31">
        <f>COUNTIFS('May-19'!B$5:B$164,"Team 1",'May-19'!D$5:D$164,"Anganwadi")</f>
        <v>16</v>
      </c>
      <c r="E18" s="31">
        <f>COUNTIFS('May-19'!B$5:B$164,"Team 1",'May-19'!D$5:D$164,"School")</f>
        <v>24</v>
      </c>
      <c r="F18" s="32">
        <f>SUMIF('May-19'!$B$5:$B$164,"Team 1",'May-19'!$I$5:$I$164)</f>
        <v>2860</v>
      </c>
    </row>
    <row r="19" spans="1:6">
      <c r="A19" s="237"/>
      <c r="B19" s="235"/>
      <c r="C19" s="47" t="s">
        <v>63</v>
      </c>
      <c r="D19" s="31">
        <f>COUNTIFS('May-19'!B$5:B$164,"Team 2",'May-19'!D$5:D$164,"Anganwadi")</f>
        <v>15</v>
      </c>
      <c r="E19" s="31">
        <f>COUNTIFS('May-19'!B$5:B$164,"Team 2",'May-19'!D$5:D$164,"School")</f>
        <v>24</v>
      </c>
      <c r="F19" s="32">
        <f>SUMIF('May-19'!$B$5:$B$164,"Team 2",'May-19'!$I$5:$I$164)</f>
        <v>2986</v>
      </c>
    </row>
    <row r="20" spans="1:6">
      <c r="A20" s="236">
        <v>3</v>
      </c>
      <c r="B20" s="234">
        <v>43632</v>
      </c>
      <c r="C20" s="47" t="s">
        <v>62</v>
      </c>
      <c r="D20" s="31">
        <f>COUNTIFS('Jun-19'!B$5:B$164,"Team 1",'Jun-19'!D$5:D$164,"Anganwadi")</f>
        <v>23</v>
      </c>
      <c r="E20" s="31">
        <f>COUNTIFS('Jun-19'!B$5:B$164,"Team 1",'Jun-19'!D$5:D$164,"School")</f>
        <v>12</v>
      </c>
      <c r="F20" s="32">
        <f>SUMIF('Jun-19'!$B$5:$B$164,"Team 1",'Jun-19'!$I$5:$I$164)</f>
        <v>2553</v>
      </c>
    </row>
    <row r="21" spans="1:6">
      <c r="A21" s="237"/>
      <c r="B21" s="235"/>
      <c r="C21" s="47" t="s">
        <v>63</v>
      </c>
      <c r="D21" s="31">
        <f>COUNTIFS('Jun-19'!B$5:B$164,"Team 2",'Jun-19'!D$5:D$164,"Anganwadi")</f>
        <v>21</v>
      </c>
      <c r="E21" s="31">
        <f>COUNTIFS('Jun-19'!B$5:B$164,"Team 2",'Jun-19'!D$5:D$164,"School")</f>
        <v>20</v>
      </c>
      <c r="F21" s="32">
        <f>SUMIF('Jun-19'!$B$5:$B$164,"Team 2",'Jun-19'!$I$5:$I$164)</f>
        <v>2592</v>
      </c>
    </row>
    <row r="22" spans="1:6">
      <c r="A22" s="236">
        <v>4</v>
      </c>
      <c r="B22" s="234">
        <v>43662</v>
      </c>
      <c r="C22" s="47" t="s">
        <v>62</v>
      </c>
      <c r="D22" s="31">
        <f>COUNTIFS('Jul-19'!B$5:B$164,"Team 1",'Jul-19'!D$5:D$164,"Anganwadi")</f>
        <v>37</v>
      </c>
      <c r="E22" s="31">
        <f>COUNTIFS('Jul-19'!B$5:B$164,"Team 1",'Jul-19'!D$5:D$164,"School")</f>
        <v>0</v>
      </c>
      <c r="F22" s="32">
        <f>SUMIF('Jul-19'!$B$5:$B$164,"Team 1",'Jul-19'!$I$5:$I$164)</f>
        <v>2345</v>
      </c>
    </row>
    <row r="23" spans="1:6">
      <c r="A23" s="237"/>
      <c r="B23" s="235"/>
      <c r="C23" s="47" t="s">
        <v>63</v>
      </c>
      <c r="D23" s="31">
        <f>COUNTIFS('Jul-19'!B$5:B$164,"Team 2",'Jul-19'!D$5:D$164,"Anganwadi")</f>
        <v>48</v>
      </c>
      <c r="E23" s="31">
        <f>COUNTIFS('Jul-19'!B$5:B$164,"Team 2",'Jul-19'!D$5:D$164,"School")</f>
        <v>0</v>
      </c>
      <c r="F23" s="32">
        <f>SUMIF('Jul-19'!$B$5:$B$164,"Team 2",'Jul-19'!$I$5:$I$164)</f>
        <v>3263</v>
      </c>
    </row>
    <row r="24" spans="1:6">
      <c r="A24" s="236">
        <v>5</v>
      </c>
      <c r="B24" s="234">
        <v>43693</v>
      </c>
      <c r="C24" s="47" t="s">
        <v>62</v>
      </c>
      <c r="D24" s="31">
        <f>COUNTIFS('Aug-19'!B$5:B$164,"Team 1",'Aug-19'!D$5:D$164,"Anganwadi")</f>
        <v>11</v>
      </c>
      <c r="E24" s="31">
        <f>COUNTIFS('Aug-19'!B$5:B$164,"Team 1",'Aug-19'!D$5:D$164,"School")</f>
        <v>19</v>
      </c>
      <c r="F24" s="32">
        <f>SUMIF('Aug-19'!$B$5:$B$164,"Team 1",'Aug-19'!$I$5:$I$164)</f>
        <v>3156</v>
      </c>
    </row>
    <row r="25" spans="1:6">
      <c r="A25" s="237"/>
      <c r="B25" s="235"/>
      <c r="C25" s="47" t="s">
        <v>63</v>
      </c>
      <c r="D25" s="31">
        <f>COUNTIFS('Aug-19'!B$5:B$164,"Team 2",'Aug-19'!D$5:D$164,"Anganwadi")</f>
        <v>10</v>
      </c>
      <c r="E25" s="31">
        <f>COUNTIFS('Aug-19'!B$5:B$164,"Team 2",'Aug-19'!D$5:D$164,"School")</f>
        <v>30</v>
      </c>
      <c r="F25" s="32">
        <f>SUMIF('Aug-19'!$B$5:$B$164,"Team 2",'Aug-19'!$I$5:$I$164)</f>
        <v>3184</v>
      </c>
    </row>
    <row r="26" spans="1:6">
      <c r="A26" s="236">
        <v>6</v>
      </c>
      <c r="B26" s="234">
        <v>43724</v>
      </c>
      <c r="C26" s="47" t="s">
        <v>62</v>
      </c>
      <c r="D26" s="31">
        <f>COUNTIFS('Sep-19'!B$5:B$164,"Team 1",'Sep-19'!D$5:D$164,"Anganwadi")</f>
        <v>11</v>
      </c>
      <c r="E26" s="31">
        <f>COUNTIFS('Sep-19'!B$5:B$164,"Team 1",'Sep-19'!D$5:D$164,"School")</f>
        <v>24</v>
      </c>
      <c r="F26" s="32">
        <f>SUMIF('Sep-19'!$B$5:$B$164,"Team 1",'Sep-19'!$I$5:$I$164)</f>
        <v>2984</v>
      </c>
    </row>
    <row r="27" spans="1:6">
      <c r="A27" s="237"/>
      <c r="B27" s="235"/>
      <c r="C27" s="47" t="s">
        <v>63</v>
      </c>
      <c r="D27" s="31">
        <f>COUNTIFS('Sep-19'!B$5:B$164,"Team 2",'Sep-19'!D$5:D$164,"Anganwadi")</f>
        <v>6</v>
      </c>
      <c r="E27" s="31">
        <f>COUNTIFS('Sep-19'!B$5:B$164,"Team 2",'Sep-19'!D$5:D$164,"School")</f>
        <v>25</v>
      </c>
      <c r="F27" s="32">
        <f>SUMIF('Sep-19'!$B$5:$B$164,"Team 2",'Sep-19'!$I$5:$I$164)</f>
        <v>2989</v>
      </c>
    </row>
    <row r="28" spans="1:6">
      <c r="A28" s="230" t="s">
        <v>38</v>
      </c>
      <c r="B28" s="231"/>
      <c r="C28" s="232"/>
      <c r="D28" s="40">
        <f>SUM(D16:D27)</f>
        <v>237</v>
      </c>
      <c r="E28" s="40">
        <f>SUM(E16:E27)</f>
        <v>215</v>
      </c>
      <c r="F28" s="40">
        <f>SUM(F16:F27)</f>
        <v>33062</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2019-05-03T12:36:00Z</dcterms:modified>
</cp:coreProperties>
</file>