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5" i="5"/>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5"/>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7" l="1"/>
  <c r="F26"/>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<sst xmlns="http://schemas.openxmlformats.org/spreadsheetml/2006/main" count="5070" uniqueCount="864">
  <si>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</si>
  <si>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</si>
  <si>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</si>
  <si>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</si>
  <si>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</si>
  <si>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</si>
  <si>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</si>
  <si>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</si>
  <si>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</si>
  <si>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</si>
  <si>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</si>
  <si>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</si>
  <si>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</si>
  <si>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</si>
  <si>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</si>
  <si>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</si>
  <si>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</si>
  <si>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</si>
  <si>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</si>
  <si>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</si>
  <si>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</si>
  <si>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</si>
  <si>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</si>
  <si>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</si>
  <si>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</si>
  <si>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</si>
  <si>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</si>
  <si>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</si>
  <si>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</si>
  <si>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</si>
  <si>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</si>
  <si>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</si>
  <si>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</si>
  <si>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</si>
  <si>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</si>
  <si>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</si>
  <si>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</si>
  <si>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</si>
  <si>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</si>
  <si>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</si>
  <si>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</si>
  <si>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</si>
  <si>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</si>
  <si>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</si>
  <si>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</si>
  <si>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</si>
  <si>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</si>
  <si>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</si>
  <si>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</si>
  <si>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</si>
  <si>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</si>
  <si>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</si>
  <si>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</si>
  <si>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</si>
  <si>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</si>
  <si>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</si>
  <si>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</si>
  <si>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</si>
  <si>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</si>
  <si>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</si>
  <si>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</si>
  <si>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</si>
  <si>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</si>
  <si>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</si>
  <si>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</si>
  <si>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</si>
  <si>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</si>
  <si>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</si>
  <si>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</si>
  <si>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</si>
  <si>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</si>
  <si>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</si>
  <si>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Simaluguri</t>
  </si>
  <si>
    <t>No. 595 Simaluguri LPS</t>
  </si>
  <si>
    <t>LP</t>
  </si>
  <si>
    <t>Garmarah</t>
  </si>
  <si>
    <t>Garmara Adibasi Chuba</t>
  </si>
  <si>
    <t>GORMARA L.P.SCHOOL</t>
  </si>
  <si>
    <t>Simaluguri M/S</t>
  </si>
  <si>
    <t>Sanglabasti 2</t>
  </si>
  <si>
    <t>No 2 Garmarah</t>
  </si>
  <si>
    <t>Gomsabil</t>
  </si>
  <si>
    <t>NO.2 GORMARA LPS</t>
  </si>
  <si>
    <t>Medhipara</t>
  </si>
  <si>
    <t>MEDHIPARA L.P. SCHOOL</t>
  </si>
  <si>
    <t>Dahalapara</t>
  </si>
  <si>
    <t>DAHALAPARA LPS</t>
  </si>
  <si>
    <t>Medhipara Pub</t>
  </si>
  <si>
    <t>Medhipara Pub LP School</t>
  </si>
  <si>
    <t>Rongpur</t>
  </si>
  <si>
    <t>RONGPUR L.P.SCHOOL</t>
  </si>
  <si>
    <t>Pachim Medhipara</t>
  </si>
  <si>
    <t>PACHIM MEDHIPARA ENNATALI LPS</t>
  </si>
  <si>
    <t>Singgaon</t>
  </si>
  <si>
    <t>SINGGAON L.P. SCHOOL</t>
  </si>
  <si>
    <t>SINGGAON ME SCHOOL</t>
  </si>
  <si>
    <t>UP</t>
  </si>
  <si>
    <t>Palengchuburi Udalbil</t>
  </si>
  <si>
    <t>MEDHIPARA PACHIM</t>
  </si>
  <si>
    <t>Santipur</t>
  </si>
  <si>
    <t>Thasuibari</t>
  </si>
  <si>
    <t>Sapmari</t>
  </si>
  <si>
    <t>Sapmari M/S</t>
  </si>
  <si>
    <t>Rongpur Uttar</t>
  </si>
  <si>
    <t>Faleng Suburi</t>
  </si>
  <si>
    <t>K Barigaon</t>
  </si>
  <si>
    <t>Barigaon Daipampara</t>
  </si>
  <si>
    <t>Ranipukhuri</t>
  </si>
  <si>
    <t>RANIPUKHURI LPS</t>
  </si>
  <si>
    <t>NO.1 AMJULI MILANPUR L.P.S.</t>
  </si>
  <si>
    <t>NO.1 AMJULI</t>
  </si>
  <si>
    <t>NO.1 AMJULI BHERGAON LPS</t>
  </si>
  <si>
    <t>RANIPUKHURI L.P. SCHOOL</t>
  </si>
  <si>
    <t>RANIPUKHURI ME SCHOOL</t>
  </si>
  <si>
    <t>UTTAR RANIPUKHURI</t>
  </si>
  <si>
    <t>NONKE AMJULI L.P.SCHOOL</t>
  </si>
  <si>
    <t>AMJULI COLONY L.P.SCHOOL</t>
  </si>
  <si>
    <t>RANIPUKHURI UTTAR</t>
  </si>
  <si>
    <t>Gorukhuti</t>
  </si>
  <si>
    <t>Dwimujuli</t>
  </si>
  <si>
    <t>Hazaragaon</t>
  </si>
  <si>
    <t>Hazoragaon Dakhin</t>
  </si>
  <si>
    <t>HAZARAGAON PACHIM</t>
  </si>
  <si>
    <t>NO.1 AMJULI MILANPUR LPS</t>
  </si>
  <si>
    <t>NO.2 AMJULI ADIBASHI LPS</t>
  </si>
  <si>
    <t>NO.2 AMJULI ADARSHA LPS</t>
  </si>
  <si>
    <t>Hazaragaon M/S</t>
  </si>
  <si>
    <t>Balapur Ryingpara</t>
  </si>
  <si>
    <t>NO.1 AMJULI MILONJYOTI ME SCH</t>
  </si>
  <si>
    <t>HAZARAGAON UTTAR</t>
  </si>
  <si>
    <t>EAST HAZARAGAON</t>
  </si>
  <si>
    <t>BORIGAON HE SCHOOL</t>
  </si>
  <si>
    <t>HIGH</t>
  </si>
  <si>
    <t>No 1 Jorpukhuri</t>
  </si>
  <si>
    <t>JOR PUKHURI L.P. SCHOOL</t>
  </si>
  <si>
    <t>JORPUKHURI HADANGURI</t>
  </si>
  <si>
    <t>MANZA NALBARI L.P.SCHOOL</t>
  </si>
  <si>
    <t>AMCHUGURI LP SCHOOL</t>
  </si>
  <si>
    <t>UTTAR NALBARI L.P.SCHOOL</t>
  </si>
  <si>
    <t>1 No Jorapukhuri</t>
  </si>
  <si>
    <t>Bishnu Rabha MES</t>
  </si>
  <si>
    <t>Amjuli Coloni</t>
  </si>
  <si>
    <t>AMJULI BARAMPUR L.P.SCHOOL</t>
  </si>
  <si>
    <t>Kajiamati</t>
  </si>
  <si>
    <t>NO.1KUNDARBIL L.P.SCHOOL</t>
  </si>
  <si>
    <t>KUNDARBIL PATHAR LPS</t>
  </si>
  <si>
    <t>Ronga Garah</t>
  </si>
  <si>
    <t>NO.2 BATABARI L.P. SCHOOL</t>
  </si>
  <si>
    <t>NO.604 PAKARIBARI L.P. SCHOOL</t>
  </si>
  <si>
    <t>NO.3 KUNDARBIL RUPA L.P.SCHOOL</t>
  </si>
  <si>
    <t xml:space="preserve"> </t>
  </si>
  <si>
    <t>KUNDARBILL ME SCHOOL</t>
  </si>
  <si>
    <t>KAJIAMATI L.P. SCHOOL</t>
  </si>
  <si>
    <t>NANDANPUR LPS</t>
  </si>
  <si>
    <t>NO.2 KUNDARBIL L.P.SCHOOL</t>
  </si>
  <si>
    <t>Navodaya Vidlaya, Udalguri</t>
  </si>
  <si>
    <t>Bibari  Brahma</t>
  </si>
  <si>
    <t>Monday</t>
  </si>
  <si>
    <t>CAR</t>
  </si>
  <si>
    <t>Singaon</t>
  </si>
  <si>
    <t>Manju Brahma</t>
  </si>
  <si>
    <t>Tuesday</t>
  </si>
  <si>
    <t>Esther Daimary</t>
  </si>
  <si>
    <t>Rahil Basumatary</t>
  </si>
  <si>
    <t>Amjida Khatun</t>
  </si>
  <si>
    <t>Wednesday</t>
  </si>
  <si>
    <t>Hafiza Begum</t>
  </si>
  <si>
    <t>Mijuli Basumatary</t>
  </si>
  <si>
    <t>Thursday</t>
  </si>
  <si>
    <t>Friday</t>
  </si>
  <si>
    <t>Daisy Hembrom</t>
  </si>
  <si>
    <t>Nijuli Basumatary</t>
  </si>
  <si>
    <t>Saturday</t>
  </si>
  <si>
    <t>Minu Basumatary</t>
  </si>
  <si>
    <t>Anima Basumatary</t>
  </si>
  <si>
    <t>Bimala Basumatary</t>
  </si>
  <si>
    <t>Phamwi Brahma</t>
  </si>
  <si>
    <t>Tahrun Nessa</t>
  </si>
  <si>
    <t>Safia Khatun</t>
  </si>
  <si>
    <t>No 1 Amjuli</t>
  </si>
  <si>
    <t>Bayjonti Baglari</t>
  </si>
  <si>
    <t>Nayanti Narzary</t>
  </si>
  <si>
    <t>Nikunja Daimary</t>
  </si>
  <si>
    <t>Abidha Khatun</t>
  </si>
  <si>
    <t>NO 1 Amjuli</t>
  </si>
  <si>
    <t>Thingjeb Boro</t>
  </si>
  <si>
    <t>Rekha Deka</t>
  </si>
  <si>
    <t>Jitu Moni Bara</t>
  </si>
  <si>
    <t>Saya Brahma</t>
  </si>
  <si>
    <t>Januki Devi Rani</t>
  </si>
  <si>
    <t>Deepa Daimary</t>
  </si>
  <si>
    <t>Gersong</t>
  </si>
  <si>
    <t>BAKULTALA ME SCHOOL</t>
  </si>
  <si>
    <t>KAJIAMATI HIGH SCHOOL</t>
  </si>
  <si>
    <t>BAKULTALA LPS</t>
  </si>
  <si>
    <t>NO.1 ALIKASH SASADHAR GHOSH LP</t>
  </si>
  <si>
    <t>No.589 Santipur LPS</t>
  </si>
  <si>
    <t>1 No Lising</t>
  </si>
  <si>
    <t>Niz Lissing</t>
  </si>
  <si>
    <t>JAMALUDDIN AHMED M HE SCHOOL</t>
  </si>
  <si>
    <t>JANATA ME SCHOOL</t>
  </si>
  <si>
    <t>2 No Lissing Balipara</t>
  </si>
  <si>
    <t>NO.1 LISING L.P.SCHOOL</t>
  </si>
  <si>
    <t>NO.862 BALIPARA L.P.SCHOOL</t>
  </si>
  <si>
    <t>Mohanpur</t>
  </si>
  <si>
    <t>Mohanpur Gopsar</t>
  </si>
  <si>
    <t>NO.605 MOHANPUR LPS</t>
  </si>
  <si>
    <t>3 No Lissing</t>
  </si>
  <si>
    <t>NO.3 LISING L.P.SCHOOL</t>
  </si>
  <si>
    <t>Paliguri Suba</t>
  </si>
  <si>
    <t>MOHANPUR ME SCHOOL</t>
  </si>
  <si>
    <t>1 No Fasia</t>
  </si>
  <si>
    <t>2 Phasiya</t>
  </si>
  <si>
    <t>NO.1 PHASIA LPS</t>
  </si>
  <si>
    <t>Pathakata</t>
  </si>
  <si>
    <t>NO.588 PATHAKATA L.P. SCHOOL</t>
  </si>
  <si>
    <t>2 Phasiya Dakhin Chuba</t>
  </si>
  <si>
    <t>NO.2 PHASIA L.P. SCHOOL</t>
  </si>
  <si>
    <t>NO. 827 EDENBARI L.P. SCHOOL</t>
  </si>
  <si>
    <t>Ballagaon</t>
  </si>
  <si>
    <t>RANGAGARA L.P. SCHOOL</t>
  </si>
  <si>
    <t>NO.3 SIMALUGURI LPS</t>
  </si>
  <si>
    <t>Baniyapara</t>
  </si>
  <si>
    <t>BANIAPARA L.P. SCHOOL</t>
  </si>
  <si>
    <t>Thekerabari</t>
  </si>
  <si>
    <t>NO.1 MOUDUBI L.P. SCHOOL</t>
  </si>
  <si>
    <t>NO.597 SAPMARI LPS</t>
  </si>
  <si>
    <t>NO.2 MOUDUBI LPS</t>
  </si>
  <si>
    <t>Deulguri</t>
  </si>
  <si>
    <t xml:space="preserve">Dolguri (Mini) </t>
  </si>
  <si>
    <t>BHUTUNIDOBA L.P. SCHOOL</t>
  </si>
  <si>
    <t>EDENBARI ME SCHOOL</t>
  </si>
  <si>
    <t>Bhutuni Dubaa</t>
  </si>
  <si>
    <t>BHUTUNIDOBA BILLPAR LPS</t>
  </si>
  <si>
    <t>Adenbari</t>
  </si>
  <si>
    <t>AMBAGAON L.P.SCHOOL</t>
  </si>
  <si>
    <t>Bhutuni Duba Pachim</t>
  </si>
  <si>
    <t>Bhutuni Duba Pub</t>
  </si>
  <si>
    <t>Mantikri</t>
  </si>
  <si>
    <t>MANTIKIRI L.P. SCHOOL</t>
  </si>
  <si>
    <t>Sibpur</t>
  </si>
  <si>
    <t>Sibpur Pachim</t>
  </si>
  <si>
    <t>Landangpara</t>
  </si>
  <si>
    <t>CORRAMORE TE</t>
  </si>
  <si>
    <t>Rani Pukhuri Uttar</t>
  </si>
  <si>
    <t>Banipar Kathalguri</t>
  </si>
  <si>
    <t>NO. 875 BARANGABARI L.P. SCHOOL</t>
  </si>
  <si>
    <t>Sibpur Pub</t>
  </si>
  <si>
    <t>NO.2 GHAGRA BABYLAND LPS</t>
  </si>
  <si>
    <t>LOWDONG L.P. SCHOOL</t>
  </si>
  <si>
    <t>Mowamari</t>
  </si>
  <si>
    <t>Dalagaon</t>
  </si>
  <si>
    <t>MOWAMARI L.P.SCHOOL</t>
  </si>
  <si>
    <t>Batamari</t>
  </si>
  <si>
    <t>DALAGAON L.P.SCHOOL</t>
  </si>
  <si>
    <t>LOWDANG DAKHIN</t>
  </si>
  <si>
    <t>Dhekiabari</t>
  </si>
  <si>
    <t>Sanglabasti</t>
  </si>
  <si>
    <t>Lowdong</t>
  </si>
  <si>
    <t>Lowdang Pt-II</t>
  </si>
  <si>
    <t>Nepali Gaon</t>
  </si>
  <si>
    <t>Mazmakha</t>
  </si>
  <si>
    <t>LOWDANG BALICHANDA LPS</t>
  </si>
  <si>
    <t>Niz Harisinga</t>
  </si>
  <si>
    <t>HARISINGA GOVT. J.B. SCHOOL</t>
  </si>
  <si>
    <t>HARISINGA H.S. SCHOOL</t>
  </si>
  <si>
    <t>HS</t>
  </si>
  <si>
    <t>SONMONI DAS</t>
  </si>
  <si>
    <t>Joshna Brahma</t>
  </si>
  <si>
    <t>Harisinga</t>
  </si>
  <si>
    <t>KALPANA BORO</t>
  </si>
  <si>
    <t>Monorama Basumatari</t>
  </si>
  <si>
    <t>Rashmi Daimary</t>
  </si>
  <si>
    <t>MARIA GORRETI HEMBROM</t>
  </si>
  <si>
    <t>Umarani Boro</t>
  </si>
  <si>
    <t>Jhagshi Basumatary</t>
  </si>
  <si>
    <t>Budhbari Goyari</t>
  </si>
  <si>
    <t>Bina Daimary</t>
  </si>
  <si>
    <t>Makhuli Daimary</t>
  </si>
  <si>
    <t>Sabita Brahma</t>
  </si>
  <si>
    <t>Nilima Daimari</t>
  </si>
  <si>
    <t>Hayanti Narzary</t>
  </si>
  <si>
    <t>Mobia Begum</t>
  </si>
  <si>
    <t>Parboti Boro</t>
  </si>
  <si>
    <t>Mohini Basumatary</t>
  </si>
  <si>
    <t>Sibapur</t>
  </si>
  <si>
    <t>Rumena Khatun</t>
  </si>
  <si>
    <t>Renu Basumatary</t>
  </si>
  <si>
    <t>Mofida Begum</t>
  </si>
  <si>
    <t>Rosilita Daimary</t>
  </si>
  <si>
    <t>Golrehana Begum</t>
  </si>
  <si>
    <t>Teresa Kujur</t>
  </si>
  <si>
    <t>Renu Brahma</t>
  </si>
  <si>
    <t>Taramai Baruah</t>
  </si>
  <si>
    <t>Janaki Daimary</t>
  </si>
  <si>
    <t>Marjina Begum</t>
  </si>
  <si>
    <t>Aswini Swargiary</t>
  </si>
  <si>
    <t>Purnima Daimari</t>
  </si>
  <si>
    <t>Dharmeswary Rabha</t>
  </si>
  <si>
    <t>Promila Basumatary</t>
  </si>
  <si>
    <t>Pramila Basumatary</t>
  </si>
  <si>
    <t>LOWDANG BALICHANDA ME MADRASSA</t>
  </si>
  <si>
    <t>UTTAR HARISINGA L.P. SCHOOL</t>
  </si>
  <si>
    <t>2 No Majuli TE</t>
  </si>
  <si>
    <t>2 No Patti</t>
  </si>
  <si>
    <t>1 No Patti</t>
  </si>
  <si>
    <t>6/7 Majuli Line</t>
  </si>
  <si>
    <t>MAJULI TE NO. 104 LPS</t>
  </si>
  <si>
    <t>MAJULI TE NO. 103 LPS</t>
  </si>
  <si>
    <t>P/O Majuli</t>
  </si>
  <si>
    <t>Pachim Ghagra NC Majuli</t>
  </si>
  <si>
    <t>KHAWRANG ME SCHOOL</t>
  </si>
  <si>
    <t>ME</t>
  </si>
  <si>
    <t>KHAWRANG HIGH SCHOOL</t>
  </si>
  <si>
    <t>High</t>
  </si>
  <si>
    <t>JANGAL BARIGAON L.P.SCHOOL</t>
  </si>
  <si>
    <t>BORIGAON JUNGLE PACHIM</t>
  </si>
  <si>
    <t>Kapurpura</t>
  </si>
  <si>
    <t>KAPURPURA ME SCHOOL</t>
  </si>
  <si>
    <t>Pub Borigaon No 3</t>
  </si>
  <si>
    <t>PACHIM BORIGAON JANGAL LPS</t>
  </si>
  <si>
    <t>Tamulbari</t>
  </si>
  <si>
    <t>Bamunbasti</t>
  </si>
  <si>
    <t>NAZARETH LPS</t>
  </si>
  <si>
    <t>JANGAL BORIGAON ME SCHOOL</t>
  </si>
  <si>
    <t>Jhakara</t>
  </si>
  <si>
    <t>PUB CHANDANA LPS</t>
  </si>
  <si>
    <t>Mahendrapur</t>
  </si>
  <si>
    <t>MOHENDRAPUR LPS</t>
  </si>
  <si>
    <t>2 No Jhakara</t>
  </si>
  <si>
    <t>CHANDANA</t>
  </si>
  <si>
    <t>Daodigaon</t>
  </si>
  <si>
    <t>Pakribari</t>
  </si>
  <si>
    <t>Borbengra</t>
  </si>
  <si>
    <t>BARBENGERA L.P. SCHOOL</t>
  </si>
  <si>
    <t>Daudigaon MV School</t>
  </si>
  <si>
    <t>MV</t>
  </si>
  <si>
    <t>3 No Borbengra</t>
  </si>
  <si>
    <t>NO.3 BARBENGERA LPS</t>
  </si>
  <si>
    <t>Dakhin Pakribari</t>
  </si>
  <si>
    <t>Geruahgaon</t>
  </si>
  <si>
    <t>2 No Borbengra</t>
  </si>
  <si>
    <t xml:space="preserve">Baro Chuba </t>
  </si>
  <si>
    <t>No 2 Borigaon</t>
  </si>
  <si>
    <t>NO.3 BARIGAON L.P.SCHOOL</t>
  </si>
  <si>
    <t xml:space="preserve">Barigaon </t>
  </si>
  <si>
    <t>Borbengra Uttar Chuba</t>
  </si>
  <si>
    <t>Kabirali</t>
  </si>
  <si>
    <t>Sindijera Paharpur</t>
  </si>
  <si>
    <t>Sarubengra</t>
  </si>
  <si>
    <t>SARU BENGERA LPS</t>
  </si>
  <si>
    <t>SINDRIJHORA L.P.SCHOOL</t>
  </si>
  <si>
    <t xml:space="preserve">Kadamguri </t>
  </si>
  <si>
    <t>Bananguri Garopara</t>
  </si>
  <si>
    <t xml:space="preserve">Bihari Basti </t>
  </si>
  <si>
    <t>Garobasti</t>
  </si>
  <si>
    <t xml:space="preserve">Sandhyabori Mohilapara </t>
  </si>
  <si>
    <t>Puthimari</t>
  </si>
  <si>
    <t>Sandha Bari</t>
  </si>
  <si>
    <t>BATABARI L.P. SCHOOL</t>
  </si>
  <si>
    <t>NO.1 TILAGAROBASTI L.P.SCHOOL</t>
  </si>
  <si>
    <t xml:space="preserve">Madeligaon </t>
  </si>
  <si>
    <t xml:space="preserve">Maugaon Dalagrant </t>
  </si>
  <si>
    <t>MAUGAON MILAN HIGH SCHOOL</t>
  </si>
  <si>
    <t>18250401001</t>
  </si>
  <si>
    <t xml:space="preserve">1 No. Kalaigaon </t>
  </si>
  <si>
    <t xml:space="preserve">Niz Kalaigaon LP </t>
  </si>
  <si>
    <t xml:space="preserve">Uttar Hatibandha </t>
  </si>
  <si>
    <t>Hatibandha</t>
  </si>
  <si>
    <t xml:space="preserve">Dakhin Hatibandha </t>
  </si>
  <si>
    <t>2 No Kalaigaon</t>
  </si>
  <si>
    <t xml:space="preserve">Beltali </t>
  </si>
  <si>
    <t xml:space="preserve">Batabari </t>
  </si>
  <si>
    <t xml:space="preserve">1 No. Batabri </t>
  </si>
  <si>
    <t xml:space="preserve">No. 1 Gerua </t>
  </si>
  <si>
    <t xml:space="preserve">Gerua Puranbasti </t>
  </si>
  <si>
    <t xml:space="preserve">Bangaon Barjhar </t>
  </si>
  <si>
    <t>Barjhar</t>
  </si>
  <si>
    <t xml:space="preserve">Barjhar Chuba </t>
  </si>
  <si>
    <t xml:space="preserve">Khampakhala </t>
  </si>
  <si>
    <t xml:space="preserve">Gerua Binapani LP </t>
  </si>
  <si>
    <t xml:space="preserve">Bangaon </t>
  </si>
  <si>
    <t xml:space="preserve">Sagunbahi No. 1 </t>
  </si>
  <si>
    <t>Bhagawat Mandir Chuba (Mini)</t>
  </si>
  <si>
    <t xml:space="preserve">Pub Dalaipara </t>
  </si>
  <si>
    <t>Dalaipara</t>
  </si>
  <si>
    <t xml:space="preserve">Sagunbahi No 2 </t>
  </si>
  <si>
    <t>Asrita Baruah</t>
  </si>
  <si>
    <t>Mika Basumatary</t>
  </si>
  <si>
    <t>Kanika Deka</t>
  </si>
  <si>
    <t>Khowrang Bazar</t>
  </si>
  <si>
    <t>BIDUSHRI BRAHMA</t>
  </si>
  <si>
    <t>Nomita Devi</t>
  </si>
  <si>
    <t>Pratibha Narzari</t>
  </si>
  <si>
    <t>Sabitri Devi</t>
  </si>
  <si>
    <t>Malati Tanti</t>
  </si>
  <si>
    <t>MISS SANGITA BORAH</t>
  </si>
  <si>
    <t>Bina Basumatary</t>
  </si>
  <si>
    <t>Ester Daimari</t>
  </si>
  <si>
    <t>Khowrang Borigaon</t>
  </si>
  <si>
    <t>MS. MALATI TUDU</t>
  </si>
  <si>
    <t>Nita basumatari</t>
  </si>
  <si>
    <t>Mina Daimari</t>
  </si>
  <si>
    <t>Sarala Marak</t>
  </si>
  <si>
    <t>Antoni Sangma</t>
  </si>
  <si>
    <t>Paskia</t>
  </si>
  <si>
    <t>RITURANI DEVI</t>
  </si>
  <si>
    <t>Kiran Baruah</t>
  </si>
  <si>
    <t>Chandika Rabha</t>
  </si>
  <si>
    <t>Kalaigaon</t>
  </si>
  <si>
    <t>Jaya Borah</t>
  </si>
  <si>
    <t>Debajani Deka</t>
  </si>
  <si>
    <t>Hemalata Nath</t>
  </si>
  <si>
    <t>Maikan Boro</t>
  </si>
  <si>
    <t>Dimbeswari Deka</t>
  </si>
  <si>
    <t>Chapala Haldar</t>
  </si>
  <si>
    <t>Bijoyanath Bora</t>
  </si>
  <si>
    <t xml:space="preserve">Dalaipara Majgaon </t>
  </si>
  <si>
    <t xml:space="preserve">Dalaipara Haripur </t>
  </si>
  <si>
    <t xml:space="preserve">Uttar Maugaon Khairabari </t>
  </si>
  <si>
    <t xml:space="preserve">No. 2 Bholabari </t>
  </si>
  <si>
    <t xml:space="preserve">Bholabari No. 3 </t>
  </si>
  <si>
    <t xml:space="preserve">Ghurghuri Chowk </t>
  </si>
  <si>
    <t xml:space="preserve">Dalagrent </t>
  </si>
  <si>
    <t xml:space="preserve"> Bhati Chuburi (Pub Grant) </t>
  </si>
  <si>
    <t xml:space="preserve">No. 1 Bholabari </t>
  </si>
  <si>
    <t xml:space="preserve">Bholabari Majar Chuba </t>
  </si>
  <si>
    <t xml:space="preserve">Bholabari Ahatguri </t>
  </si>
  <si>
    <t xml:space="preserve">Bhuyakhat </t>
  </si>
  <si>
    <t xml:space="preserve">Uttar Bhuyakhat </t>
  </si>
  <si>
    <t xml:space="preserve">Pub Bhuyakhat </t>
  </si>
  <si>
    <t xml:space="preserve">Bholabari Bagicha Chandmari </t>
  </si>
  <si>
    <t xml:space="preserve">Bholabari Bagicha </t>
  </si>
  <si>
    <t xml:space="preserve">Jengerajhar </t>
  </si>
  <si>
    <t xml:space="preserve">Niz Bhuyakhat </t>
  </si>
  <si>
    <t xml:space="preserve">Pachim Jengerajhar </t>
  </si>
  <si>
    <t xml:space="preserve">Pachim Chuburi </t>
  </si>
  <si>
    <t>Madhya Chuburi</t>
  </si>
  <si>
    <t xml:space="preserve">Kalbari </t>
  </si>
  <si>
    <t xml:space="preserve">Nichilamari </t>
  </si>
  <si>
    <t xml:space="preserve">Kalbari Majar Chuba </t>
  </si>
  <si>
    <t>Bengali Basti  (Mini)</t>
  </si>
  <si>
    <t xml:space="preserve">Pub Chuburi </t>
  </si>
  <si>
    <t xml:space="preserve">Kahibari </t>
  </si>
  <si>
    <t xml:space="preserve">Uttar Chuburi </t>
  </si>
  <si>
    <t xml:space="preserve">Dakhin Chuba </t>
  </si>
  <si>
    <t>Ujartari</t>
  </si>
  <si>
    <t>Gariapara</t>
  </si>
  <si>
    <t>Kathiajhar</t>
  </si>
  <si>
    <t xml:space="preserve">Ganak Chuba </t>
  </si>
  <si>
    <t xml:space="preserve">Nadir Kash </t>
  </si>
  <si>
    <t>Nath Chuba</t>
  </si>
  <si>
    <t>Chandmari</t>
  </si>
  <si>
    <t>Mazdur Chuba</t>
  </si>
  <si>
    <t>Balichara  (Mini)</t>
  </si>
  <si>
    <t xml:space="preserve">Mahaliya Para </t>
  </si>
  <si>
    <t xml:space="preserve">Pichila Dong </t>
  </si>
  <si>
    <t>Nadir Kash</t>
  </si>
  <si>
    <t>Samabai</t>
  </si>
  <si>
    <t>College Road Thulungapuri</t>
  </si>
  <si>
    <t xml:space="preserve">Jhilkaghat </t>
  </si>
  <si>
    <t xml:space="preserve">Jilikakhat </t>
  </si>
  <si>
    <t xml:space="preserve">Pub Jilikakhat </t>
  </si>
  <si>
    <t xml:space="preserve">LP Kenderi Chuba </t>
  </si>
  <si>
    <t>Raja Basti</t>
  </si>
  <si>
    <t>Bhanga Baruah Passim Chuba</t>
  </si>
  <si>
    <t xml:space="preserve">Jhargaon </t>
  </si>
  <si>
    <t xml:space="preserve">Jilikakhat Adibasi </t>
  </si>
  <si>
    <t>Sewasram Chuba</t>
  </si>
  <si>
    <t>Batabari</t>
  </si>
  <si>
    <t>2 No. Batabari</t>
  </si>
  <si>
    <t xml:space="preserve">Balabari </t>
  </si>
  <si>
    <t>Samalabari</t>
  </si>
  <si>
    <t>Adrasagaon</t>
  </si>
  <si>
    <t xml:space="preserve">Pub Chuburi (Teteliguri) </t>
  </si>
  <si>
    <t xml:space="preserve">Barangabari (Boro Chuba) </t>
  </si>
  <si>
    <t xml:space="preserve">Hira Chuba </t>
  </si>
  <si>
    <t xml:space="preserve">Deka Chuba </t>
  </si>
  <si>
    <t>Kalaigaon Town LP</t>
  </si>
  <si>
    <t xml:space="preserve">Khairabari </t>
  </si>
  <si>
    <t xml:space="preserve">2 No. Batabari Swarnaakha Chuba </t>
  </si>
  <si>
    <t>Naharbari</t>
  </si>
  <si>
    <t xml:space="preserve">Muslim Chuba </t>
  </si>
  <si>
    <t xml:space="preserve">Muslim Chuburi </t>
  </si>
  <si>
    <t xml:space="preserve">Pachim Chuba </t>
  </si>
  <si>
    <t xml:space="preserve">Pachim Chuba (Mini) </t>
  </si>
  <si>
    <t xml:space="preserve">Singrimari Bagicha No. 1 </t>
  </si>
  <si>
    <t xml:space="preserve">Singrimari Govindpur </t>
  </si>
  <si>
    <t xml:space="preserve">Madhya Chuba </t>
  </si>
  <si>
    <t xml:space="preserve">2 No Singrimari Bagicha </t>
  </si>
  <si>
    <t xml:space="preserve">Madhya Chuburi </t>
  </si>
  <si>
    <t xml:space="preserve">1 No. Singrimari </t>
  </si>
  <si>
    <t xml:space="preserve">Gerua No 2 </t>
  </si>
  <si>
    <t xml:space="preserve">Uttar Chuba </t>
  </si>
  <si>
    <t xml:space="preserve">Majar Chuba </t>
  </si>
  <si>
    <t xml:space="preserve">Dakhin chuba (Mini) </t>
  </si>
  <si>
    <t xml:space="preserve">Pub Bagisha Chuba </t>
  </si>
  <si>
    <t xml:space="preserve">Uttar bar Pukhuri </t>
  </si>
  <si>
    <t>Bar Pukhuri</t>
  </si>
  <si>
    <t xml:space="preserve">Uttar Bar Pukhuri </t>
  </si>
  <si>
    <t>Kumtipara</t>
  </si>
  <si>
    <t xml:space="preserve">Uttar Kuyabil </t>
  </si>
  <si>
    <t xml:space="preserve">Baruah Howly </t>
  </si>
  <si>
    <t>Sah Mazdur</t>
  </si>
  <si>
    <t xml:space="preserve">1 No. Amguri </t>
  </si>
  <si>
    <t xml:space="preserve">Dakhin Kuyabil </t>
  </si>
  <si>
    <t xml:space="preserve">Dewar Pokimuri </t>
  </si>
  <si>
    <t xml:space="preserve">Pachim Dewar </t>
  </si>
  <si>
    <t xml:space="preserve">Tiapuhuri </t>
  </si>
  <si>
    <t xml:space="preserve">Chengapather </t>
  </si>
  <si>
    <t>Chengapather</t>
  </si>
  <si>
    <t>Dumuruguri</t>
  </si>
  <si>
    <t xml:space="preserve">Dumuruguri Tepakhat </t>
  </si>
  <si>
    <t xml:space="preserve">Dumuriguri </t>
  </si>
  <si>
    <t xml:space="preserve">Ojagaon/ Dalguri </t>
  </si>
  <si>
    <t xml:space="preserve">Uttar Deka Chuba </t>
  </si>
  <si>
    <t xml:space="preserve">Ojagaon </t>
  </si>
  <si>
    <t xml:space="preserve">Tepaghat </t>
  </si>
  <si>
    <t xml:space="preserve">Tepakhat </t>
  </si>
  <si>
    <t xml:space="preserve">Pachim Tepakhat </t>
  </si>
  <si>
    <t xml:space="preserve">Hirapara </t>
  </si>
  <si>
    <t xml:space="preserve">Khunamary </t>
  </si>
  <si>
    <t xml:space="preserve">Gerchuk </t>
  </si>
  <si>
    <t>Jhargaon</t>
  </si>
  <si>
    <t>Filgaon</t>
  </si>
  <si>
    <t xml:space="preserve">Janglari </t>
  </si>
  <si>
    <t xml:space="preserve">No. 1 Naharbari </t>
  </si>
  <si>
    <t xml:space="preserve">No. 2 Naharbari </t>
  </si>
  <si>
    <t xml:space="preserve">Tengkhutali </t>
  </si>
  <si>
    <t>Ulubari</t>
  </si>
  <si>
    <t xml:space="preserve">Pachim naharbari </t>
  </si>
  <si>
    <t xml:space="preserve">Pub Chuba Naharbari </t>
  </si>
  <si>
    <t xml:space="preserve">Naharbari Khatar Chuba </t>
  </si>
  <si>
    <t xml:space="preserve">Baruahowli </t>
  </si>
  <si>
    <t xml:space="preserve">Barangabari </t>
  </si>
  <si>
    <t xml:space="preserve">Bhanga Baruah </t>
  </si>
  <si>
    <t xml:space="preserve">No. 1 Ganakpara </t>
  </si>
  <si>
    <t xml:space="preserve">No. 2 Ganakpara </t>
  </si>
  <si>
    <t xml:space="preserve">Kadamtala </t>
  </si>
  <si>
    <t xml:space="preserve">Kadamtal Adibasi Chuba </t>
  </si>
  <si>
    <t xml:space="preserve">Saranpara Bilar Maj </t>
  </si>
  <si>
    <t>Ganakpara</t>
  </si>
  <si>
    <t xml:space="preserve">Ganakpara Kendutal </t>
  </si>
  <si>
    <t xml:space="preserve">Ganakpara </t>
  </si>
  <si>
    <t>Pokimuri</t>
  </si>
  <si>
    <t xml:space="preserve">Katakipara </t>
  </si>
  <si>
    <t xml:space="preserve">Chandana Para </t>
  </si>
  <si>
    <t>Chandana T.G.</t>
  </si>
  <si>
    <t>Jyotika Nath</t>
  </si>
  <si>
    <t>Karishma Sarmah</t>
  </si>
  <si>
    <t>Dobhagi Boro</t>
  </si>
  <si>
    <t>Anupama Sarma</t>
  </si>
  <si>
    <t>Parbati Das</t>
  </si>
  <si>
    <t>Paremalata Deka</t>
  </si>
  <si>
    <t>Nirupama Sarmah</t>
  </si>
  <si>
    <t>Mira Tanti Hazarika</t>
  </si>
  <si>
    <t>Minu Das</t>
  </si>
  <si>
    <t>Arpana Das</t>
  </si>
  <si>
    <t>2 No Amguri</t>
  </si>
  <si>
    <t>SMT PRANATI KALITA</t>
  </si>
  <si>
    <t>Golapi Boro</t>
  </si>
  <si>
    <t>Maya Rani Roy</t>
  </si>
  <si>
    <t>Praneswari Swargiary</t>
  </si>
  <si>
    <t>Borpukhuri</t>
  </si>
  <si>
    <t>KALPANA DAIMARI</t>
  </si>
  <si>
    <t>Hemalata Sahariah</t>
  </si>
  <si>
    <t>Dakhin Kuyabil</t>
  </si>
  <si>
    <t>Jokhuda Boro</t>
  </si>
  <si>
    <t>BULU MANI DAS</t>
  </si>
  <si>
    <t>Tarali Baglari</t>
  </si>
  <si>
    <t>Chengapathar</t>
  </si>
  <si>
    <t>PARUL NATH</t>
  </si>
  <si>
    <t>Tarulata Nath</t>
  </si>
  <si>
    <t>Tamina Mochahari</t>
  </si>
  <si>
    <t>Hemalata Boro</t>
  </si>
  <si>
    <t>Ranjita Boro</t>
  </si>
  <si>
    <t>Hirapara</t>
  </si>
  <si>
    <t>MRS KUNJALATA RABHA</t>
  </si>
  <si>
    <t>Rina Baruah</t>
  </si>
  <si>
    <t>Podumi rani Boro</t>
  </si>
  <si>
    <t>Hiramani Boro</t>
  </si>
  <si>
    <t>Bichitra Deka</t>
  </si>
  <si>
    <t>Kadamtal</t>
  </si>
  <si>
    <t>MISS DHANESWARI KACHARI</t>
  </si>
  <si>
    <t>Hamulata Baro</t>
  </si>
  <si>
    <t>Maya Deka Baishya</t>
  </si>
  <si>
    <t>Manju Saharia</t>
  </si>
  <si>
    <t>Chandana TE</t>
  </si>
  <si>
    <t xml:space="preserve">Tamaru Habijhar </t>
  </si>
  <si>
    <t>Pakrital</t>
  </si>
  <si>
    <t>GAROBASTI L.P.SCHOOL</t>
  </si>
  <si>
    <t>GANDALONGA</t>
  </si>
  <si>
    <t xml:space="preserve">Niz Dala </t>
  </si>
  <si>
    <t>Dala</t>
  </si>
  <si>
    <t>NIZDALA L.P. SCHOOL</t>
  </si>
  <si>
    <t>18260127801</t>
  </si>
  <si>
    <t>Koirbari Kashtal</t>
  </si>
  <si>
    <t>KANPUR KACHATALA L.P.SCHOOL</t>
  </si>
  <si>
    <t>KOCHATALA</t>
  </si>
  <si>
    <t xml:space="preserve">Pakrital </t>
  </si>
  <si>
    <t>NIZDALA BINAPANI L.P. SCHOOL</t>
  </si>
  <si>
    <t>18260127802</t>
  </si>
  <si>
    <t>Jordia</t>
  </si>
  <si>
    <t>Saglijhar</t>
  </si>
  <si>
    <t>BARBARI L.P.SCHOOL</t>
  </si>
  <si>
    <t>SIMALUBASTI LPS</t>
  </si>
  <si>
    <t>HABIGAON LPS</t>
  </si>
  <si>
    <t>KHAIRABARI NEPALI BASTI</t>
  </si>
  <si>
    <t>Hainaguri Basugaon</t>
  </si>
  <si>
    <t>NO.2 POCHIM CHAGALIJHARI LP</t>
  </si>
  <si>
    <t>K.BARIGAON L.P.SCHOOL</t>
  </si>
  <si>
    <t>PAHARPUR L.P.SCHOOL</t>
  </si>
  <si>
    <t>NO.2 CHAGALIJHAR L.P.SCHOOL</t>
  </si>
  <si>
    <t>N 4 Borigaon</t>
  </si>
  <si>
    <t>NO.4 BORIGAON LPS</t>
  </si>
  <si>
    <t>BARMUKALI DHARAMPUR M.V. SCHOO</t>
  </si>
  <si>
    <t>BARMUKALI SANT JOSEPH LPS</t>
  </si>
  <si>
    <t>Bokapuri</t>
  </si>
  <si>
    <t>PAKRIBARI GOVT.JR.BASIC SCHOOL</t>
  </si>
  <si>
    <t>Sagalijhar P/K</t>
  </si>
  <si>
    <t>No 3 Borigaon</t>
  </si>
  <si>
    <t>NO.1 NONKE BORIGAON L.P.SCHOOL</t>
  </si>
  <si>
    <t>Soutalpara</t>
  </si>
  <si>
    <t>CHOUTALPARA L.P.SCHOOL</t>
  </si>
  <si>
    <t>No 3 Borigaon Darji Basti</t>
  </si>
  <si>
    <t>KHAWRANG BARIGAON L.P.SCHOOL</t>
  </si>
  <si>
    <t>Kendriya Vidyalaya</t>
  </si>
  <si>
    <t>BHOLABARI L.P.SCHOOL</t>
  </si>
  <si>
    <t>Dowahmakha</t>
  </si>
  <si>
    <t>DUWAMAKHA L.P.SCHOOL</t>
  </si>
  <si>
    <t>DUWAMAKHA CHAOTAL BASTI</t>
  </si>
  <si>
    <t>BHOLABARI GOVT. J.B. SCHOOL</t>
  </si>
  <si>
    <t>18260120703</t>
  </si>
  <si>
    <t>Dowahmakha Nepaligaon</t>
  </si>
  <si>
    <t>TAMULBARI BALAPARA LPS</t>
  </si>
  <si>
    <t>18260113802</t>
  </si>
  <si>
    <t>Odola Kahibari</t>
  </si>
  <si>
    <t>ADALA KAHIBARI L.P.SCHOOL</t>
  </si>
  <si>
    <t>ADALA GOVT. J.B.SCHOOL</t>
  </si>
  <si>
    <t>BHOLABARI M.V. SCHOOL</t>
  </si>
  <si>
    <t>18260120701</t>
  </si>
  <si>
    <t>BHOLABARI ME MADRASSA</t>
  </si>
  <si>
    <t>18260120705</t>
  </si>
  <si>
    <t>Kanpur</t>
  </si>
  <si>
    <t>Odolagaon</t>
  </si>
  <si>
    <t>BHOLABARI ME SCHOOL</t>
  </si>
  <si>
    <t>18260120706</t>
  </si>
  <si>
    <t>2 Panimudi</t>
  </si>
  <si>
    <t>PANIMUDI L.P.SCHOOL</t>
  </si>
  <si>
    <t>PUB BHOLABARI L.P.SCHOOL</t>
  </si>
  <si>
    <t>Kumuramakha</t>
  </si>
  <si>
    <t>PANIMODI ADIBASHI L.P.SCHOOL</t>
  </si>
  <si>
    <t>MADHYA BHULABARI L.P.SCHOOL</t>
  </si>
  <si>
    <t>BHOLABARI MAZARCHUBA L.P.S.</t>
  </si>
  <si>
    <t>18260120702</t>
  </si>
  <si>
    <t>Uttar Nalbari</t>
  </si>
  <si>
    <t>1 Panimudi</t>
  </si>
  <si>
    <t>BHOLABARI HIGH SCHOOL</t>
  </si>
  <si>
    <t>18250402101</t>
  </si>
  <si>
    <t>2 No Borigaon</t>
  </si>
  <si>
    <t>NO.3 PANIMUDI L.P.SCHOOL</t>
  </si>
  <si>
    <t>KALAIGAON H.S. SCHOOL</t>
  </si>
  <si>
    <t>18260123210</t>
  </si>
  <si>
    <t>Kalaigaon H.S. School</t>
  </si>
  <si>
    <t>18250401201</t>
  </si>
  <si>
    <t>KALAIGAON GIRLS HIGH SCHOOL</t>
  </si>
  <si>
    <t>18250401401</t>
  </si>
  <si>
    <t>Niz Dala</t>
  </si>
  <si>
    <t>DEEPANJALI BORUAH</t>
  </si>
  <si>
    <t>Rameswari Rabha</t>
  </si>
  <si>
    <t>Kekhesswari Deka</t>
  </si>
  <si>
    <t>Kekhesswari Boro</t>
  </si>
  <si>
    <t>Suchita Rabha</t>
  </si>
  <si>
    <t>Padumi Rabha</t>
  </si>
  <si>
    <t>Mary Tudu</t>
  </si>
  <si>
    <t>Rusana Murmu</t>
  </si>
  <si>
    <t>Barmukali</t>
  </si>
  <si>
    <t>Pallabi Boro</t>
  </si>
  <si>
    <t>Dikan Rabha</t>
  </si>
  <si>
    <t>Basanti Boro</t>
  </si>
  <si>
    <t>Kumari Devi</t>
  </si>
  <si>
    <t>Tomi Daimary</t>
  </si>
  <si>
    <t>Udalguri</t>
  </si>
  <si>
    <t>Debaki Devi</t>
  </si>
  <si>
    <t>Borigaon Hatkhola</t>
  </si>
  <si>
    <t>ROSELINE MARAK</t>
  </si>
  <si>
    <t>Tezimola Boro Deka</t>
  </si>
  <si>
    <t>Nikunja daimari</t>
  </si>
  <si>
    <t>Rita Rabha</t>
  </si>
  <si>
    <t>Ella Daimari</t>
  </si>
  <si>
    <t>Molika daimari</t>
  </si>
  <si>
    <t>Reskila Daimari</t>
  </si>
  <si>
    <t>Rupeswori Basumatari</t>
  </si>
  <si>
    <t>Merian Baglari</t>
  </si>
  <si>
    <t>Arpa Basumatari</t>
  </si>
  <si>
    <t>18260113801</t>
  </si>
  <si>
    <t>Kalaigaon ME Madrassa</t>
  </si>
  <si>
    <t>18260123211</t>
  </si>
  <si>
    <t>KALAIGAON TOWN L.P. SCHOOL</t>
  </si>
  <si>
    <t>18260113901</t>
  </si>
  <si>
    <t xml:space="preserve">Dakhin Bhokelikanda </t>
  </si>
  <si>
    <t>DAKHIN BHOKELIKANDA G.S. LPS</t>
  </si>
  <si>
    <t>18260128801</t>
  </si>
  <si>
    <t>Khairajangl</t>
  </si>
  <si>
    <t>KHOIRAJANGAL GIRLS' ME SCHOOL</t>
  </si>
  <si>
    <t xml:space="preserve">Uttar Dakhin Bhokelikanda </t>
  </si>
  <si>
    <t>Uttar Dakhin Bhokelikanda</t>
  </si>
  <si>
    <t>DAKHIN BHOKELIKANDA ME SCHOOL</t>
  </si>
  <si>
    <t>18260128802</t>
  </si>
  <si>
    <t>Uttar Khairajangle</t>
  </si>
  <si>
    <t>KHOIRAJANGAL PUB</t>
  </si>
  <si>
    <t xml:space="preserve">Madhya Bhehguri </t>
  </si>
  <si>
    <t xml:space="preserve">Uttar Bhehguri </t>
  </si>
  <si>
    <t>KHAIRA JANGAL L.P.SCHOOL</t>
  </si>
  <si>
    <t>BHEHGURI L.P. SCHOOL</t>
  </si>
  <si>
    <t>18260117801</t>
  </si>
  <si>
    <t xml:space="preserve">Balipara </t>
  </si>
  <si>
    <t xml:space="preserve">Balipara Grant </t>
  </si>
  <si>
    <t>BHOKELIKANDA L.P. SCHOOL</t>
  </si>
  <si>
    <t>18260127501</t>
  </si>
  <si>
    <t>1 No Satgharia</t>
  </si>
  <si>
    <t>NO.1 SATGHARIA L.P.SCHOOL</t>
  </si>
  <si>
    <t xml:space="preserve">Behguri </t>
  </si>
  <si>
    <t xml:space="preserve">Gohaighat </t>
  </si>
  <si>
    <t>2 No Satgharia</t>
  </si>
  <si>
    <t>SATGHARIYA L.P.SCHOOL</t>
  </si>
  <si>
    <t>Balipara Hapabari</t>
  </si>
  <si>
    <t>BHEHGURI ME SCHOOL</t>
  </si>
  <si>
    <t>18260117802</t>
  </si>
  <si>
    <t>Sahadev Basti D/ Kairajangal</t>
  </si>
  <si>
    <t>Teliapara</t>
  </si>
  <si>
    <t xml:space="preserve">Khairabari/ Hapabari </t>
  </si>
  <si>
    <t xml:space="preserve">Kacharital </t>
  </si>
  <si>
    <t>Uttar Hapabari</t>
  </si>
  <si>
    <t>TELIAPARA MVS</t>
  </si>
  <si>
    <t>Balipara Uttar Chuburi</t>
  </si>
  <si>
    <t>Dakhin Chuburi Balipara (Mini)</t>
  </si>
  <si>
    <t>Uttar Khairabari</t>
  </si>
  <si>
    <t xml:space="preserve">Nalbari Khairabari </t>
  </si>
  <si>
    <t>2 No Hatigarh</t>
  </si>
  <si>
    <t>Bansipur</t>
  </si>
  <si>
    <t xml:space="preserve">Amguri </t>
  </si>
  <si>
    <t xml:space="preserve">Amguri No. 1 </t>
  </si>
  <si>
    <t>HATTIGOR ME SCHOOL</t>
  </si>
  <si>
    <t>Rupatal Bagicha</t>
  </si>
  <si>
    <t>RUPATAL L.P. SCHOOL</t>
  </si>
  <si>
    <t>18260118501</t>
  </si>
  <si>
    <t xml:space="preserve">Rupatal Pachim Chuba </t>
  </si>
  <si>
    <t>RUPATAL MES</t>
  </si>
  <si>
    <t>18260118503</t>
  </si>
  <si>
    <t>HATIGARH HIGH SCHOOL</t>
  </si>
  <si>
    <t>1 No. Makelikanda</t>
  </si>
  <si>
    <t xml:space="preserve">Makelikanda </t>
  </si>
  <si>
    <t>Makelikanda Boro Chuba</t>
  </si>
  <si>
    <t xml:space="preserve">Bharali Chuba </t>
  </si>
  <si>
    <t>Makelikanda Chouhan Basti</t>
  </si>
  <si>
    <t>Khairabari</t>
  </si>
  <si>
    <t>Pachim Khairabari</t>
  </si>
  <si>
    <t>NO.1 NAHARBARI L.P. SCHOOL</t>
  </si>
  <si>
    <t>18260122801</t>
  </si>
  <si>
    <t>NO.2 NAHARBARI L.P. SCHOOL</t>
  </si>
  <si>
    <t>18260122802</t>
  </si>
  <si>
    <t>Madhya Khairabari</t>
  </si>
  <si>
    <t>Khairabari Lal Tenki</t>
  </si>
  <si>
    <t>GANAKPARA GOBINDA MISHRA L.P.S</t>
  </si>
  <si>
    <t>18260121902</t>
  </si>
  <si>
    <t>GANAKPARA L.P. SCHOOL</t>
  </si>
  <si>
    <t>18260121901</t>
  </si>
  <si>
    <t>NAHARBARI LP School</t>
  </si>
  <si>
    <t>18260122804</t>
  </si>
  <si>
    <t>CHENGAPATHER HIGH SCHOOL</t>
  </si>
  <si>
    <t>18250400801</t>
  </si>
  <si>
    <t>CHENGA PATHER HIGH SCHOOL</t>
  </si>
  <si>
    <t>18260128503</t>
  </si>
  <si>
    <t>CHANGAPATHAR GIRLS' ME SCHOOL</t>
  </si>
  <si>
    <t>18260128504</t>
  </si>
  <si>
    <t>CHENGAPATHAR L.P. SCHOOL</t>
  </si>
  <si>
    <t>18260128501</t>
  </si>
  <si>
    <t>CHENGAPARA ME SCHOOL</t>
  </si>
  <si>
    <t>18260123803</t>
  </si>
  <si>
    <t>NO. 612 SAKIN BOKRAJHAR L.P. SCHOOL</t>
  </si>
  <si>
    <t>18260128001</t>
  </si>
  <si>
    <t>NO.621 TIYA PUKHURI L.P. SCHOO</t>
  </si>
  <si>
    <t>18260128601</t>
  </si>
  <si>
    <t>NO.623 OZAGAON L.P. SCHOOL</t>
  </si>
  <si>
    <t>18260113001</t>
  </si>
  <si>
    <t>OJAGAON</t>
  </si>
  <si>
    <t>18260113002</t>
  </si>
  <si>
    <t xml:space="preserve">Naptipara </t>
  </si>
  <si>
    <t>NAPTIPARA LP SCHOOL</t>
  </si>
  <si>
    <t>18260129401</t>
  </si>
  <si>
    <t>BATIAMARI ME SCHOOL</t>
  </si>
  <si>
    <t>18260124502</t>
  </si>
  <si>
    <t>NO. 631 CHINTAGAON L.P. SCHOOL</t>
  </si>
  <si>
    <t>18260123701</t>
  </si>
  <si>
    <t>NO.615 BATIAMARI L.P. SCHOOL</t>
  </si>
  <si>
    <t>18260124501</t>
  </si>
  <si>
    <t>Naptipara No. 2</t>
  </si>
  <si>
    <t xml:space="preserve">Naptipara No. 1 </t>
  </si>
  <si>
    <t>NO.828 ULUBARI L.P.SCHOOL</t>
  </si>
  <si>
    <t>BHUBANBASTI L.P. SCHOOL</t>
  </si>
  <si>
    <t>Bhokelikanda</t>
  </si>
  <si>
    <t>Banti Deka</t>
  </si>
  <si>
    <t>Beltola</t>
  </si>
  <si>
    <t>MISS LAKHI KANDHA</t>
  </si>
  <si>
    <t>Asma Begum</t>
  </si>
  <si>
    <t>Sewali Baishya</t>
  </si>
  <si>
    <t>Sabgan Begum</t>
  </si>
  <si>
    <t>Anita Das</t>
  </si>
  <si>
    <t>Sumitra Sawra</t>
  </si>
  <si>
    <t>Sumitra Kachari</t>
  </si>
  <si>
    <t>Gulban Begum</t>
  </si>
  <si>
    <t>Lalita Das</t>
  </si>
  <si>
    <t>Makelikanda</t>
  </si>
  <si>
    <t>MRS NIRUPAMA DEKA</t>
  </si>
  <si>
    <t>Sewali Saikia</t>
  </si>
  <si>
    <t>Alakea Bara</t>
  </si>
  <si>
    <t>Rupa Rabha</t>
  </si>
  <si>
    <t>Phuleswari Basumatary</t>
  </si>
  <si>
    <t>MISS NAZMA ARA BEGUM</t>
  </si>
  <si>
    <t>Lalita Boro</t>
  </si>
  <si>
    <t>Naptipara</t>
  </si>
  <si>
    <t>JAHANARA BEGUM</t>
  </si>
  <si>
    <t>Sabita Boro</t>
  </si>
  <si>
    <t>Ahmeda Begum</t>
  </si>
  <si>
    <t>Botiamari</t>
  </si>
  <si>
    <t>ARCHANA BORAH</t>
  </si>
  <si>
    <t>Usha Barah</t>
  </si>
  <si>
    <t>Jilikapara</t>
  </si>
  <si>
    <t>Jhilikapara</t>
  </si>
  <si>
    <t>Thageswari Mahanta</t>
  </si>
  <si>
    <t>Sonmoni Das</t>
  </si>
  <si>
    <t>Ganeswari Basumatary</t>
  </si>
  <si>
    <t>Rijumoni Medhi</t>
  </si>
  <si>
    <t>Seema Basumatary</t>
  </si>
  <si>
    <t>Amola Basumatary</t>
  </si>
  <si>
    <t>Pranita Deka</t>
  </si>
  <si>
    <t>Rina Daimari</t>
  </si>
  <si>
    <t>Bhagwati Deka</t>
  </si>
  <si>
    <t>Ranjana Hazarika</t>
  </si>
  <si>
    <t>Bulumoni Das</t>
  </si>
  <si>
    <t>Gol Afroja Begum</t>
  </si>
  <si>
    <t>Amrita Kerkata</t>
  </si>
  <si>
    <t>Jayanti Deka</t>
  </si>
  <si>
    <t>Labanya Devi</t>
  </si>
  <si>
    <t>UDALGURI</t>
  </si>
  <si>
    <t>Nilakhi Bordoloi/Mina Das Boro</t>
  </si>
  <si>
    <t>8638380988/9435543890</t>
  </si>
  <si>
    <t>Dr. Mridul Soren</t>
  </si>
  <si>
    <t>Dr. Hema Rani Boro</t>
  </si>
  <si>
    <t>Mr. Goutam Sahariah</t>
  </si>
  <si>
    <t>Mrs. Julita Kullu</t>
  </si>
  <si>
    <t>MO (Ayur)</t>
  </si>
  <si>
    <t>MO (Homeo)</t>
  </si>
  <si>
    <t>Pharmacist</t>
  </si>
  <si>
    <t>ANM</t>
  </si>
  <si>
    <t>Dr.  Dulal Dev Sarmah</t>
  </si>
  <si>
    <t>Dr. Nishanka Milan Nath</t>
  </si>
  <si>
    <t>Md. Baharul Hussain</t>
  </si>
  <si>
    <t>Mrs Bipasa Das</t>
  </si>
  <si>
    <t>Dental Surgeon</t>
  </si>
  <si>
    <t>Mr. Bwhwithi Boro</t>
  </si>
  <si>
    <t>ssaudalguriblock@gmail.com</t>
  </si>
  <si>
    <t>9707814788/bpa.nrhm.udalguri.udalguri@gmail.com</t>
  </si>
</sst>
</file>

<file path=xl/styles.xml><?xml version="1.0" encoding="utf-8"?>
<styleSheet xmlns="http://schemas.openxmlformats.org/spreadsheetml/2006/main">
  <numFmts count="1">
    <numFmt numFmtId="164" formatCode="[$-409]d/mmm/yy;@"/>
  </numFmts>
  <fonts count="24">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1"/>
      <name val="Times New Roman"/>
      <family val="1"/>
    </font>
    <font>
      <sz val="11"/>
      <color theme="1"/>
      <name val="Times New Roman"/>
      <family val="1"/>
    </font>
    <font>
      <sz val="13"/>
      <color theme="1"/>
      <name val="Arial Narrow"/>
      <family val="2"/>
    </font>
    <font>
      <sz val="13"/>
      <color theme="1"/>
      <name val="Calibri"/>
      <family val="2"/>
      <scheme val="minor"/>
    </font>
    <font>
      <sz val="13"/>
      <name val="Times New Roman"/>
      <family val="1"/>
    </font>
    <font>
      <sz val="13"/>
      <color theme="1"/>
      <name val="Times New Roman"/>
      <family val="1"/>
    </font>
  </fonts>
  <fills count="1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83">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1"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0" fillId="0" borderId="1" xfId="0" applyFont="1" applyFill="1" applyBorder="1" applyAlignment="1" applyProtection="1">
      <alignment horizontal="left" vertical="center" wrapText="1"/>
      <protection locked="0"/>
    </xf>
    <xf numFmtId="0" fontId="0" fillId="0" borderId="1" xfId="0"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protection locked="0"/>
    </xf>
    <xf numFmtId="0" fontId="0" fillId="0" borderId="1" xfId="0" applyFill="1" applyBorder="1" applyAlignment="1" applyProtection="1">
      <alignment horizontal="left" vertical="center" wrapText="1"/>
      <protection locked="0"/>
    </xf>
    <xf numFmtId="0" fontId="18" fillId="0" borderId="1" xfId="0" applyNumberFormat="1" applyFont="1" applyFill="1" applyBorder="1" applyAlignment="1" applyProtection="1">
      <alignment horizontal="center" vertical="center" wrapText="1"/>
      <protection locked="0"/>
    </xf>
    <xf numFmtId="0" fontId="18" fillId="0" borderId="1" xfId="0" quotePrefix="1" applyNumberFormat="1" applyFont="1" applyFill="1" applyBorder="1" applyAlignment="1" applyProtection="1">
      <alignment horizontal="center" vertical="center"/>
      <protection locked="0"/>
    </xf>
    <xf numFmtId="0" fontId="0" fillId="0" borderId="1" xfId="0" applyFill="1" applyBorder="1" applyAlignment="1" applyProtection="1">
      <alignment vertical="center" wrapText="1"/>
      <protection locked="0"/>
    </xf>
    <xf numFmtId="0" fontId="19" fillId="0" borderId="1" xfId="0" applyFont="1" applyFill="1" applyBorder="1" applyAlignment="1" applyProtection="1">
      <alignment vertical="center" wrapText="1"/>
      <protection locked="0"/>
    </xf>
    <xf numFmtId="0" fontId="19" fillId="0" borderId="1" xfId="0" applyFont="1" applyFill="1" applyBorder="1" applyAlignment="1" applyProtection="1">
      <alignment horizontal="center" vertical="center" wrapText="1"/>
      <protection locked="0"/>
    </xf>
    <xf numFmtId="164" fontId="3" fillId="0" borderId="1" xfId="0" applyNumberFormat="1" applyFont="1" applyFill="1" applyBorder="1" applyAlignment="1" applyProtection="1">
      <alignment horizontal="center" vertical="center" wrapText="1"/>
      <protection locked="0"/>
    </xf>
    <xf numFmtId="0" fontId="0" fillId="0" borderId="1" xfId="0" applyFill="1" applyBorder="1" applyAlignment="1" applyProtection="1">
      <alignment vertical="center"/>
      <protection locked="0"/>
    </xf>
    <xf numFmtId="0" fontId="0" fillId="0" borderId="1" xfId="0" applyFill="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10" borderId="1" xfId="0" applyFill="1" applyBorder="1" applyAlignment="1" applyProtection="1">
      <alignment vertical="center" wrapText="1"/>
      <protection locked="0"/>
    </xf>
    <xf numFmtId="0" fontId="0" fillId="10" borderId="1" xfId="0" applyFill="1" applyBorder="1" applyAlignment="1" applyProtection="1">
      <alignment horizontal="center" vertical="center" wrapText="1"/>
      <protection locked="0"/>
    </xf>
    <xf numFmtId="0" fontId="19" fillId="0" borderId="1" xfId="0" applyFont="1" applyBorder="1" applyAlignment="1" applyProtection="1">
      <alignment vertical="center" wrapText="1"/>
      <protection locked="0"/>
    </xf>
    <xf numFmtId="0" fontId="19" fillId="0" borderId="1"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1"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0" fillId="0" borderId="1" xfId="0" applyFont="1" applyBorder="1" applyAlignment="1" applyProtection="1">
      <alignment horizontal="center" vertical="center"/>
      <protection locked="0"/>
    </xf>
    <xf numFmtId="0" fontId="22" fillId="0" borderId="1" xfId="0" quotePrefix="1" applyNumberFormat="1" applyFont="1" applyFill="1" applyBorder="1" applyAlignment="1" applyProtection="1">
      <alignment horizontal="center" vertical="center"/>
      <protection locked="0"/>
    </xf>
    <xf numFmtId="0" fontId="22" fillId="0" borderId="1" xfId="0" applyNumberFormat="1"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wrapText="1"/>
      <protection locked="0"/>
    </xf>
    <xf numFmtId="0" fontId="22" fillId="0" borderId="1" xfId="0" applyNumberFormat="1" applyFont="1" applyFill="1" applyBorder="1" applyAlignment="1" applyProtection="1">
      <alignment horizontal="center" vertical="center" wrapText="1"/>
      <protection locked="0"/>
    </xf>
    <xf numFmtId="0" fontId="21" fillId="10" borderId="1" xfId="0" applyFont="1" applyFill="1" applyBorder="1" applyAlignment="1" applyProtection="1">
      <alignment vertical="center" wrapText="1"/>
      <protection locked="0"/>
    </xf>
    <xf numFmtId="0" fontId="21" fillId="10" borderId="1" xfId="0" applyFont="1" applyFill="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protection locked="0"/>
    </xf>
    <xf numFmtId="0" fontId="22" fillId="11" borderId="1" xfId="0" quotePrefix="1" applyNumberFormat="1" applyFont="1" applyFill="1" applyBorder="1" applyAlignment="1" applyProtection="1">
      <alignment horizontal="center" vertical="center"/>
      <protection locked="0"/>
    </xf>
    <xf numFmtId="0" fontId="21" fillId="0" borderId="1" xfId="0" applyFont="1" applyFill="1" applyBorder="1" applyAlignment="1" applyProtection="1">
      <alignment horizontal="center" vertical="center"/>
      <protection locked="0"/>
    </xf>
    <xf numFmtId="164" fontId="20" fillId="0" borderId="1" xfId="0" applyNumberFormat="1" applyFont="1" applyBorder="1" applyAlignment="1" applyProtection="1">
      <alignment horizontal="center" vertical="center" wrapText="1"/>
      <protection locked="0"/>
    </xf>
    <xf numFmtId="0" fontId="0" fillId="0" borderId="0" xfId="0" applyProtection="1">
      <protection locked="0"/>
    </xf>
    <xf numFmtId="0" fontId="21" fillId="0" borderId="1" xfId="0" applyFont="1" applyBorder="1" applyAlignment="1" applyProtection="1">
      <alignment horizontal="center" vertic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activeCell="A15" sqref="A15:M15"/>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24" t="s">
        <v>69</v>
      </c>
      <c r="B1" s="124"/>
      <c r="C1" s="124"/>
      <c r="D1" s="124"/>
      <c r="E1" s="124"/>
      <c r="F1" s="124"/>
      <c r="G1" s="124"/>
      <c r="H1" s="124"/>
      <c r="I1" s="124"/>
      <c r="J1" s="124"/>
      <c r="K1" s="124"/>
      <c r="L1" s="124"/>
      <c r="M1" s="124"/>
    </row>
    <row r="2" spans="1:14">
      <c r="A2" s="125" t="s">
        <v>0</v>
      </c>
      <c r="B2" s="125"/>
      <c r="C2" s="127" t="s">
        <v>68</v>
      </c>
      <c r="D2" s="128"/>
      <c r="E2" s="2" t="s">
        <v>1</v>
      </c>
      <c r="F2" s="142" t="s">
        <v>845</v>
      </c>
      <c r="G2" s="142"/>
      <c r="H2" s="142"/>
      <c r="I2" s="142"/>
      <c r="J2" s="142"/>
      <c r="K2" s="139" t="s">
        <v>24</v>
      </c>
      <c r="L2" s="139"/>
      <c r="M2" s="36" t="s">
        <v>845</v>
      </c>
    </row>
    <row r="3" spans="1:14" ht="7.5" customHeight="1">
      <c r="A3" s="103"/>
      <c r="B3" s="103"/>
      <c r="C3" s="103"/>
      <c r="D3" s="103"/>
      <c r="E3" s="103"/>
      <c r="F3" s="102"/>
      <c r="G3" s="102"/>
      <c r="H3" s="102"/>
      <c r="I3" s="102"/>
      <c r="J3" s="102"/>
      <c r="K3" s="104"/>
      <c r="L3" s="104"/>
      <c r="M3" s="104"/>
    </row>
    <row r="4" spans="1:14">
      <c r="A4" s="135" t="s">
        <v>2</v>
      </c>
      <c r="B4" s="136"/>
      <c r="C4" s="136"/>
      <c r="D4" s="136"/>
      <c r="E4" s="137"/>
      <c r="F4" s="102"/>
      <c r="G4" s="102"/>
      <c r="H4" s="102"/>
      <c r="I4" s="105" t="s">
        <v>60</v>
      </c>
      <c r="J4" s="105"/>
      <c r="K4" s="105"/>
      <c r="L4" s="105"/>
      <c r="M4" s="105"/>
    </row>
    <row r="5" spans="1:14" ht="18.75" customHeight="1">
      <c r="A5" s="100" t="s">
        <v>4</v>
      </c>
      <c r="B5" s="100"/>
      <c r="C5" s="118" t="s">
        <v>861</v>
      </c>
      <c r="D5" s="138"/>
      <c r="E5" s="119"/>
      <c r="F5" s="102"/>
      <c r="G5" s="102"/>
      <c r="H5" s="102"/>
      <c r="I5" s="129" t="s">
        <v>5</v>
      </c>
      <c r="J5" s="129"/>
      <c r="K5" s="132" t="s">
        <v>846</v>
      </c>
      <c r="L5" s="133"/>
      <c r="M5" s="134"/>
    </row>
    <row r="6" spans="1:14" ht="18.75" customHeight="1">
      <c r="A6" s="101" t="s">
        <v>18</v>
      </c>
      <c r="B6" s="101"/>
      <c r="C6" s="37">
        <v>7002170995</v>
      </c>
      <c r="D6" s="126" t="s">
        <v>862</v>
      </c>
      <c r="E6" s="126"/>
      <c r="F6" s="102"/>
      <c r="G6" s="102"/>
      <c r="H6" s="102"/>
      <c r="I6" s="101" t="s">
        <v>18</v>
      </c>
      <c r="J6" s="101"/>
      <c r="K6" s="130" t="s">
        <v>847</v>
      </c>
      <c r="L6" s="131"/>
      <c r="M6" s="140"/>
      <c r="N6" s="134"/>
    </row>
    <row r="7" spans="1:14">
      <c r="A7" s="99" t="s">
        <v>3</v>
      </c>
      <c r="B7" s="99"/>
      <c r="C7" s="99"/>
      <c r="D7" s="99"/>
      <c r="E7" s="99"/>
      <c r="F7" s="99"/>
      <c r="G7" s="99"/>
      <c r="H7" s="99"/>
      <c r="I7" s="99"/>
      <c r="J7" s="99"/>
      <c r="K7" s="99"/>
      <c r="L7" s="99"/>
      <c r="M7" s="99"/>
    </row>
    <row r="8" spans="1:14">
      <c r="A8" s="147" t="s">
        <v>21</v>
      </c>
      <c r="B8" s="148"/>
      <c r="C8" s="149"/>
      <c r="D8" s="3" t="s">
        <v>20</v>
      </c>
      <c r="E8" s="54">
        <v>272700301</v>
      </c>
      <c r="F8" s="109"/>
      <c r="G8" s="110"/>
      <c r="H8" s="110"/>
      <c r="I8" s="147" t="s">
        <v>22</v>
      </c>
      <c r="J8" s="148"/>
      <c r="K8" s="149"/>
      <c r="L8" s="3" t="s">
        <v>20</v>
      </c>
      <c r="M8" s="54">
        <v>272700302</v>
      </c>
    </row>
    <row r="9" spans="1:14">
      <c r="A9" s="114" t="s">
        <v>26</v>
      </c>
      <c r="B9" s="115"/>
      <c r="C9" s="6" t="s">
        <v>6</v>
      </c>
      <c r="D9" s="9" t="s">
        <v>12</v>
      </c>
      <c r="E9" s="5" t="s">
        <v>15</v>
      </c>
      <c r="F9" s="111"/>
      <c r="G9" s="112"/>
      <c r="H9" s="112"/>
      <c r="I9" s="114" t="s">
        <v>26</v>
      </c>
      <c r="J9" s="115"/>
      <c r="K9" s="6" t="s">
        <v>6</v>
      </c>
      <c r="L9" s="9" t="s">
        <v>12</v>
      </c>
      <c r="M9" s="5" t="s">
        <v>15</v>
      </c>
    </row>
    <row r="10" spans="1:14">
      <c r="A10" s="123" t="s">
        <v>856</v>
      </c>
      <c r="B10" s="123"/>
      <c r="C10" s="17" t="s">
        <v>853</v>
      </c>
      <c r="D10" s="37">
        <v>9101693242</v>
      </c>
      <c r="E10" s="38"/>
      <c r="F10" s="111"/>
      <c r="G10" s="112"/>
      <c r="H10" s="112"/>
      <c r="I10" s="116" t="s">
        <v>848</v>
      </c>
      <c r="J10" s="117"/>
      <c r="K10" s="17" t="s">
        <v>852</v>
      </c>
      <c r="L10" s="37">
        <v>8011397406</v>
      </c>
      <c r="M10" s="38"/>
    </row>
    <row r="11" spans="1:14">
      <c r="A11" s="123" t="s">
        <v>857</v>
      </c>
      <c r="B11" s="123"/>
      <c r="C11" s="17" t="s">
        <v>860</v>
      </c>
      <c r="D11" s="37">
        <v>8133996970</v>
      </c>
      <c r="E11" s="38"/>
      <c r="F11" s="111"/>
      <c r="G11" s="112"/>
      <c r="H11" s="112"/>
      <c r="I11" s="118" t="s">
        <v>849</v>
      </c>
      <c r="J11" s="119"/>
      <c r="K11" s="20" t="s">
        <v>853</v>
      </c>
      <c r="L11" s="37">
        <v>7002634523</v>
      </c>
      <c r="M11" s="38"/>
    </row>
    <row r="12" spans="1:14">
      <c r="A12" s="123" t="s">
        <v>858</v>
      </c>
      <c r="B12" s="123"/>
      <c r="C12" s="17" t="s">
        <v>854</v>
      </c>
      <c r="D12" s="37">
        <v>9954022961</v>
      </c>
      <c r="E12" s="38"/>
      <c r="F12" s="111"/>
      <c r="G12" s="112"/>
      <c r="H12" s="112"/>
      <c r="I12" s="116" t="s">
        <v>850</v>
      </c>
      <c r="J12" s="117"/>
      <c r="K12" s="17" t="s">
        <v>854</v>
      </c>
      <c r="L12" s="37">
        <v>7002335635</v>
      </c>
      <c r="M12" s="38"/>
    </row>
    <row r="13" spans="1:14">
      <c r="A13" s="123" t="s">
        <v>859</v>
      </c>
      <c r="B13" s="123"/>
      <c r="C13" s="17" t="s">
        <v>855</v>
      </c>
      <c r="D13" s="37">
        <v>7086382994</v>
      </c>
      <c r="E13" s="38"/>
      <c r="F13" s="111"/>
      <c r="G13" s="112"/>
      <c r="H13" s="112"/>
      <c r="I13" s="116" t="s">
        <v>851</v>
      </c>
      <c r="J13" s="117"/>
      <c r="K13" s="17" t="s">
        <v>855</v>
      </c>
      <c r="L13" s="37">
        <v>7002583404</v>
      </c>
      <c r="M13" s="38"/>
    </row>
    <row r="14" spans="1:14">
      <c r="A14" s="120" t="s">
        <v>19</v>
      </c>
      <c r="B14" s="121"/>
      <c r="C14" s="122"/>
      <c r="D14" s="146" t="s">
        <v>863</v>
      </c>
      <c r="E14" s="146"/>
      <c r="F14" s="111"/>
      <c r="G14" s="112"/>
      <c r="H14" s="112"/>
      <c r="I14" s="113"/>
      <c r="J14" s="113"/>
      <c r="K14" s="113"/>
      <c r="L14" s="113"/>
      <c r="M14" s="113"/>
      <c r="N14" s="8"/>
    </row>
    <row r="15" spans="1:14">
      <c r="A15" s="108"/>
      <c r="B15" s="108"/>
      <c r="C15" s="108"/>
      <c r="D15" s="108"/>
      <c r="E15" s="108"/>
      <c r="F15" s="108"/>
      <c r="G15" s="108"/>
      <c r="H15" s="108"/>
      <c r="I15" s="108"/>
      <c r="J15" s="108"/>
      <c r="K15" s="108"/>
      <c r="L15" s="108"/>
      <c r="M15" s="108"/>
    </row>
    <row r="16" spans="1:14">
      <c r="A16" s="107" t="s">
        <v>44</v>
      </c>
      <c r="B16" s="107"/>
      <c r="C16" s="107"/>
      <c r="D16" s="107"/>
      <c r="E16" s="107"/>
      <c r="F16" s="107"/>
      <c r="G16" s="107"/>
      <c r="H16" s="107"/>
      <c r="I16" s="107"/>
      <c r="J16" s="107"/>
      <c r="K16" s="107"/>
      <c r="L16" s="107"/>
      <c r="M16" s="107"/>
    </row>
    <row r="17" spans="1:13" ht="32.25" customHeight="1">
      <c r="A17" s="144" t="s">
        <v>56</v>
      </c>
      <c r="B17" s="144"/>
      <c r="C17" s="144"/>
      <c r="D17" s="144"/>
      <c r="E17" s="144"/>
      <c r="F17" s="144"/>
      <c r="G17" s="144"/>
      <c r="H17" s="144"/>
      <c r="I17" s="144"/>
      <c r="J17" s="144"/>
      <c r="K17" s="144"/>
      <c r="L17" s="144"/>
      <c r="M17" s="144"/>
    </row>
    <row r="18" spans="1:13">
      <c r="A18" s="106" t="s">
        <v>57</v>
      </c>
      <c r="B18" s="106"/>
      <c r="C18" s="106"/>
      <c r="D18" s="106"/>
      <c r="E18" s="106"/>
      <c r="F18" s="106"/>
      <c r="G18" s="106"/>
      <c r="H18" s="106"/>
      <c r="I18" s="106"/>
      <c r="J18" s="106"/>
      <c r="K18" s="106"/>
      <c r="L18" s="106"/>
      <c r="M18" s="106"/>
    </row>
    <row r="19" spans="1:13">
      <c r="A19" s="106" t="s">
        <v>45</v>
      </c>
      <c r="B19" s="106"/>
      <c r="C19" s="106"/>
      <c r="D19" s="106"/>
      <c r="E19" s="106"/>
      <c r="F19" s="106"/>
      <c r="G19" s="106"/>
      <c r="H19" s="106"/>
      <c r="I19" s="106"/>
      <c r="J19" s="106"/>
      <c r="K19" s="106"/>
      <c r="L19" s="106"/>
      <c r="M19" s="106"/>
    </row>
    <row r="20" spans="1:13">
      <c r="A20" s="106" t="s">
        <v>39</v>
      </c>
      <c r="B20" s="106"/>
      <c r="C20" s="106"/>
      <c r="D20" s="106"/>
      <c r="E20" s="106"/>
      <c r="F20" s="106"/>
      <c r="G20" s="106"/>
      <c r="H20" s="106"/>
      <c r="I20" s="106"/>
      <c r="J20" s="106"/>
      <c r="K20" s="106"/>
      <c r="L20" s="106"/>
      <c r="M20" s="106"/>
    </row>
    <row r="21" spans="1:13">
      <c r="A21" s="106" t="s">
        <v>46</v>
      </c>
      <c r="B21" s="106"/>
      <c r="C21" s="106"/>
      <c r="D21" s="106"/>
      <c r="E21" s="106"/>
      <c r="F21" s="106"/>
      <c r="G21" s="106"/>
      <c r="H21" s="106"/>
      <c r="I21" s="106"/>
      <c r="J21" s="106"/>
      <c r="K21" s="106"/>
      <c r="L21" s="106"/>
      <c r="M21" s="106"/>
    </row>
    <row r="22" spans="1:13">
      <c r="A22" s="106" t="s">
        <v>40</v>
      </c>
      <c r="B22" s="106"/>
      <c r="C22" s="106"/>
      <c r="D22" s="106"/>
      <c r="E22" s="106"/>
      <c r="F22" s="106"/>
      <c r="G22" s="106"/>
      <c r="H22" s="106"/>
      <c r="I22" s="106"/>
      <c r="J22" s="106"/>
      <c r="K22" s="106"/>
      <c r="L22" s="106"/>
      <c r="M22" s="106"/>
    </row>
    <row r="23" spans="1:13">
      <c r="A23" s="145" t="s">
        <v>49</v>
      </c>
      <c r="B23" s="145"/>
      <c r="C23" s="145"/>
      <c r="D23" s="145"/>
      <c r="E23" s="145"/>
      <c r="F23" s="145"/>
      <c r="G23" s="145"/>
      <c r="H23" s="145"/>
      <c r="I23" s="145"/>
      <c r="J23" s="145"/>
      <c r="K23" s="145"/>
      <c r="L23" s="145"/>
      <c r="M23" s="145"/>
    </row>
    <row r="24" spans="1:13">
      <c r="A24" s="106" t="s">
        <v>41</v>
      </c>
      <c r="B24" s="106"/>
      <c r="C24" s="106"/>
      <c r="D24" s="106"/>
      <c r="E24" s="106"/>
      <c r="F24" s="106"/>
      <c r="G24" s="106"/>
      <c r="H24" s="106"/>
      <c r="I24" s="106"/>
      <c r="J24" s="106"/>
      <c r="K24" s="106"/>
      <c r="L24" s="106"/>
      <c r="M24" s="106"/>
    </row>
    <row r="25" spans="1:13">
      <c r="A25" s="106" t="s">
        <v>42</v>
      </c>
      <c r="B25" s="106"/>
      <c r="C25" s="106"/>
      <c r="D25" s="106"/>
      <c r="E25" s="106"/>
      <c r="F25" s="106"/>
      <c r="G25" s="106"/>
      <c r="H25" s="106"/>
      <c r="I25" s="106"/>
      <c r="J25" s="106"/>
      <c r="K25" s="106"/>
      <c r="L25" s="106"/>
      <c r="M25" s="106"/>
    </row>
    <row r="26" spans="1:13">
      <c r="A26" s="106" t="s">
        <v>43</v>
      </c>
      <c r="B26" s="106"/>
      <c r="C26" s="106"/>
      <c r="D26" s="106"/>
      <c r="E26" s="106"/>
      <c r="F26" s="106"/>
      <c r="G26" s="106"/>
      <c r="H26" s="106"/>
      <c r="I26" s="106"/>
      <c r="J26" s="106"/>
      <c r="K26" s="106"/>
      <c r="L26" s="106"/>
      <c r="M26" s="106"/>
    </row>
    <row r="27" spans="1:13">
      <c r="A27" s="143" t="s">
        <v>47</v>
      </c>
      <c r="B27" s="143"/>
      <c r="C27" s="143"/>
      <c r="D27" s="143"/>
      <c r="E27" s="143"/>
      <c r="F27" s="143"/>
      <c r="G27" s="143"/>
      <c r="H27" s="143"/>
      <c r="I27" s="143"/>
      <c r="J27" s="143"/>
      <c r="K27" s="143"/>
      <c r="L27" s="143"/>
      <c r="M27" s="143"/>
    </row>
    <row r="28" spans="1:13">
      <c r="A28" s="106" t="s">
        <v>48</v>
      </c>
      <c r="B28" s="106"/>
      <c r="C28" s="106"/>
      <c r="D28" s="106"/>
      <c r="E28" s="106"/>
      <c r="F28" s="106"/>
      <c r="G28" s="106"/>
      <c r="H28" s="106"/>
      <c r="I28" s="106"/>
      <c r="J28" s="106"/>
      <c r="K28" s="106"/>
      <c r="L28" s="106"/>
      <c r="M28" s="106"/>
    </row>
    <row r="29" spans="1:13" ht="44.25" customHeight="1">
      <c r="A29" s="141" t="s">
        <v>58</v>
      </c>
      <c r="B29" s="141"/>
      <c r="C29" s="141"/>
      <c r="D29" s="141"/>
      <c r="E29" s="141"/>
      <c r="F29" s="141"/>
      <c r="G29" s="141"/>
      <c r="H29" s="141"/>
      <c r="I29" s="141"/>
      <c r="J29" s="141"/>
      <c r="K29" s="141"/>
      <c r="L29" s="141"/>
      <c r="M29" s="141"/>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80" zoomScaleNormal="80" workbookViewId="0">
      <pane xSplit="3" ySplit="4" topLeftCell="D79" activePane="bottomRight" state="frozen"/>
      <selection pane="topRight" activeCell="C1" sqref="C1"/>
      <selection pane="bottomLeft" activeCell="A5" sqref="A5"/>
      <selection pane="bottomRight" activeCell="L90" sqref="L90"/>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52" t="s">
        <v>70</v>
      </c>
      <c r="B1" s="152"/>
      <c r="C1" s="152"/>
      <c r="D1" s="152"/>
      <c r="E1" s="152"/>
      <c r="F1" s="152"/>
      <c r="G1" s="152"/>
      <c r="H1" s="152"/>
      <c r="I1" s="152"/>
      <c r="J1" s="152"/>
      <c r="K1" s="152"/>
      <c r="L1" s="152"/>
      <c r="M1" s="152"/>
      <c r="N1" s="152"/>
      <c r="O1" s="152"/>
      <c r="P1" s="152"/>
      <c r="Q1" s="152"/>
      <c r="R1" s="152"/>
      <c r="S1" s="152"/>
    </row>
    <row r="2" spans="1:20" ht="16.5" customHeight="1">
      <c r="A2" s="155" t="s">
        <v>59</v>
      </c>
      <c r="B2" s="156"/>
      <c r="C2" s="156"/>
      <c r="D2" s="25">
        <v>43556</v>
      </c>
      <c r="E2" s="22"/>
      <c r="F2" s="22"/>
      <c r="G2" s="22"/>
      <c r="H2" s="22"/>
      <c r="I2" s="22"/>
      <c r="J2" s="22"/>
      <c r="K2" s="22"/>
      <c r="L2" s="22"/>
      <c r="M2" s="22"/>
      <c r="N2" s="22"/>
      <c r="O2" s="22"/>
      <c r="P2" s="22"/>
      <c r="Q2" s="22"/>
      <c r="R2" s="22"/>
      <c r="S2" s="22"/>
    </row>
    <row r="3" spans="1:20" ht="24" customHeight="1">
      <c r="A3" s="151" t="s">
        <v>14</v>
      </c>
      <c r="B3" s="153" t="s">
        <v>61</v>
      </c>
      <c r="C3" s="150" t="s">
        <v>7</v>
      </c>
      <c r="D3" s="150" t="s">
        <v>55</v>
      </c>
      <c r="E3" s="150" t="s">
        <v>16</v>
      </c>
      <c r="F3" s="157" t="s">
        <v>17</v>
      </c>
      <c r="G3" s="150" t="s">
        <v>8</v>
      </c>
      <c r="H3" s="150"/>
      <c r="I3" s="150"/>
      <c r="J3" s="150" t="s">
        <v>31</v>
      </c>
      <c r="K3" s="153" t="s">
        <v>33</v>
      </c>
      <c r="L3" s="153" t="s">
        <v>50</v>
      </c>
      <c r="M3" s="153" t="s">
        <v>51</v>
      </c>
      <c r="N3" s="153" t="s">
        <v>34</v>
      </c>
      <c r="O3" s="153" t="s">
        <v>35</v>
      </c>
      <c r="P3" s="151" t="s">
        <v>54</v>
      </c>
      <c r="Q3" s="150" t="s">
        <v>52</v>
      </c>
      <c r="R3" s="150" t="s">
        <v>32</v>
      </c>
      <c r="S3" s="150" t="s">
        <v>53</v>
      </c>
      <c r="T3" s="150" t="s">
        <v>13</v>
      </c>
    </row>
    <row r="4" spans="1:20" ht="25.5" customHeight="1">
      <c r="A4" s="151"/>
      <c r="B4" s="158"/>
      <c r="C4" s="150"/>
      <c r="D4" s="150"/>
      <c r="E4" s="150"/>
      <c r="F4" s="157"/>
      <c r="G4" s="15" t="s">
        <v>9</v>
      </c>
      <c r="H4" s="15" t="s">
        <v>10</v>
      </c>
      <c r="I4" s="11" t="s">
        <v>11</v>
      </c>
      <c r="J4" s="150"/>
      <c r="K4" s="154"/>
      <c r="L4" s="154"/>
      <c r="M4" s="154"/>
      <c r="N4" s="154"/>
      <c r="O4" s="154"/>
      <c r="P4" s="151"/>
      <c r="Q4" s="151"/>
      <c r="R4" s="150"/>
      <c r="S4" s="150"/>
      <c r="T4" s="150"/>
    </row>
    <row r="5" spans="1:20">
      <c r="A5" s="4">
        <v>1</v>
      </c>
      <c r="B5" s="20" t="s">
        <v>62</v>
      </c>
      <c r="C5" s="63" t="s">
        <v>72</v>
      </c>
      <c r="D5" s="52" t="s">
        <v>25</v>
      </c>
      <c r="E5" s="64"/>
      <c r="F5" s="65"/>
      <c r="G5" s="19">
        <v>19</v>
      </c>
      <c r="H5" s="19">
        <v>25</v>
      </c>
      <c r="I5" s="56">
        <f>SUM(G5:H5)</f>
        <v>44</v>
      </c>
      <c r="J5" s="64">
        <v>9707402654</v>
      </c>
      <c r="K5" s="65" t="s">
        <v>143</v>
      </c>
      <c r="L5" s="69" t="s">
        <v>831</v>
      </c>
      <c r="M5" s="64">
        <v>9864078417</v>
      </c>
      <c r="N5" s="70" t="s">
        <v>156</v>
      </c>
      <c r="O5" s="71">
        <v>8822125292</v>
      </c>
      <c r="P5" s="72">
        <v>43556</v>
      </c>
      <c r="Q5" s="52" t="s">
        <v>157</v>
      </c>
      <c r="R5" s="52">
        <v>20</v>
      </c>
      <c r="S5" s="52" t="s">
        <v>158</v>
      </c>
      <c r="T5" s="73"/>
    </row>
    <row r="6" spans="1:20">
      <c r="A6" s="4">
        <v>2</v>
      </c>
      <c r="B6" s="20" t="s">
        <v>62</v>
      </c>
      <c r="C6" s="63" t="s">
        <v>72</v>
      </c>
      <c r="D6" s="52" t="s">
        <v>25</v>
      </c>
      <c r="E6" s="64">
        <v>21</v>
      </c>
      <c r="F6" s="65"/>
      <c r="G6" s="19">
        <v>24</v>
      </c>
      <c r="H6" s="19">
        <v>23</v>
      </c>
      <c r="I6" s="56">
        <f t="shared" ref="I6:I69" si="0">SUM(G6:H6)</f>
        <v>47</v>
      </c>
      <c r="J6" s="64">
        <v>9508165569</v>
      </c>
      <c r="K6" s="65" t="s">
        <v>143</v>
      </c>
      <c r="L6" s="69" t="s">
        <v>831</v>
      </c>
      <c r="M6" s="64">
        <v>9864078417</v>
      </c>
      <c r="N6" s="70" t="s">
        <v>156</v>
      </c>
      <c r="O6" s="71">
        <v>8822125292</v>
      </c>
      <c r="P6" s="72">
        <v>43556</v>
      </c>
      <c r="Q6" s="52" t="s">
        <v>157</v>
      </c>
      <c r="R6" s="52">
        <v>17</v>
      </c>
      <c r="S6" s="52" t="s">
        <v>158</v>
      </c>
      <c r="T6" s="73"/>
    </row>
    <row r="7" spans="1:20">
      <c r="A7" s="4">
        <v>3</v>
      </c>
      <c r="B7" s="20" t="s">
        <v>62</v>
      </c>
      <c r="C7" s="66" t="s">
        <v>73</v>
      </c>
      <c r="D7" s="52" t="s">
        <v>23</v>
      </c>
      <c r="E7" s="64">
        <v>18260314301</v>
      </c>
      <c r="F7" s="67" t="s">
        <v>74</v>
      </c>
      <c r="G7" s="19">
        <v>13</v>
      </c>
      <c r="H7" s="19">
        <v>15</v>
      </c>
      <c r="I7" s="56">
        <f t="shared" si="0"/>
        <v>28</v>
      </c>
      <c r="J7" s="64">
        <v>9854667571</v>
      </c>
      <c r="K7" s="67" t="s">
        <v>143</v>
      </c>
      <c r="L7" s="69" t="s">
        <v>831</v>
      </c>
      <c r="M7" s="64">
        <v>9864078417</v>
      </c>
      <c r="N7" s="70" t="s">
        <v>156</v>
      </c>
      <c r="O7" s="71">
        <v>8822125292</v>
      </c>
      <c r="P7" s="72">
        <v>43556</v>
      </c>
      <c r="Q7" s="52" t="s">
        <v>157</v>
      </c>
      <c r="R7" s="52">
        <v>17</v>
      </c>
      <c r="S7" s="52" t="s">
        <v>158</v>
      </c>
      <c r="T7" s="73"/>
    </row>
    <row r="8" spans="1:20" ht="30">
      <c r="A8" s="4">
        <v>4</v>
      </c>
      <c r="B8" s="20" t="s">
        <v>63</v>
      </c>
      <c r="C8" s="63" t="s">
        <v>75</v>
      </c>
      <c r="D8" s="52" t="s">
        <v>25</v>
      </c>
      <c r="E8" s="51"/>
      <c r="F8" s="52"/>
      <c r="G8" s="19">
        <v>16</v>
      </c>
      <c r="H8" s="19">
        <v>14</v>
      </c>
      <c r="I8" s="56">
        <f t="shared" si="0"/>
        <v>30</v>
      </c>
      <c r="J8" s="64">
        <v>7599985888</v>
      </c>
      <c r="K8" s="65" t="s">
        <v>159</v>
      </c>
      <c r="L8" s="69" t="s">
        <v>832</v>
      </c>
      <c r="M8" s="64">
        <v>9854334443</v>
      </c>
      <c r="N8" s="70" t="s">
        <v>160</v>
      </c>
      <c r="O8" s="71">
        <v>9864886077</v>
      </c>
      <c r="P8" s="72">
        <v>43556</v>
      </c>
      <c r="Q8" s="52" t="s">
        <v>157</v>
      </c>
      <c r="R8" s="52">
        <v>9</v>
      </c>
      <c r="S8" s="52" t="s">
        <v>158</v>
      </c>
      <c r="T8" s="73"/>
    </row>
    <row r="9" spans="1:20" ht="30">
      <c r="A9" s="4">
        <v>5</v>
      </c>
      <c r="B9" s="20" t="s">
        <v>63</v>
      </c>
      <c r="C9" s="63" t="s">
        <v>76</v>
      </c>
      <c r="D9" s="52" t="s">
        <v>25</v>
      </c>
      <c r="E9" s="51"/>
      <c r="F9" s="52"/>
      <c r="G9" s="19">
        <v>19</v>
      </c>
      <c r="H9" s="19">
        <v>32</v>
      </c>
      <c r="I9" s="56">
        <f t="shared" si="0"/>
        <v>51</v>
      </c>
      <c r="J9" s="64">
        <v>8822598112</v>
      </c>
      <c r="K9" s="65" t="s">
        <v>159</v>
      </c>
      <c r="L9" s="69" t="s">
        <v>832</v>
      </c>
      <c r="M9" s="64">
        <v>9854334443</v>
      </c>
      <c r="N9" s="70" t="s">
        <v>160</v>
      </c>
      <c r="O9" s="71">
        <v>9864886077</v>
      </c>
      <c r="P9" s="72">
        <v>43556</v>
      </c>
      <c r="Q9" s="52" t="s">
        <v>157</v>
      </c>
      <c r="R9" s="52">
        <v>9</v>
      </c>
      <c r="S9" s="52" t="s">
        <v>158</v>
      </c>
      <c r="T9" s="73"/>
    </row>
    <row r="10" spans="1:20" ht="30">
      <c r="A10" s="4">
        <v>6</v>
      </c>
      <c r="B10" s="20" t="s">
        <v>63</v>
      </c>
      <c r="C10" s="63" t="s">
        <v>77</v>
      </c>
      <c r="D10" s="52" t="s">
        <v>23</v>
      </c>
      <c r="E10" s="64">
        <v>18260300503</v>
      </c>
      <c r="F10" s="52" t="s">
        <v>74</v>
      </c>
      <c r="G10" s="19">
        <v>19</v>
      </c>
      <c r="H10" s="19">
        <v>6</v>
      </c>
      <c r="I10" s="56">
        <f t="shared" si="0"/>
        <v>25</v>
      </c>
      <c r="J10" s="74">
        <v>7896439050</v>
      </c>
      <c r="K10" s="65" t="s">
        <v>159</v>
      </c>
      <c r="L10" s="69" t="s">
        <v>832</v>
      </c>
      <c r="M10" s="64">
        <v>9854334443</v>
      </c>
      <c r="N10" s="70" t="s">
        <v>160</v>
      </c>
      <c r="O10" s="71">
        <v>9864886077</v>
      </c>
      <c r="P10" s="72">
        <v>43556</v>
      </c>
      <c r="Q10" s="52" t="s">
        <v>157</v>
      </c>
      <c r="R10" s="52">
        <v>10</v>
      </c>
      <c r="S10" s="52" t="s">
        <v>158</v>
      </c>
      <c r="T10" s="73"/>
    </row>
    <row r="11" spans="1:20">
      <c r="A11" s="4">
        <v>7</v>
      </c>
      <c r="B11" s="20" t="s">
        <v>62</v>
      </c>
      <c r="C11" s="63" t="s">
        <v>78</v>
      </c>
      <c r="D11" s="52" t="s">
        <v>25</v>
      </c>
      <c r="E11" s="64"/>
      <c r="F11" s="65"/>
      <c r="G11" s="19">
        <v>26</v>
      </c>
      <c r="H11" s="19">
        <v>31</v>
      </c>
      <c r="I11" s="56">
        <f t="shared" si="0"/>
        <v>57</v>
      </c>
      <c r="J11" s="64">
        <v>9854710138</v>
      </c>
      <c r="K11" s="65" t="s">
        <v>143</v>
      </c>
      <c r="L11" s="69" t="s">
        <v>831</v>
      </c>
      <c r="M11" s="64">
        <v>9864078417</v>
      </c>
      <c r="N11" s="70" t="s">
        <v>156</v>
      </c>
      <c r="O11" s="71">
        <v>8822125292</v>
      </c>
      <c r="P11" s="72">
        <v>43557</v>
      </c>
      <c r="Q11" s="52" t="s">
        <v>161</v>
      </c>
      <c r="R11" s="52">
        <v>20</v>
      </c>
      <c r="S11" s="52" t="s">
        <v>158</v>
      </c>
      <c r="T11" s="73"/>
    </row>
    <row r="12" spans="1:20" s="53" customFormat="1">
      <c r="A12" s="50">
        <v>8</v>
      </c>
      <c r="B12" s="20" t="s">
        <v>62</v>
      </c>
      <c r="C12" s="63" t="s">
        <v>79</v>
      </c>
      <c r="D12" s="52" t="s">
        <v>25</v>
      </c>
      <c r="E12" s="64">
        <v>263</v>
      </c>
      <c r="F12" s="64"/>
      <c r="G12" s="51">
        <v>37</v>
      </c>
      <c r="H12" s="51">
        <v>39</v>
      </c>
      <c r="I12" s="56">
        <f t="shared" si="0"/>
        <v>76</v>
      </c>
      <c r="J12" s="64">
        <v>9957788343</v>
      </c>
      <c r="K12" s="65" t="s">
        <v>143</v>
      </c>
      <c r="L12" s="69" t="s">
        <v>831</v>
      </c>
      <c r="M12" s="64">
        <v>9864078417</v>
      </c>
      <c r="N12" s="70" t="s">
        <v>162</v>
      </c>
      <c r="O12" s="71">
        <v>9707875161</v>
      </c>
      <c r="P12" s="72">
        <v>43557</v>
      </c>
      <c r="Q12" s="52" t="s">
        <v>161</v>
      </c>
      <c r="R12" s="52">
        <v>26</v>
      </c>
      <c r="S12" s="52" t="s">
        <v>158</v>
      </c>
      <c r="T12" s="73"/>
    </row>
    <row r="13" spans="1:20" ht="30">
      <c r="A13" s="4">
        <v>9</v>
      </c>
      <c r="B13" s="20" t="s">
        <v>63</v>
      </c>
      <c r="C13" s="63" t="s">
        <v>80</v>
      </c>
      <c r="D13" s="52" t="s">
        <v>25</v>
      </c>
      <c r="E13" s="51"/>
      <c r="F13" s="52"/>
      <c r="G13" s="19">
        <v>18</v>
      </c>
      <c r="H13" s="19">
        <v>15</v>
      </c>
      <c r="I13" s="56">
        <f t="shared" si="0"/>
        <v>33</v>
      </c>
      <c r="J13" s="64">
        <v>8759139582</v>
      </c>
      <c r="K13" s="65" t="s">
        <v>159</v>
      </c>
      <c r="L13" s="69" t="s">
        <v>832</v>
      </c>
      <c r="M13" s="64">
        <v>9854334443</v>
      </c>
      <c r="N13" s="70" t="s">
        <v>160</v>
      </c>
      <c r="O13" s="71">
        <v>9864886077</v>
      </c>
      <c r="P13" s="72">
        <v>43557</v>
      </c>
      <c r="Q13" s="52" t="s">
        <v>161</v>
      </c>
      <c r="R13" s="52">
        <v>10</v>
      </c>
      <c r="S13" s="52" t="s">
        <v>158</v>
      </c>
      <c r="T13" s="73"/>
    </row>
    <row r="14" spans="1:20" ht="30">
      <c r="A14" s="4">
        <v>10</v>
      </c>
      <c r="B14" s="20" t="s">
        <v>63</v>
      </c>
      <c r="C14" s="63" t="s">
        <v>81</v>
      </c>
      <c r="D14" s="52" t="s">
        <v>25</v>
      </c>
      <c r="E14" s="64"/>
      <c r="F14" s="65"/>
      <c r="G14" s="19">
        <v>17</v>
      </c>
      <c r="H14" s="19">
        <v>11</v>
      </c>
      <c r="I14" s="56">
        <f t="shared" si="0"/>
        <v>28</v>
      </c>
      <c r="J14" s="64">
        <v>9864313263</v>
      </c>
      <c r="K14" s="65" t="s">
        <v>159</v>
      </c>
      <c r="L14" s="69" t="s">
        <v>832</v>
      </c>
      <c r="M14" s="64">
        <v>9854334443</v>
      </c>
      <c r="N14" s="70" t="s">
        <v>163</v>
      </c>
      <c r="O14" s="71">
        <v>9707089533</v>
      </c>
      <c r="P14" s="72">
        <v>43557</v>
      </c>
      <c r="Q14" s="52" t="s">
        <v>161</v>
      </c>
      <c r="R14" s="52">
        <v>13</v>
      </c>
      <c r="S14" s="52" t="s">
        <v>158</v>
      </c>
      <c r="T14" s="73"/>
    </row>
    <row r="15" spans="1:20" ht="30">
      <c r="A15" s="4">
        <v>11</v>
      </c>
      <c r="B15" s="20" t="s">
        <v>63</v>
      </c>
      <c r="C15" s="63" t="s">
        <v>82</v>
      </c>
      <c r="D15" s="52" t="s">
        <v>23</v>
      </c>
      <c r="E15" s="64">
        <v>18260300704</v>
      </c>
      <c r="F15" s="52" t="s">
        <v>74</v>
      </c>
      <c r="G15" s="19">
        <v>19</v>
      </c>
      <c r="H15" s="19">
        <v>22</v>
      </c>
      <c r="I15" s="56">
        <f t="shared" si="0"/>
        <v>41</v>
      </c>
      <c r="J15" s="64">
        <v>8011963932</v>
      </c>
      <c r="K15" s="65" t="s">
        <v>159</v>
      </c>
      <c r="L15" s="69" t="s">
        <v>832</v>
      </c>
      <c r="M15" s="64">
        <v>9854334443</v>
      </c>
      <c r="N15" s="70" t="s">
        <v>160</v>
      </c>
      <c r="O15" s="71">
        <v>9864886077</v>
      </c>
      <c r="P15" s="72">
        <v>43557</v>
      </c>
      <c r="Q15" s="52" t="s">
        <v>161</v>
      </c>
      <c r="R15" s="52">
        <v>11</v>
      </c>
      <c r="S15" s="52" t="s">
        <v>158</v>
      </c>
      <c r="T15" s="73"/>
    </row>
    <row r="16" spans="1:20">
      <c r="A16" s="4">
        <v>12</v>
      </c>
      <c r="B16" s="20" t="s">
        <v>62</v>
      </c>
      <c r="C16" s="63" t="s">
        <v>83</v>
      </c>
      <c r="D16" s="52" t="s">
        <v>25</v>
      </c>
      <c r="E16" s="64"/>
      <c r="F16" s="64"/>
      <c r="G16" s="19">
        <v>41</v>
      </c>
      <c r="H16" s="19">
        <v>47</v>
      </c>
      <c r="I16" s="56">
        <f t="shared" si="0"/>
        <v>88</v>
      </c>
      <c r="J16" s="64">
        <v>8876727877</v>
      </c>
      <c r="K16" s="65" t="s">
        <v>143</v>
      </c>
      <c r="L16" s="69" t="s">
        <v>831</v>
      </c>
      <c r="M16" s="64">
        <v>9864078417</v>
      </c>
      <c r="N16" s="70" t="s">
        <v>164</v>
      </c>
      <c r="O16" s="71">
        <v>9854778912</v>
      </c>
      <c r="P16" s="72">
        <v>43558</v>
      </c>
      <c r="Q16" s="52" t="s">
        <v>165</v>
      </c>
      <c r="R16" s="52">
        <v>17</v>
      </c>
      <c r="S16" s="52" t="s">
        <v>158</v>
      </c>
      <c r="T16" s="73"/>
    </row>
    <row r="17" spans="1:20">
      <c r="A17" s="4">
        <v>13</v>
      </c>
      <c r="B17" s="20" t="s">
        <v>62</v>
      </c>
      <c r="C17" s="63" t="s">
        <v>84</v>
      </c>
      <c r="D17" s="52" t="s">
        <v>23</v>
      </c>
      <c r="E17" s="64">
        <v>18260314001</v>
      </c>
      <c r="F17" s="67" t="s">
        <v>74</v>
      </c>
      <c r="G17" s="19">
        <v>21</v>
      </c>
      <c r="H17" s="19">
        <v>24</v>
      </c>
      <c r="I17" s="56">
        <f t="shared" si="0"/>
        <v>45</v>
      </c>
      <c r="J17" s="64">
        <v>9854153329</v>
      </c>
      <c r="K17" s="65" t="s">
        <v>143</v>
      </c>
      <c r="L17" s="69" t="s">
        <v>831</v>
      </c>
      <c r="M17" s="64">
        <v>9864078417</v>
      </c>
      <c r="N17" s="70" t="s">
        <v>166</v>
      </c>
      <c r="O17" s="71">
        <v>9859040137</v>
      </c>
      <c r="P17" s="72">
        <v>43558</v>
      </c>
      <c r="Q17" s="52" t="s">
        <v>165</v>
      </c>
      <c r="R17" s="52">
        <v>17</v>
      </c>
      <c r="S17" s="52" t="s">
        <v>158</v>
      </c>
      <c r="T17" s="73"/>
    </row>
    <row r="18" spans="1:20" ht="30">
      <c r="A18" s="4">
        <v>14</v>
      </c>
      <c r="B18" s="20" t="s">
        <v>63</v>
      </c>
      <c r="C18" s="63" t="s">
        <v>85</v>
      </c>
      <c r="D18" s="52" t="s">
        <v>25</v>
      </c>
      <c r="E18" s="64">
        <v>29</v>
      </c>
      <c r="F18" s="65"/>
      <c r="G18" s="19">
        <v>36</v>
      </c>
      <c r="H18" s="19">
        <v>40</v>
      </c>
      <c r="I18" s="56">
        <f t="shared" si="0"/>
        <v>76</v>
      </c>
      <c r="J18" s="64">
        <v>9678361927</v>
      </c>
      <c r="K18" s="65" t="s">
        <v>159</v>
      </c>
      <c r="L18" s="69" t="s">
        <v>832</v>
      </c>
      <c r="M18" s="64">
        <v>9854334443</v>
      </c>
      <c r="N18" s="70" t="s">
        <v>167</v>
      </c>
      <c r="O18" s="71">
        <v>9854858187</v>
      </c>
      <c r="P18" s="72">
        <v>43558</v>
      </c>
      <c r="Q18" s="52" t="s">
        <v>165</v>
      </c>
      <c r="R18" s="52">
        <v>12</v>
      </c>
      <c r="S18" s="52" t="s">
        <v>158</v>
      </c>
      <c r="T18" s="73"/>
    </row>
    <row r="19" spans="1:20" ht="30">
      <c r="A19" s="4">
        <v>15</v>
      </c>
      <c r="B19" s="20" t="s">
        <v>63</v>
      </c>
      <c r="C19" s="63" t="s">
        <v>86</v>
      </c>
      <c r="D19" s="52" t="s">
        <v>23</v>
      </c>
      <c r="E19" s="64">
        <v>18260300703</v>
      </c>
      <c r="F19" s="52" t="s">
        <v>74</v>
      </c>
      <c r="G19" s="19">
        <v>12</v>
      </c>
      <c r="H19" s="19">
        <v>15</v>
      </c>
      <c r="I19" s="56">
        <f t="shared" si="0"/>
        <v>27</v>
      </c>
      <c r="J19" s="74">
        <v>9854200730</v>
      </c>
      <c r="K19" s="65" t="s">
        <v>159</v>
      </c>
      <c r="L19" s="69" t="s">
        <v>832</v>
      </c>
      <c r="M19" s="64">
        <v>9854334443</v>
      </c>
      <c r="N19" s="70" t="s">
        <v>167</v>
      </c>
      <c r="O19" s="71">
        <v>9854858187</v>
      </c>
      <c r="P19" s="72">
        <v>43558</v>
      </c>
      <c r="Q19" s="52" t="s">
        <v>165</v>
      </c>
      <c r="R19" s="52">
        <v>10</v>
      </c>
      <c r="S19" s="52" t="s">
        <v>158</v>
      </c>
      <c r="T19" s="73"/>
    </row>
    <row r="20" spans="1:20">
      <c r="A20" s="4">
        <v>16</v>
      </c>
      <c r="B20" s="20" t="s">
        <v>62</v>
      </c>
      <c r="C20" s="63" t="s">
        <v>87</v>
      </c>
      <c r="D20" s="52" t="s">
        <v>25</v>
      </c>
      <c r="E20" s="64"/>
      <c r="F20" s="64"/>
      <c r="G20" s="19">
        <v>25</v>
      </c>
      <c r="H20" s="19">
        <v>31</v>
      </c>
      <c r="I20" s="56">
        <f t="shared" si="0"/>
        <v>56</v>
      </c>
      <c r="J20" s="64">
        <v>8757802500</v>
      </c>
      <c r="K20" s="65" t="s">
        <v>143</v>
      </c>
      <c r="L20" s="69" t="s">
        <v>831</v>
      </c>
      <c r="M20" s="64">
        <v>9864078417</v>
      </c>
      <c r="N20" s="70" t="s">
        <v>164</v>
      </c>
      <c r="O20" s="71">
        <v>9854778912</v>
      </c>
      <c r="P20" s="72">
        <v>43559</v>
      </c>
      <c r="Q20" s="52" t="s">
        <v>168</v>
      </c>
      <c r="R20" s="52">
        <v>16</v>
      </c>
      <c r="S20" s="52" t="s">
        <v>158</v>
      </c>
      <c r="T20" s="73"/>
    </row>
    <row r="21" spans="1:20">
      <c r="A21" s="4">
        <v>17</v>
      </c>
      <c r="B21" s="20" t="s">
        <v>62</v>
      </c>
      <c r="C21" s="66" t="s">
        <v>88</v>
      </c>
      <c r="D21" s="52" t="s">
        <v>23</v>
      </c>
      <c r="E21" s="64">
        <v>18260314005</v>
      </c>
      <c r="F21" s="67" t="s">
        <v>74</v>
      </c>
      <c r="G21" s="19">
        <v>36</v>
      </c>
      <c r="H21" s="19">
        <v>41</v>
      </c>
      <c r="I21" s="56">
        <f t="shared" si="0"/>
        <v>77</v>
      </c>
      <c r="J21" s="64">
        <v>9508095371</v>
      </c>
      <c r="K21" s="65" t="s">
        <v>143</v>
      </c>
      <c r="L21" s="69" t="s">
        <v>831</v>
      </c>
      <c r="M21" s="64">
        <v>9864078417</v>
      </c>
      <c r="N21" s="70" t="s">
        <v>166</v>
      </c>
      <c r="O21" s="71">
        <v>9859040137</v>
      </c>
      <c r="P21" s="72">
        <v>43559</v>
      </c>
      <c r="Q21" s="52" t="s">
        <v>168</v>
      </c>
      <c r="R21" s="52">
        <v>17</v>
      </c>
      <c r="S21" s="52" t="s">
        <v>158</v>
      </c>
      <c r="T21" s="73"/>
    </row>
    <row r="22" spans="1:20" ht="30">
      <c r="A22" s="4">
        <v>18</v>
      </c>
      <c r="B22" s="20" t="s">
        <v>63</v>
      </c>
      <c r="C22" s="63" t="s">
        <v>89</v>
      </c>
      <c r="D22" s="52" t="s">
        <v>25</v>
      </c>
      <c r="E22" s="64">
        <v>139</v>
      </c>
      <c r="F22" s="65"/>
      <c r="G22" s="17">
        <v>20</v>
      </c>
      <c r="H22" s="17">
        <v>18</v>
      </c>
      <c r="I22" s="56">
        <f t="shared" si="0"/>
        <v>38</v>
      </c>
      <c r="J22" s="64">
        <v>9864885511</v>
      </c>
      <c r="K22" s="65" t="s">
        <v>159</v>
      </c>
      <c r="L22" s="69" t="s">
        <v>832</v>
      </c>
      <c r="M22" s="64">
        <v>9854334443</v>
      </c>
      <c r="N22" s="70" t="s">
        <v>167</v>
      </c>
      <c r="O22" s="71">
        <v>9854858187</v>
      </c>
      <c r="P22" s="72">
        <v>43559</v>
      </c>
      <c r="Q22" s="52" t="s">
        <v>168</v>
      </c>
      <c r="R22" s="52">
        <v>11</v>
      </c>
      <c r="S22" s="52" t="s">
        <v>158</v>
      </c>
      <c r="T22" s="73"/>
    </row>
    <row r="23" spans="1:20" ht="30">
      <c r="A23" s="4">
        <v>19</v>
      </c>
      <c r="B23" s="20" t="s">
        <v>63</v>
      </c>
      <c r="C23" s="63" t="s">
        <v>90</v>
      </c>
      <c r="D23" s="52" t="s">
        <v>23</v>
      </c>
      <c r="E23" s="64">
        <v>18260301001</v>
      </c>
      <c r="F23" s="67" t="s">
        <v>74</v>
      </c>
      <c r="G23" s="19">
        <v>37</v>
      </c>
      <c r="H23" s="19">
        <v>52</v>
      </c>
      <c r="I23" s="56">
        <f t="shared" si="0"/>
        <v>89</v>
      </c>
      <c r="J23" s="74">
        <v>8486052136</v>
      </c>
      <c r="K23" s="65" t="s">
        <v>159</v>
      </c>
      <c r="L23" s="69" t="s">
        <v>832</v>
      </c>
      <c r="M23" s="64">
        <v>9854334443</v>
      </c>
      <c r="N23" s="70"/>
      <c r="O23" s="71"/>
      <c r="P23" s="72">
        <v>43559</v>
      </c>
      <c r="Q23" s="52" t="s">
        <v>168</v>
      </c>
      <c r="R23" s="52">
        <v>11</v>
      </c>
      <c r="S23" s="52" t="s">
        <v>158</v>
      </c>
      <c r="T23" s="73"/>
    </row>
    <row r="24" spans="1:20">
      <c r="A24" s="4">
        <v>20</v>
      </c>
      <c r="B24" s="20" t="s">
        <v>62</v>
      </c>
      <c r="C24" s="63" t="s">
        <v>91</v>
      </c>
      <c r="D24" s="52" t="s">
        <v>25</v>
      </c>
      <c r="E24" s="64"/>
      <c r="F24" s="52"/>
      <c r="G24" s="19">
        <v>32</v>
      </c>
      <c r="H24" s="19">
        <v>32</v>
      </c>
      <c r="I24" s="56">
        <f t="shared" si="0"/>
        <v>64</v>
      </c>
      <c r="J24" s="64">
        <v>9577001795</v>
      </c>
      <c r="K24" s="65" t="s">
        <v>143</v>
      </c>
      <c r="L24" s="69" t="s">
        <v>831</v>
      </c>
      <c r="M24" s="64">
        <v>9864078417</v>
      </c>
      <c r="N24" s="70"/>
      <c r="O24" s="71"/>
      <c r="P24" s="72">
        <v>43560</v>
      </c>
      <c r="Q24" s="52" t="s">
        <v>169</v>
      </c>
      <c r="R24" s="52">
        <v>18</v>
      </c>
      <c r="S24" s="52" t="s">
        <v>158</v>
      </c>
      <c r="T24" s="73"/>
    </row>
    <row r="25" spans="1:20" ht="30">
      <c r="A25" s="4">
        <v>21</v>
      </c>
      <c r="B25" s="20" t="s">
        <v>62</v>
      </c>
      <c r="C25" s="63" t="s">
        <v>92</v>
      </c>
      <c r="D25" s="52" t="s">
        <v>23</v>
      </c>
      <c r="E25" s="64">
        <v>18260314008</v>
      </c>
      <c r="F25" s="67" t="s">
        <v>74</v>
      </c>
      <c r="G25" s="19">
        <v>38</v>
      </c>
      <c r="H25" s="19">
        <v>36</v>
      </c>
      <c r="I25" s="56">
        <f t="shared" si="0"/>
        <v>74</v>
      </c>
      <c r="J25" s="64">
        <v>9859721209</v>
      </c>
      <c r="K25" s="65" t="s">
        <v>143</v>
      </c>
      <c r="L25" s="69" t="s">
        <v>831</v>
      </c>
      <c r="M25" s="64">
        <v>9864078417</v>
      </c>
      <c r="N25" s="70" t="s">
        <v>166</v>
      </c>
      <c r="O25" s="71">
        <v>9859040137</v>
      </c>
      <c r="P25" s="72">
        <v>43560</v>
      </c>
      <c r="Q25" s="52" t="s">
        <v>169</v>
      </c>
      <c r="R25" s="52">
        <v>18</v>
      </c>
      <c r="S25" s="52" t="s">
        <v>158</v>
      </c>
      <c r="T25" s="73"/>
    </row>
    <row r="26" spans="1:20" ht="30">
      <c r="A26" s="4">
        <v>22</v>
      </c>
      <c r="B26" s="20" t="s">
        <v>63</v>
      </c>
      <c r="C26" s="63" t="s">
        <v>93</v>
      </c>
      <c r="D26" s="52" t="s">
        <v>25</v>
      </c>
      <c r="E26" s="51"/>
      <c r="F26" s="52"/>
      <c r="G26" s="19">
        <v>27</v>
      </c>
      <c r="H26" s="19">
        <v>22</v>
      </c>
      <c r="I26" s="56">
        <f t="shared" si="0"/>
        <v>49</v>
      </c>
      <c r="J26" s="64">
        <v>9954720708</v>
      </c>
      <c r="K26" s="65" t="s">
        <v>159</v>
      </c>
      <c r="L26" s="69" t="s">
        <v>832</v>
      </c>
      <c r="M26" s="64">
        <v>9854334443</v>
      </c>
      <c r="N26" s="70" t="s">
        <v>170</v>
      </c>
      <c r="O26" s="71">
        <v>9864217089</v>
      </c>
      <c r="P26" s="72">
        <v>43560</v>
      </c>
      <c r="Q26" s="52" t="s">
        <v>169</v>
      </c>
      <c r="R26" s="52">
        <v>13</v>
      </c>
      <c r="S26" s="52" t="s">
        <v>158</v>
      </c>
      <c r="T26" s="73"/>
    </row>
    <row r="27" spans="1:20" ht="30">
      <c r="A27" s="4">
        <v>23</v>
      </c>
      <c r="B27" s="20" t="s">
        <v>63</v>
      </c>
      <c r="C27" s="63" t="s">
        <v>94</v>
      </c>
      <c r="D27" s="52" t="s">
        <v>23</v>
      </c>
      <c r="E27" s="64">
        <v>18260313901</v>
      </c>
      <c r="F27" s="52" t="s">
        <v>74</v>
      </c>
      <c r="G27" s="19">
        <v>42</v>
      </c>
      <c r="H27" s="19">
        <v>37</v>
      </c>
      <c r="I27" s="56">
        <f t="shared" si="0"/>
        <v>79</v>
      </c>
      <c r="J27" s="64">
        <v>9859235100</v>
      </c>
      <c r="K27" s="65" t="s">
        <v>159</v>
      </c>
      <c r="L27" s="69" t="s">
        <v>832</v>
      </c>
      <c r="M27" s="64">
        <v>9854334443</v>
      </c>
      <c r="N27" s="70" t="s">
        <v>171</v>
      </c>
      <c r="O27" s="71">
        <v>9854858187</v>
      </c>
      <c r="P27" s="72">
        <v>43560</v>
      </c>
      <c r="Q27" s="52" t="s">
        <v>169</v>
      </c>
      <c r="R27" s="52">
        <v>13</v>
      </c>
      <c r="S27" s="52" t="s">
        <v>158</v>
      </c>
      <c r="T27" s="73"/>
    </row>
    <row r="28" spans="1:20">
      <c r="A28" s="4">
        <v>24</v>
      </c>
      <c r="B28" s="20" t="s">
        <v>62</v>
      </c>
      <c r="C28" s="63" t="s">
        <v>83</v>
      </c>
      <c r="D28" s="52" t="s">
        <v>25</v>
      </c>
      <c r="E28" s="64"/>
      <c r="F28" s="65"/>
      <c r="G28" s="19">
        <v>68</v>
      </c>
      <c r="H28" s="19">
        <v>92</v>
      </c>
      <c r="I28" s="56">
        <f t="shared" si="0"/>
        <v>160</v>
      </c>
      <c r="J28" s="64">
        <v>7399308089</v>
      </c>
      <c r="K28" s="65" t="s">
        <v>143</v>
      </c>
      <c r="L28" s="69" t="s">
        <v>831</v>
      </c>
      <c r="M28" s="64">
        <v>9864078417</v>
      </c>
      <c r="N28" s="70" t="s">
        <v>164</v>
      </c>
      <c r="O28" s="71">
        <v>9854778912</v>
      </c>
      <c r="P28" s="72">
        <v>43561</v>
      </c>
      <c r="Q28" s="52" t="s">
        <v>172</v>
      </c>
      <c r="R28" s="52">
        <v>17</v>
      </c>
      <c r="S28" s="52" t="s">
        <v>158</v>
      </c>
      <c r="T28" s="73"/>
    </row>
    <row r="29" spans="1:20" ht="30">
      <c r="A29" s="4">
        <v>25</v>
      </c>
      <c r="B29" s="20" t="s">
        <v>63</v>
      </c>
      <c r="C29" s="63" t="s">
        <v>93</v>
      </c>
      <c r="D29" s="52" t="s">
        <v>25</v>
      </c>
      <c r="E29" s="64">
        <v>20</v>
      </c>
      <c r="F29" s="68"/>
      <c r="G29" s="19">
        <v>38</v>
      </c>
      <c r="H29" s="19">
        <v>38</v>
      </c>
      <c r="I29" s="56">
        <f t="shared" si="0"/>
        <v>76</v>
      </c>
      <c r="J29" s="64">
        <v>8472830668</v>
      </c>
      <c r="K29" s="65" t="s">
        <v>159</v>
      </c>
      <c r="L29" s="69" t="s">
        <v>832</v>
      </c>
      <c r="M29" s="64">
        <v>9854334443</v>
      </c>
      <c r="N29" s="70" t="s">
        <v>170</v>
      </c>
      <c r="O29" s="71">
        <v>9864217089</v>
      </c>
      <c r="P29" s="72">
        <v>43561</v>
      </c>
      <c r="Q29" s="52" t="s">
        <v>172</v>
      </c>
      <c r="R29" s="52">
        <v>13</v>
      </c>
      <c r="S29" s="52" t="s">
        <v>158</v>
      </c>
      <c r="T29" s="73"/>
    </row>
    <row r="30" spans="1:20" ht="30">
      <c r="A30" s="4">
        <v>26</v>
      </c>
      <c r="B30" s="20" t="s">
        <v>63</v>
      </c>
      <c r="C30" s="63" t="s">
        <v>95</v>
      </c>
      <c r="D30" s="52" t="s">
        <v>23</v>
      </c>
      <c r="E30" s="64">
        <v>18260313902</v>
      </c>
      <c r="F30" s="52" t="s">
        <v>96</v>
      </c>
      <c r="G30" s="19">
        <v>29</v>
      </c>
      <c r="H30" s="19">
        <v>31</v>
      </c>
      <c r="I30" s="56">
        <f t="shared" si="0"/>
        <v>60</v>
      </c>
      <c r="J30" s="74">
        <v>9859040150</v>
      </c>
      <c r="K30" s="65" t="s">
        <v>159</v>
      </c>
      <c r="L30" s="69" t="s">
        <v>832</v>
      </c>
      <c r="M30" s="64">
        <v>9854334443</v>
      </c>
      <c r="N30" s="70" t="s">
        <v>171</v>
      </c>
      <c r="O30" s="71">
        <v>9854858187</v>
      </c>
      <c r="P30" s="72">
        <v>43561</v>
      </c>
      <c r="Q30" s="52" t="s">
        <v>172</v>
      </c>
      <c r="R30" s="52">
        <v>13</v>
      </c>
      <c r="S30" s="52" t="s">
        <v>158</v>
      </c>
      <c r="T30" s="73"/>
    </row>
    <row r="31" spans="1:20">
      <c r="A31" s="4">
        <v>27</v>
      </c>
      <c r="B31" s="20" t="s">
        <v>62</v>
      </c>
      <c r="C31" s="63" t="s">
        <v>97</v>
      </c>
      <c r="D31" s="52" t="s">
        <v>25</v>
      </c>
      <c r="E31" s="64">
        <v>328</v>
      </c>
      <c r="F31" s="65"/>
      <c r="G31" s="19">
        <v>25</v>
      </c>
      <c r="H31" s="19">
        <v>26</v>
      </c>
      <c r="I31" s="56">
        <f t="shared" si="0"/>
        <v>51</v>
      </c>
      <c r="J31" s="64">
        <v>9508475667</v>
      </c>
      <c r="K31" s="65" t="s">
        <v>143</v>
      </c>
      <c r="L31" s="69" t="s">
        <v>831</v>
      </c>
      <c r="M31" s="64">
        <v>9864078417</v>
      </c>
      <c r="N31" s="70" t="s">
        <v>156</v>
      </c>
      <c r="O31" s="71">
        <v>8822125292</v>
      </c>
      <c r="P31" s="72">
        <v>43563</v>
      </c>
      <c r="Q31" s="52" t="s">
        <v>157</v>
      </c>
      <c r="R31" s="52">
        <v>18</v>
      </c>
      <c r="S31" s="52" t="s">
        <v>158</v>
      </c>
      <c r="T31" s="73"/>
    </row>
    <row r="32" spans="1:20">
      <c r="A32" s="4">
        <v>28</v>
      </c>
      <c r="B32" s="20" t="s">
        <v>62</v>
      </c>
      <c r="C32" s="63" t="s">
        <v>98</v>
      </c>
      <c r="D32" s="52" t="s">
        <v>23</v>
      </c>
      <c r="E32" s="64">
        <v>18260314006</v>
      </c>
      <c r="F32" s="67" t="s">
        <v>74</v>
      </c>
      <c r="G32" s="19">
        <v>33</v>
      </c>
      <c r="H32" s="19">
        <v>47</v>
      </c>
      <c r="I32" s="56">
        <f t="shared" si="0"/>
        <v>80</v>
      </c>
      <c r="J32" s="64">
        <v>9854615873</v>
      </c>
      <c r="K32" s="65" t="s">
        <v>143</v>
      </c>
      <c r="L32" s="69" t="s">
        <v>831</v>
      </c>
      <c r="M32" s="64">
        <v>9864078417</v>
      </c>
      <c r="N32" s="70" t="s">
        <v>166</v>
      </c>
      <c r="O32" s="71">
        <v>9859040137</v>
      </c>
      <c r="P32" s="72">
        <v>43563</v>
      </c>
      <c r="Q32" s="52" t="s">
        <v>157</v>
      </c>
      <c r="R32" s="52">
        <v>17</v>
      </c>
      <c r="S32" s="52" t="s">
        <v>158</v>
      </c>
      <c r="T32" s="73"/>
    </row>
    <row r="33" spans="1:20" ht="30">
      <c r="A33" s="4">
        <v>29</v>
      </c>
      <c r="B33" s="20" t="s">
        <v>63</v>
      </c>
      <c r="C33" s="63" t="s">
        <v>99</v>
      </c>
      <c r="D33" s="52" t="s">
        <v>25</v>
      </c>
      <c r="E33" s="51"/>
      <c r="F33" s="52"/>
      <c r="G33" s="19">
        <v>19</v>
      </c>
      <c r="H33" s="19">
        <v>12</v>
      </c>
      <c r="I33" s="56">
        <f t="shared" si="0"/>
        <v>31</v>
      </c>
      <c r="J33" s="64">
        <v>9957570758</v>
      </c>
      <c r="K33" s="65" t="s">
        <v>159</v>
      </c>
      <c r="L33" s="69" t="s">
        <v>832</v>
      </c>
      <c r="M33" s="64">
        <v>9854334443</v>
      </c>
      <c r="N33" s="70" t="s">
        <v>173</v>
      </c>
      <c r="O33" s="71">
        <v>9401031187</v>
      </c>
      <c r="P33" s="72">
        <v>43563</v>
      </c>
      <c r="Q33" s="52" t="s">
        <v>157</v>
      </c>
      <c r="R33" s="52"/>
      <c r="S33" s="52" t="s">
        <v>158</v>
      </c>
      <c r="T33" s="73"/>
    </row>
    <row r="34" spans="1:20" ht="30">
      <c r="A34" s="4">
        <v>30</v>
      </c>
      <c r="B34" s="20" t="s">
        <v>63</v>
      </c>
      <c r="C34" s="63" t="s">
        <v>99</v>
      </c>
      <c r="D34" s="52" t="s">
        <v>25</v>
      </c>
      <c r="E34" s="64">
        <v>19</v>
      </c>
      <c r="F34" s="68"/>
      <c r="G34" s="19">
        <v>23</v>
      </c>
      <c r="H34" s="19">
        <v>20</v>
      </c>
      <c r="I34" s="56">
        <f t="shared" si="0"/>
        <v>43</v>
      </c>
      <c r="J34" s="64">
        <v>8876190679</v>
      </c>
      <c r="K34" s="65" t="s">
        <v>159</v>
      </c>
      <c r="L34" s="69" t="s">
        <v>832</v>
      </c>
      <c r="M34" s="64">
        <v>9854334443</v>
      </c>
      <c r="N34" s="70" t="s">
        <v>170</v>
      </c>
      <c r="O34" s="71">
        <v>9864217089</v>
      </c>
      <c r="P34" s="72">
        <v>43563</v>
      </c>
      <c r="Q34" s="52" t="s">
        <v>157</v>
      </c>
      <c r="R34" s="52"/>
      <c r="S34" s="52" t="s">
        <v>158</v>
      </c>
      <c r="T34" s="73"/>
    </row>
    <row r="35" spans="1:20" ht="30">
      <c r="A35" s="4">
        <v>31</v>
      </c>
      <c r="B35" s="20" t="s">
        <v>63</v>
      </c>
      <c r="C35" s="63" t="s">
        <v>100</v>
      </c>
      <c r="D35" s="52" t="s">
        <v>25</v>
      </c>
      <c r="E35" s="64"/>
      <c r="F35" s="65"/>
      <c r="G35" s="19">
        <v>16</v>
      </c>
      <c r="H35" s="19">
        <v>13</v>
      </c>
      <c r="I35" s="56">
        <f t="shared" si="0"/>
        <v>29</v>
      </c>
      <c r="J35" s="64">
        <v>8724030045</v>
      </c>
      <c r="K35" s="65" t="s">
        <v>159</v>
      </c>
      <c r="L35" s="69" t="s">
        <v>832</v>
      </c>
      <c r="M35" s="64">
        <v>9854334443</v>
      </c>
      <c r="N35" s="70" t="s">
        <v>163</v>
      </c>
      <c r="O35" s="71">
        <v>9707089533</v>
      </c>
      <c r="P35" s="72">
        <v>43563</v>
      </c>
      <c r="Q35" s="52" t="s">
        <v>157</v>
      </c>
      <c r="R35" s="52"/>
      <c r="S35" s="52" t="s">
        <v>158</v>
      </c>
      <c r="T35" s="73"/>
    </row>
    <row r="36" spans="1:20">
      <c r="A36" s="4">
        <v>32</v>
      </c>
      <c r="B36" s="20" t="s">
        <v>62</v>
      </c>
      <c r="C36" s="63" t="s">
        <v>101</v>
      </c>
      <c r="D36" s="52" t="s">
        <v>25</v>
      </c>
      <c r="E36" s="64"/>
      <c r="F36" s="65"/>
      <c r="G36" s="19">
        <v>19</v>
      </c>
      <c r="H36" s="19">
        <v>18</v>
      </c>
      <c r="I36" s="56">
        <f t="shared" si="0"/>
        <v>37</v>
      </c>
      <c r="J36" s="64">
        <v>9864112322</v>
      </c>
      <c r="K36" s="65" t="s">
        <v>143</v>
      </c>
      <c r="L36" s="69" t="s">
        <v>831</v>
      </c>
      <c r="M36" s="64">
        <v>9864078417</v>
      </c>
      <c r="N36" s="70" t="s">
        <v>174</v>
      </c>
      <c r="O36" s="71">
        <v>9707150461</v>
      </c>
      <c r="P36" s="72">
        <v>43564</v>
      </c>
      <c r="Q36" s="52" t="s">
        <v>161</v>
      </c>
      <c r="R36" s="52">
        <v>19</v>
      </c>
      <c r="S36" s="52" t="s">
        <v>158</v>
      </c>
      <c r="T36" s="73"/>
    </row>
    <row r="37" spans="1:20">
      <c r="A37" s="4">
        <v>33</v>
      </c>
      <c r="B37" s="20" t="s">
        <v>62</v>
      </c>
      <c r="C37" s="63" t="s">
        <v>102</v>
      </c>
      <c r="D37" s="52" t="s">
        <v>25</v>
      </c>
      <c r="E37" s="64"/>
      <c r="F37" s="65"/>
      <c r="G37" s="19">
        <v>43</v>
      </c>
      <c r="H37" s="19">
        <v>44</v>
      </c>
      <c r="I37" s="56">
        <f t="shared" si="0"/>
        <v>87</v>
      </c>
      <c r="J37" s="64">
        <v>8752860390</v>
      </c>
      <c r="K37" s="65" t="s">
        <v>143</v>
      </c>
      <c r="L37" s="69" t="s">
        <v>831</v>
      </c>
      <c r="M37" s="64">
        <v>9864078417</v>
      </c>
      <c r="N37" s="70" t="s">
        <v>174</v>
      </c>
      <c r="O37" s="71">
        <v>9707150461</v>
      </c>
      <c r="P37" s="72">
        <v>43564</v>
      </c>
      <c r="Q37" s="52" t="s">
        <v>161</v>
      </c>
      <c r="R37" s="52">
        <v>19</v>
      </c>
      <c r="S37" s="52" t="s">
        <v>158</v>
      </c>
      <c r="T37" s="73"/>
    </row>
    <row r="38" spans="1:20" ht="30">
      <c r="A38" s="4">
        <v>34</v>
      </c>
      <c r="B38" s="20" t="s">
        <v>63</v>
      </c>
      <c r="C38" s="63" t="s">
        <v>103</v>
      </c>
      <c r="D38" s="52" t="s">
        <v>25</v>
      </c>
      <c r="E38" s="51"/>
      <c r="F38" s="52"/>
      <c r="G38" s="19">
        <v>28</v>
      </c>
      <c r="H38" s="19">
        <v>8</v>
      </c>
      <c r="I38" s="56">
        <f t="shared" si="0"/>
        <v>36</v>
      </c>
      <c r="J38" s="64">
        <v>9864942781</v>
      </c>
      <c r="K38" s="65" t="s">
        <v>159</v>
      </c>
      <c r="L38" s="69" t="s">
        <v>832</v>
      </c>
      <c r="M38" s="64">
        <v>9854334443</v>
      </c>
      <c r="N38" s="70" t="s">
        <v>175</v>
      </c>
      <c r="O38" s="71">
        <v>8011746413</v>
      </c>
      <c r="P38" s="72">
        <v>43564</v>
      </c>
      <c r="Q38" s="52" t="s">
        <v>161</v>
      </c>
      <c r="R38" s="52">
        <v>11</v>
      </c>
      <c r="S38" s="52" t="s">
        <v>158</v>
      </c>
      <c r="T38" s="73"/>
    </row>
    <row r="39" spans="1:20" ht="30">
      <c r="A39" s="4">
        <v>35</v>
      </c>
      <c r="B39" s="20" t="s">
        <v>63</v>
      </c>
      <c r="C39" s="63" t="s">
        <v>104</v>
      </c>
      <c r="D39" s="52" t="s">
        <v>25</v>
      </c>
      <c r="E39" s="64"/>
      <c r="F39" s="65"/>
      <c r="G39" s="19">
        <v>17</v>
      </c>
      <c r="H39" s="19">
        <v>18</v>
      </c>
      <c r="I39" s="56">
        <f t="shared" si="0"/>
        <v>35</v>
      </c>
      <c r="J39" s="64">
        <v>9508475662</v>
      </c>
      <c r="K39" s="65" t="s">
        <v>159</v>
      </c>
      <c r="L39" s="69" t="s">
        <v>832</v>
      </c>
      <c r="M39" s="64">
        <v>9854334443</v>
      </c>
      <c r="N39" s="70" t="s">
        <v>163</v>
      </c>
      <c r="O39" s="71">
        <v>9707089533</v>
      </c>
      <c r="P39" s="72">
        <v>43564</v>
      </c>
      <c r="Q39" s="52" t="s">
        <v>161</v>
      </c>
      <c r="R39" s="52">
        <v>14</v>
      </c>
      <c r="S39" s="52" t="s">
        <v>158</v>
      </c>
      <c r="T39" s="73"/>
    </row>
    <row r="40" spans="1:20" ht="30">
      <c r="A40" s="4">
        <v>36</v>
      </c>
      <c r="B40" s="20" t="s">
        <v>63</v>
      </c>
      <c r="C40" s="63" t="s">
        <v>105</v>
      </c>
      <c r="D40" s="52" t="s">
        <v>25</v>
      </c>
      <c r="E40" s="64"/>
      <c r="F40" s="52"/>
      <c r="G40" s="19">
        <v>11</v>
      </c>
      <c r="H40" s="19">
        <v>10</v>
      </c>
      <c r="I40" s="56">
        <f t="shared" si="0"/>
        <v>21</v>
      </c>
      <c r="J40" s="64">
        <v>9508478662</v>
      </c>
      <c r="K40" s="65" t="s">
        <v>159</v>
      </c>
      <c r="L40" s="69" t="s">
        <v>832</v>
      </c>
      <c r="M40" s="64">
        <v>9854334443</v>
      </c>
      <c r="N40" s="70" t="s">
        <v>176</v>
      </c>
      <c r="O40" s="71">
        <v>9707201811</v>
      </c>
      <c r="P40" s="72">
        <v>43564</v>
      </c>
      <c r="Q40" s="52" t="s">
        <v>161</v>
      </c>
      <c r="R40" s="52">
        <v>14</v>
      </c>
      <c r="S40" s="52" t="s">
        <v>158</v>
      </c>
      <c r="T40" s="73"/>
    </row>
    <row r="41" spans="1:20" ht="30">
      <c r="A41" s="4">
        <v>37</v>
      </c>
      <c r="B41" s="20" t="s">
        <v>63</v>
      </c>
      <c r="C41" s="63" t="s">
        <v>106</v>
      </c>
      <c r="D41" s="52" t="s">
        <v>25</v>
      </c>
      <c r="E41" s="64"/>
      <c r="F41" s="52"/>
      <c r="G41" s="19">
        <v>9</v>
      </c>
      <c r="H41" s="19">
        <v>12</v>
      </c>
      <c r="I41" s="56">
        <f t="shared" si="0"/>
        <v>21</v>
      </c>
      <c r="J41" s="64">
        <v>9864789468</v>
      </c>
      <c r="K41" s="65" t="s">
        <v>159</v>
      </c>
      <c r="L41" s="69" t="s">
        <v>832</v>
      </c>
      <c r="M41" s="64">
        <v>9854334443</v>
      </c>
      <c r="N41" s="70" t="s">
        <v>176</v>
      </c>
      <c r="O41" s="71">
        <v>9707201811</v>
      </c>
      <c r="P41" s="72">
        <v>43564</v>
      </c>
      <c r="Q41" s="52" t="s">
        <v>161</v>
      </c>
      <c r="R41" s="52">
        <v>15</v>
      </c>
      <c r="S41" s="52" t="s">
        <v>158</v>
      </c>
      <c r="T41" s="73"/>
    </row>
    <row r="42" spans="1:20">
      <c r="A42" s="4">
        <v>38</v>
      </c>
      <c r="B42" s="20" t="s">
        <v>62</v>
      </c>
      <c r="C42" s="63" t="s">
        <v>107</v>
      </c>
      <c r="D42" s="52" t="s">
        <v>25</v>
      </c>
      <c r="E42" s="64"/>
      <c r="F42" s="52"/>
      <c r="G42" s="19">
        <v>19</v>
      </c>
      <c r="H42" s="19">
        <v>25</v>
      </c>
      <c r="I42" s="56">
        <f t="shared" si="0"/>
        <v>44</v>
      </c>
      <c r="J42" s="64">
        <v>9613085049</v>
      </c>
      <c r="K42" s="65" t="s">
        <v>143</v>
      </c>
      <c r="L42" s="69" t="s">
        <v>831</v>
      </c>
      <c r="M42" s="64">
        <v>9864078417</v>
      </c>
      <c r="N42" s="70" t="s">
        <v>177</v>
      </c>
      <c r="O42" s="71">
        <v>9613983981</v>
      </c>
      <c r="P42" s="72">
        <v>43565</v>
      </c>
      <c r="Q42" s="52" t="s">
        <v>165</v>
      </c>
      <c r="R42" s="52">
        <v>16</v>
      </c>
      <c r="S42" s="52" t="s">
        <v>158</v>
      </c>
      <c r="T42" s="73"/>
    </row>
    <row r="43" spans="1:20">
      <c r="A43" s="4">
        <v>39</v>
      </c>
      <c r="B43" s="20" t="s">
        <v>62</v>
      </c>
      <c r="C43" s="63" t="s">
        <v>107</v>
      </c>
      <c r="D43" s="52" t="s">
        <v>25</v>
      </c>
      <c r="E43" s="64"/>
      <c r="F43" s="52"/>
      <c r="G43" s="19">
        <v>29</v>
      </c>
      <c r="H43" s="19">
        <v>28</v>
      </c>
      <c r="I43" s="56">
        <f t="shared" si="0"/>
        <v>57</v>
      </c>
      <c r="J43" s="64">
        <v>9613085049</v>
      </c>
      <c r="K43" s="65" t="s">
        <v>143</v>
      </c>
      <c r="L43" s="69" t="s">
        <v>831</v>
      </c>
      <c r="M43" s="64">
        <v>9864078417</v>
      </c>
      <c r="N43" s="70" t="s">
        <v>177</v>
      </c>
      <c r="O43" s="71">
        <v>9613983981</v>
      </c>
      <c r="P43" s="72">
        <v>43565</v>
      </c>
      <c r="Q43" s="52" t="s">
        <v>165</v>
      </c>
      <c r="R43" s="52">
        <v>16</v>
      </c>
      <c r="S43" s="52" t="s">
        <v>158</v>
      </c>
      <c r="T43" s="73"/>
    </row>
    <row r="44" spans="1:20">
      <c r="A44" s="4">
        <v>40</v>
      </c>
      <c r="B44" s="20" t="s">
        <v>62</v>
      </c>
      <c r="C44" s="66" t="s">
        <v>108</v>
      </c>
      <c r="D44" s="52" t="s">
        <v>23</v>
      </c>
      <c r="E44" s="64">
        <v>18260327702</v>
      </c>
      <c r="F44" s="67" t="s">
        <v>74</v>
      </c>
      <c r="G44" s="19">
        <v>13</v>
      </c>
      <c r="H44" s="19">
        <v>15</v>
      </c>
      <c r="I44" s="56">
        <f t="shared" si="0"/>
        <v>28</v>
      </c>
      <c r="J44" s="64">
        <v>9957343794</v>
      </c>
      <c r="K44" s="67" t="s">
        <v>143</v>
      </c>
      <c r="L44" s="69" t="s">
        <v>831</v>
      </c>
      <c r="M44" s="64">
        <v>9864078417</v>
      </c>
      <c r="N44" s="70" t="s">
        <v>178</v>
      </c>
      <c r="O44" s="71">
        <v>9508084395</v>
      </c>
      <c r="P44" s="72">
        <v>43565</v>
      </c>
      <c r="Q44" s="52" t="s">
        <v>165</v>
      </c>
      <c r="R44" s="52">
        <v>16</v>
      </c>
      <c r="S44" s="52" t="s">
        <v>158</v>
      </c>
      <c r="T44" s="73"/>
    </row>
    <row r="45" spans="1:20" ht="30">
      <c r="A45" s="4">
        <v>41</v>
      </c>
      <c r="B45" s="20" t="s">
        <v>63</v>
      </c>
      <c r="C45" s="63" t="s">
        <v>109</v>
      </c>
      <c r="D45" s="52" t="s">
        <v>23</v>
      </c>
      <c r="E45" s="64">
        <v>18260307202</v>
      </c>
      <c r="F45" s="67" t="s">
        <v>74</v>
      </c>
      <c r="G45" s="19">
        <v>12</v>
      </c>
      <c r="H45" s="19">
        <v>14</v>
      </c>
      <c r="I45" s="56">
        <f t="shared" si="0"/>
        <v>26</v>
      </c>
      <c r="J45" s="64">
        <v>9859132419</v>
      </c>
      <c r="K45" s="65" t="s">
        <v>179</v>
      </c>
      <c r="L45" s="69" t="s">
        <v>833</v>
      </c>
      <c r="M45" s="64">
        <v>7002799609</v>
      </c>
      <c r="N45" s="70" t="s">
        <v>180</v>
      </c>
      <c r="O45" s="71">
        <v>9577854272</v>
      </c>
      <c r="P45" s="72">
        <v>43565</v>
      </c>
      <c r="Q45" s="52" t="s">
        <v>165</v>
      </c>
      <c r="R45" s="52">
        <v>18</v>
      </c>
      <c r="S45" s="52" t="s">
        <v>158</v>
      </c>
      <c r="T45" s="73"/>
    </row>
    <row r="46" spans="1:20">
      <c r="A46" s="4">
        <v>42</v>
      </c>
      <c r="B46" s="20" t="s">
        <v>63</v>
      </c>
      <c r="C46" s="63" t="s">
        <v>110</v>
      </c>
      <c r="D46" s="52" t="s">
        <v>23</v>
      </c>
      <c r="E46" s="64">
        <v>18260307206</v>
      </c>
      <c r="F46" s="67" t="s">
        <v>74</v>
      </c>
      <c r="G46" s="19">
        <v>20</v>
      </c>
      <c r="H46" s="19">
        <v>23</v>
      </c>
      <c r="I46" s="56">
        <f t="shared" si="0"/>
        <v>43</v>
      </c>
      <c r="J46" s="64">
        <v>9864657472</v>
      </c>
      <c r="K46" s="65" t="s">
        <v>179</v>
      </c>
      <c r="L46" s="69" t="s">
        <v>833</v>
      </c>
      <c r="M46" s="64">
        <v>7002799609</v>
      </c>
      <c r="N46" s="70" t="s">
        <v>180</v>
      </c>
      <c r="O46" s="71">
        <v>9577854272</v>
      </c>
      <c r="P46" s="72">
        <v>43565</v>
      </c>
      <c r="Q46" s="52" t="s">
        <v>165</v>
      </c>
      <c r="R46" s="52">
        <v>18</v>
      </c>
      <c r="S46" s="52" t="s">
        <v>158</v>
      </c>
      <c r="T46" s="73"/>
    </row>
    <row r="47" spans="1:20" ht="30">
      <c r="A47" s="4">
        <v>43</v>
      </c>
      <c r="B47" s="20" t="s">
        <v>63</v>
      </c>
      <c r="C47" s="63" t="s">
        <v>111</v>
      </c>
      <c r="D47" s="52" t="s">
        <v>23</v>
      </c>
      <c r="E47" s="64">
        <v>18260307207</v>
      </c>
      <c r="F47" s="67" t="s">
        <v>74</v>
      </c>
      <c r="G47" s="19">
        <v>31</v>
      </c>
      <c r="H47" s="19">
        <v>26</v>
      </c>
      <c r="I47" s="56">
        <f t="shared" si="0"/>
        <v>57</v>
      </c>
      <c r="J47" s="64">
        <v>9859192775</v>
      </c>
      <c r="K47" s="65" t="s">
        <v>179</v>
      </c>
      <c r="L47" s="69" t="s">
        <v>833</v>
      </c>
      <c r="M47" s="64">
        <v>7002799609</v>
      </c>
      <c r="N47" s="70" t="s">
        <v>180</v>
      </c>
      <c r="O47" s="71">
        <v>9577854272</v>
      </c>
      <c r="P47" s="72">
        <v>43565</v>
      </c>
      <c r="Q47" s="52" t="s">
        <v>165</v>
      </c>
      <c r="R47" s="52">
        <v>19</v>
      </c>
      <c r="S47" s="52" t="s">
        <v>158</v>
      </c>
      <c r="T47" s="73"/>
    </row>
    <row r="48" spans="1:20">
      <c r="A48" s="4">
        <v>44</v>
      </c>
      <c r="B48" s="20" t="s">
        <v>62</v>
      </c>
      <c r="C48" s="66" t="s">
        <v>112</v>
      </c>
      <c r="D48" s="52" t="s">
        <v>23</v>
      </c>
      <c r="E48" s="64">
        <v>18260314101</v>
      </c>
      <c r="F48" s="52" t="s">
        <v>74</v>
      </c>
      <c r="G48" s="19">
        <v>63</v>
      </c>
      <c r="H48" s="19">
        <v>77</v>
      </c>
      <c r="I48" s="56">
        <f t="shared" si="0"/>
        <v>140</v>
      </c>
      <c r="J48" s="74">
        <v>9101243301</v>
      </c>
      <c r="K48" s="67" t="s">
        <v>143</v>
      </c>
      <c r="L48" s="69" t="s">
        <v>831</v>
      </c>
      <c r="M48" s="64">
        <v>9864078417</v>
      </c>
      <c r="N48" s="70" t="s">
        <v>178</v>
      </c>
      <c r="O48" s="71">
        <v>9508084395</v>
      </c>
      <c r="P48" s="72">
        <v>43566</v>
      </c>
      <c r="Q48" s="52" t="s">
        <v>168</v>
      </c>
      <c r="R48" s="52">
        <v>16</v>
      </c>
      <c r="S48" s="52" t="s">
        <v>158</v>
      </c>
      <c r="T48" s="73"/>
    </row>
    <row r="49" spans="1:20">
      <c r="A49" s="4">
        <v>45</v>
      </c>
      <c r="B49" s="20" t="s">
        <v>63</v>
      </c>
      <c r="C49" s="66" t="s">
        <v>112</v>
      </c>
      <c r="D49" s="52" t="s">
        <v>23</v>
      </c>
      <c r="E49" s="64">
        <v>18260314101</v>
      </c>
      <c r="F49" s="52" t="s">
        <v>74</v>
      </c>
      <c r="G49" s="19">
        <v>63</v>
      </c>
      <c r="H49" s="19">
        <v>77</v>
      </c>
      <c r="I49" s="56">
        <f t="shared" si="0"/>
        <v>140</v>
      </c>
      <c r="J49" s="64">
        <v>9854139479</v>
      </c>
      <c r="K49" s="67" t="s">
        <v>143</v>
      </c>
      <c r="L49" s="69" t="s">
        <v>831</v>
      </c>
      <c r="M49" s="64">
        <v>9864078417</v>
      </c>
      <c r="N49" s="70" t="s">
        <v>178</v>
      </c>
      <c r="O49" s="71">
        <v>9508084395</v>
      </c>
      <c r="P49" s="72">
        <v>43566</v>
      </c>
      <c r="Q49" s="52" t="s">
        <v>168</v>
      </c>
      <c r="R49" s="52">
        <v>16</v>
      </c>
      <c r="S49" s="52" t="s">
        <v>158</v>
      </c>
      <c r="T49" s="73"/>
    </row>
    <row r="50" spans="1:20">
      <c r="A50" s="4">
        <v>46</v>
      </c>
      <c r="B50" s="20" t="s">
        <v>62</v>
      </c>
      <c r="C50" s="66" t="s">
        <v>113</v>
      </c>
      <c r="D50" s="52" t="s">
        <v>23</v>
      </c>
      <c r="E50" s="64">
        <v>18260327703</v>
      </c>
      <c r="F50" s="52" t="s">
        <v>96</v>
      </c>
      <c r="G50" s="19">
        <v>52</v>
      </c>
      <c r="H50" s="19">
        <v>78</v>
      </c>
      <c r="I50" s="56">
        <f t="shared" si="0"/>
        <v>130</v>
      </c>
      <c r="J50" s="74">
        <v>18260310904</v>
      </c>
      <c r="K50" s="67" t="s">
        <v>143</v>
      </c>
      <c r="L50" s="69" t="s">
        <v>831</v>
      </c>
      <c r="M50" s="64">
        <v>9864078417</v>
      </c>
      <c r="N50" s="70" t="s">
        <v>178</v>
      </c>
      <c r="O50" s="71">
        <v>9508084395</v>
      </c>
      <c r="P50" s="72">
        <v>43567</v>
      </c>
      <c r="Q50" s="52" t="s">
        <v>169</v>
      </c>
      <c r="R50" s="52">
        <v>16</v>
      </c>
      <c r="S50" s="52" t="s">
        <v>158</v>
      </c>
      <c r="T50" s="73"/>
    </row>
    <row r="51" spans="1:20">
      <c r="A51" s="4">
        <v>47</v>
      </c>
      <c r="B51" s="20" t="s">
        <v>63</v>
      </c>
      <c r="C51" s="66" t="s">
        <v>113</v>
      </c>
      <c r="D51" s="52" t="s">
        <v>23</v>
      </c>
      <c r="E51" s="64">
        <v>18260327703</v>
      </c>
      <c r="F51" s="52" t="s">
        <v>96</v>
      </c>
      <c r="G51" s="19">
        <v>51</v>
      </c>
      <c r="H51" s="19">
        <v>79</v>
      </c>
      <c r="I51" s="56">
        <f t="shared" si="0"/>
        <v>130</v>
      </c>
      <c r="J51" s="74">
        <v>18260310904</v>
      </c>
      <c r="K51" s="67" t="s">
        <v>143</v>
      </c>
      <c r="L51" s="69" t="s">
        <v>831</v>
      </c>
      <c r="M51" s="64">
        <v>9864078417</v>
      </c>
      <c r="N51" s="70" t="s">
        <v>178</v>
      </c>
      <c r="O51" s="71">
        <v>9508084395</v>
      </c>
      <c r="P51" s="72">
        <v>43567</v>
      </c>
      <c r="Q51" s="52" t="s">
        <v>169</v>
      </c>
      <c r="R51" s="52">
        <v>16</v>
      </c>
      <c r="S51" s="52" t="s">
        <v>158</v>
      </c>
      <c r="T51" s="73"/>
    </row>
    <row r="52" spans="1:20">
      <c r="A52" s="4">
        <v>48</v>
      </c>
      <c r="B52" s="20" t="s">
        <v>62</v>
      </c>
      <c r="C52" s="66" t="s">
        <v>114</v>
      </c>
      <c r="D52" s="52" t="s">
        <v>23</v>
      </c>
      <c r="E52" s="64">
        <v>18260314102</v>
      </c>
      <c r="F52" s="67" t="s">
        <v>74</v>
      </c>
      <c r="G52" s="19">
        <v>58</v>
      </c>
      <c r="H52" s="19">
        <v>50</v>
      </c>
      <c r="I52" s="56">
        <f t="shared" si="0"/>
        <v>108</v>
      </c>
      <c r="J52" s="74">
        <v>8638594451</v>
      </c>
      <c r="K52" s="67" t="s">
        <v>143</v>
      </c>
      <c r="L52" s="69" t="s">
        <v>831</v>
      </c>
      <c r="M52" s="64">
        <v>9864078417</v>
      </c>
      <c r="N52" s="70" t="s">
        <v>178</v>
      </c>
      <c r="O52" s="71">
        <v>9508084395</v>
      </c>
      <c r="P52" s="72">
        <v>43568</v>
      </c>
      <c r="Q52" s="52" t="s">
        <v>172</v>
      </c>
      <c r="R52" s="52">
        <v>15</v>
      </c>
      <c r="S52" s="52" t="s">
        <v>158</v>
      </c>
      <c r="T52" s="73"/>
    </row>
    <row r="53" spans="1:20">
      <c r="A53" s="4">
        <v>49</v>
      </c>
      <c r="B53" s="20" t="s">
        <v>63</v>
      </c>
      <c r="C53" s="63" t="s">
        <v>115</v>
      </c>
      <c r="D53" s="52" t="s">
        <v>23</v>
      </c>
      <c r="E53" s="64">
        <v>18260306901</v>
      </c>
      <c r="F53" s="52" t="s">
        <v>74</v>
      </c>
      <c r="G53" s="19">
        <v>29</v>
      </c>
      <c r="H53" s="19">
        <v>33</v>
      </c>
      <c r="I53" s="56">
        <f t="shared" si="0"/>
        <v>62</v>
      </c>
      <c r="J53" s="64">
        <v>9854226414</v>
      </c>
      <c r="K53" s="65" t="s">
        <v>179</v>
      </c>
      <c r="L53" s="69" t="s">
        <v>833</v>
      </c>
      <c r="M53" s="64">
        <v>7002799609</v>
      </c>
      <c r="N53" s="70" t="s">
        <v>181</v>
      </c>
      <c r="O53" s="71">
        <v>8822066797</v>
      </c>
      <c r="P53" s="72">
        <v>43568</v>
      </c>
      <c r="Q53" s="52" t="s">
        <v>172</v>
      </c>
      <c r="R53" s="52">
        <v>19</v>
      </c>
      <c r="S53" s="52" t="s">
        <v>158</v>
      </c>
      <c r="T53" s="73"/>
    </row>
    <row r="54" spans="1:20" ht="30">
      <c r="A54" s="4">
        <v>50</v>
      </c>
      <c r="B54" s="20" t="s">
        <v>63</v>
      </c>
      <c r="C54" s="63" t="s">
        <v>116</v>
      </c>
      <c r="D54" s="52" t="s">
        <v>23</v>
      </c>
      <c r="E54" s="64">
        <v>18260307203</v>
      </c>
      <c r="F54" s="52" t="s">
        <v>74</v>
      </c>
      <c r="G54" s="19">
        <v>27</v>
      </c>
      <c r="H54" s="19">
        <v>34</v>
      </c>
      <c r="I54" s="56">
        <f t="shared" si="0"/>
        <v>61</v>
      </c>
      <c r="J54" s="64">
        <v>9707028712</v>
      </c>
      <c r="K54" s="65" t="s">
        <v>179</v>
      </c>
      <c r="L54" s="69" t="s">
        <v>833</v>
      </c>
      <c r="M54" s="64">
        <v>7002799609</v>
      </c>
      <c r="N54" s="70" t="s">
        <v>180</v>
      </c>
      <c r="O54" s="71">
        <v>9577854272</v>
      </c>
      <c r="P54" s="72">
        <v>43568</v>
      </c>
      <c r="Q54" s="52" t="s">
        <v>172</v>
      </c>
      <c r="R54" s="52">
        <v>18</v>
      </c>
      <c r="S54" s="52" t="s">
        <v>158</v>
      </c>
      <c r="T54" s="73"/>
    </row>
    <row r="55" spans="1:20">
      <c r="A55" s="4">
        <v>51</v>
      </c>
      <c r="B55" s="20" t="s">
        <v>62</v>
      </c>
      <c r="C55" s="66" t="s">
        <v>117</v>
      </c>
      <c r="D55" s="52" t="s">
        <v>23</v>
      </c>
      <c r="E55" s="64">
        <v>18260314103</v>
      </c>
      <c r="F55" s="67" t="s">
        <v>74</v>
      </c>
      <c r="G55" s="19">
        <v>53</v>
      </c>
      <c r="H55" s="19">
        <v>77</v>
      </c>
      <c r="I55" s="56">
        <f t="shared" si="0"/>
        <v>130</v>
      </c>
      <c r="J55" s="64">
        <v>9859114704</v>
      </c>
      <c r="K55" s="67" t="s">
        <v>143</v>
      </c>
      <c r="L55" s="69" t="s">
        <v>831</v>
      </c>
      <c r="M55" s="64">
        <v>9864078417</v>
      </c>
      <c r="N55" s="70" t="s">
        <v>178</v>
      </c>
      <c r="O55" s="71">
        <v>9508084395</v>
      </c>
      <c r="P55" s="72">
        <v>43572</v>
      </c>
      <c r="Q55" s="52" t="s">
        <v>165</v>
      </c>
      <c r="R55" s="52">
        <v>15</v>
      </c>
      <c r="S55" s="52" t="s">
        <v>158</v>
      </c>
      <c r="T55" s="73"/>
    </row>
    <row r="56" spans="1:20">
      <c r="A56" s="4">
        <v>52</v>
      </c>
      <c r="B56" s="20" t="s">
        <v>63</v>
      </c>
      <c r="C56" s="63" t="s">
        <v>118</v>
      </c>
      <c r="D56" s="52" t="s">
        <v>25</v>
      </c>
      <c r="E56" s="51"/>
      <c r="F56" s="52"/>
      <c r="G56" s="19">
        <v>40</v>
      </c>
      <c r="H56" s="19">
        <v>45</v>
      </c>
      <c r="I56" s="56">
        <f t="shared" si="0"/>
        <v>85</v>
      </c>
      <c r="J56" s="64"/>
      <c r="K56" s="65" t="s">
        <v>179</v>
      </c>
      <c r="L56" s="69" t="s">
        <v>833</v>
      </c>
      <c r="M56" s="64">
        <v>7002799609</v>
      </c>
      <c r="N56" s="70" t="s">
        <v>182</v>
      </c>
      <c r="O56" s="71"/>
      <c r="P56" s="72">
        <v>43572</v>
      </c>
      <c r="Q56" s="52" t="s">
        <v>165</v>
      </c>
      <c r="R56" s="52">
        <v>19</v>
      </c>
      <c r="S56" s="52" t="s">
        <v>158</v>
      </c>
      <c r="T56" s="73"/>
    </row>
    <row r="57" spans="1:20">
      <c r="A57" s="4">
        <v>53</v>
      </c>
      <c r="B57" s="20" t="s">
        <v>63</v>
      </c>
      <c r="C57" s="63" t="s">
        <v>119</v>
      </c>
      <c r="D57" s="52" t="s">
        <v>25</v>
      </c>
      <c r="E57" s="51"/>
      <c r="F57" s="52"/>
      <c r="G57" s="19">
        <v>21</v>
      </c>
      <c r="H57" s="19">
        <v>23</v>
      </c>
      <c r="I57" s="56">
        <f t="shared" si="0"/>
        <v>44</v>
      </c>
      <c r="J57" s="64"/>
      <c r="K57" s="65" t="s">
        <v>179</v>
      </c>
      <c r="L57" s="69" t="s">
        <v>833</v>
      </c>
      <c r="M57" s="64">
        <v>7002799609</v>
      </c>
      <c r="N57" s="70" t="s">
        <v>182</v>
      </c>
      <c r="O57" s="71"/>
      <c r="P57" s="72">
        <v>43572</v>
      </c>
      <c r="Q57" s="52" t="s">
        <v>165</v>
      </c>
      <c r="R57" s="52">
        <v>20</v>
      </c>
      <c r="S57" s="52" t="s">
        <v>158</v>
      </c>
      <c r="T57" s="73"/>
    </row>
    <row r="58" spans="1:20">
      <c r="A58" s="4">
        <v>54</v>
      </c>
      <c r="B58" s="20" t="s">
        <v>62</v>
      </c>
      <c r="C58" s="63" t="s">
        <v>120</v>
      </c>
      <c r="D58" s="52" t="s">
        <v>25</v>
      </c>
      <c r="E58" s="64"/>
      <c r="F58" s="65"/>
      <c r="G58" s="19">
        <v>15</v>
      </c>
      <c r="H58" s="19">
        <v>22</v>
      </c>
      <c r="I58" s="56">
        <f t="shared" si="0"/>
        <v>37</v>
      </c>
      <c r="J58" s="64">
        <v>8822422572</v>
      </c>
      <c r="K58" s="65" t="s">
        <v>143</v>
      </c>
      <c r="L58" s="69" t="s">
        <v>831</v>
      </c>
      <c r="M58" s="64">
        <v>9864078417</v>
      </c>
      <c r="N58" s="70" t="s">
        <v>177</v>
      </c>
      <c r="O58" s="71">
        <v>9613983981</v>
      </c>
      <c r="P58" s="72">
        <v>43573</v>
      </c>
      <c r="Q58" s="52" t="s">
        <v>168</v>
      </c>
      <c r="R58" s="52">
        <v>19</v>
      </c>
      <c r="S58" s="52" t="s">
        <v>158</v>
      </c>
      <c r="T58" s="73"/>
    </row>
    <row r="59" spans="1:20">
      <c r="A59" s="4">
        <v>55</v>
      </c>
      <c r="B59" s="20" t="s">
        <v>62</v>
      </c>
      <c r="C59" s="63" t="s">
        <v>121</v>
      </c>
      <c r="D59" s="52" t="s">
        <v>25</v>
      </c>
      <c r="E59" s="64"/>
      <c r="F59" s="52"/>
      <c r="G59" s="19">
        <v>19</v>
      </c>
      <c r="H59" s="19">
        <v>23</v>
      </c>
      <c r="I59" s="56">
        <f t="shared" si="0"/>
        <v>42</v>
      </c>
      <c r="J59" s="64">
        <v>7035490254</v>
      </c>
      <c r="K59" s="65" t="s">
        <v>143</v>
      </c>
      <c r="L59" s="69" t="s">
        <v>831</v>
      </c>
      <c r="M59" s="64">
        <v>9864078417</v>
      </c>
      <c r="N59" s="70" t="s">
        <v>177</v>
      </c>
      <c r="O59" s="71">
        <v>9613983981</v>
      </c>
      <c r="P59" s="72">
        <v>43573</v>
      </c>
      <c r="Q59" s="52" t="s">
        <v>168</v>
      </c>
      <c r="R59" s="52">
        <v>19</v>
      </c>
      <c r="S59" s="52" t="s">
        <v>158</v>
      </c>
      <c r="T59" s="73"/>
    </row>
    <row r="60" spans="1:20">
      <c r="A60" s="4">
        <v>56</v>
      </c>
      <c r="B60" s="20" t="s">
        <v>62</v>
      </c>
      <c r="C60" s="63" t="s">
        <v>122</v>
      </c>
      <c r="D60" s="52" t="s">
        <v>23</v>
      </c>
      <c r="E60" s="64">
        <v>18260324802</v>
      </c>
      <c r="F60" s="67" t="s">
        <v>74</v>
      </c>
      <c r="G60" s="19">
        <v>21</v>
      </c>
      <c r="H60" s="19">
        <v>37</v>
      </c>
      <c r="I60" s="56">
        <f t="shared" si="0"/>
        <v>58</v>
      </c>
      <c r="J60" s="64">
        <v>9859486675</v>
      </c>
      <c r="K60" s="65" t="s">
        <v>143</v>
      </c>
      <c r="L60" s="69" t="s">
        <v>831</v>
      </c>
      <c r="M60" s="64">
        <v>9864078417</v>
      </c>
      <c r="N60" s="70" t="s">
        <v>183</v>
      </c>
      <c r="O60" s="71">
        <v>9577114766</v>
      </c>
      <c r="P60" s="72">
        <v>43573</v>
      </c>
      <c r="Q60" s="52" t="s">
        <v>168</v>
      </c>
      <c r="R60" s="52">
        <v>19</v>
      </c>
      <c r="S60" s="52" t="s">
        <v>158</v>
      </c>
      <c r="T60" s="73"/>
    </row>
    <row r="61" spans="1:20" ht="30">
      <c r="A61" s="4">
        <v>57</v>
      </c>
      <c r="B61" s="20" t="s">
        <v>63</v>
      </c>
      <c r="C61" s="63" t="s">
        <v>123</v>
      </c>
      <c r="D61" s="52" t="s">
        <v>23</v>
      </c>
      <c r="E61" s="64">
        <v>18260307208</v>
      </c>
      <c r="F61" s="67" t="s">
        <v>74</v>
      </c>
      <c r="G61" s="19">
        <v>13</v>
      </c>
      <c r="H61" s="19">
        <v>14</v>
      </c>
      <c r="I61" s="56">
        <f t="shared" si="0"/>
        <v>27</v>
      </c>
      <c r="J61" s="64">
        <v>9577368445</v>
      </c>
      <c r="K61" s="65" t="s">
        <v>179</v>
      </c>
      <c r="L61" s="69" t="s">
        <v>833</v>
      </c>
      <c r="M61" s="64">
        <v>7002799609</v>
      </c>
      <c r="N61" s="70" t="s">
        <v>180</v>
      </c>
      <c r="O61" s="71">
        <v>9577854272</v>
      </c>
      <c r="P61" s="72">
        <v>43573</v>
      </c>
      <c r="Q61" s="52" t="s">
        <v>168</v>
      </c>
      <c r="R61" s="52">
        <v>18</v>
      </c>
      <c r="S61" s="52" t="s">
        <v>158</v>
      </c>
      <c r="T61" s="73"/>
    </row>
    <row r="62" spans="1:20">
      <c r="A62" s="4">
        <v>58</v>
      </c>
      <c r="B62" s="20" t="s">
        <v>63</v>
      </c>
      <c r="C62" s="63" t="s">
        <v>124</v>
      </c>
      <c r="D62" s="52" t="s">
        <v>23</v>
      </c>
      <c r="E62" s="64">
        <v>18260307306</v>
      </c>
      <c r="F62" s="67" t="s">
        <v>74</v>
      </c>
      <c r="G62" s="19">
        <v>17</v>
      </c>
      <c r="H62" s="19">
        <v>19</v>
      </c>
      <c r="I62" s="56">
        <f t="shared" si="0"/>
        <v>36</v>
      </c>
      <c r="J62" s="64">
        <v>9508511499</v>
      </c>
      <c r="K62" s="65" t="s">
        <v>179</v>
      </c>
      <c r="L62" s="69" t="s">
        <v>833</v>
      </c>
      <c r="M62" s="64">
        <v>7002799609</v>
      </c>
      <c r="N62" s="70" t="s">
        <v>180</v>
      </c>
      <c r="O62" s="71">
        <v>9577854272</v>
      </c>
      <c r="P62" s="72">
        <v>43573</v>
      </c>
      <c r="Q62" s="52" t="s">
        <v>168</v>
      </c>
      <c r="R62" s="52">
        <v>20</v>
      </c>
      <c r="S62" s="52" t="s">
        <v>158</v>
      </c>
      <c r="T62" s="73"/>
    </row>
    <row r="63" spans="1:20">
      <c r="A63" s="4">
        <v>59</v>
      </c>
      <c r="B63" s="20" t="s">
        <v>63</v>
      </c>
      <c r="C63" s="63" t="s">
        <v>125</v>
      </c>
      <c r="D63" s="52" t="s">
        <v>23</v>
      </c>
      <c r="E63" s="64">
        <v>18260307307</v>
      </c>
      <c r="F63" s="67" t="s">
        <v>74</v>
      </c>
      <c r="G63" s="19">
        <v>32</v>
      </c>
      <c r="H63" s="19">
        <v>36</v>
      </c>
      <c r="I63" s="56">
        <f t="shared" si="0"/>
        <v>68</v>
      </c>
      <c r="J63" s="64">
        <v>8822125162</v>
      </c>
      <c r="K63" s="65" t="s">
        <v>179</v>
      </c>
      <c r="L63" s="69" t="s">
        <v>833</v>
      </c>
      <c r="M63" s="64">
        <v>7002799609</v>
      </c>
      <c r="N63" s="70" t="s">
        <v>180</v>
      </c>
      <c r="O63" s="71">
        <v>9577854272</v>
      </c>
      <c r="P63" s="72">
        <v>43573</v>
      </c>
      <c r="Q63" s="52" t="s">
        <v>168</v>
      </c>
      <c r="R63" s="52">
        <v>20</v>
      </c>
      <c r="S63" s="52" t="s">
        <v>158</v>
      </c>
      <c r="T63" s="73"/>
    </row>
    <row r="64" spans="1:20">
      <c r="A64" s="4">
        <v>60</v>
      </c>
      <c r="B64" s="20" t="s">
        <v>62</v>
      </c>
      <c r="C64" s="63" t="s">
        <v>126</v>
      </c>
      <c r="D64" s="52" t="s">
        <v>25</v>
      </c>
      <c r="E64" s="64"/>
      <c r="F64" s="65"/>
      <c r="G64" s="19">
        <v>32</v>
      </c>
      <c r="H64" s="19">
        <v>42</v>
      </c>
      <c r="I64" s="56">
        <f t="shared" si="0"/>
        <v>74</v>
      </c>
      <c r="J64" s="64">
        <v>9854744630</v>
      </c>
      <c r="K64" s="65" t="s">
        <v>143</v>
      </c>
      <c r="L64" s="69" t="s">
        <v>831</v>
      </c>
      <c r="M64" s="64">
        <v>9864078417</v>
      </c>
      <c r="N64" s="70" t="s">
        <v>177</v>
      </c>
      <c r="O64" s="71">
        <v>9613983981</v>
      </c>
      <c r="P64" s="72">
        <v>43575</v>
      </c>
      <c r="Q64" s="52" t="s">
        <v>172</v>
      </c>
      <c r="R64" s="52">
        <v>19</v>
      </c>
      <c r="S64" s="52" t="s">
        <v>158</v>
      </c>
      <c r="T64" s="73"/>
    </row>
    <row r="65" spans="1:20">
      <c r="A65" s="4">
        <v>61</v>
      </c>
      <c r="B65" s="20" t="s">
        <v>62</v>
      </c>
      <c r="C65" s="63" t="s">
        <v>127</v>
      </c>
      <c r="D65" s="52" t="s">
        <v>25</v>
      </c>
      <c r="E65" s="64">
        <v>326</v>
      </c>
      <c r="F65" s="65"/>
      <c r="G65" s="19">
        <v>24</v>
      </c>
      <c r="H65" s="19">
        <v>32</v>
      </c>
      <c r="I65" s="56">
        <f t="shared" si="0"/>
        <v>56</v>
      </c>
      <c r="J65" s="64">
        <v>8486363426</v>
      </c>
      <c r="K65" s="65" t="s">
        <v>143</v>
      </c>
      <c r="L65" s="69" t="s">
        <v>831</v>
      </c>
      <c r="M65" s="64">
        <v>9864078417</v>
      </c>
      <c r="N65" s="70" t="s">
        <v>156</v>
      </c>
      <c r="O65" s="71">
        <v>8822125292</v>
      </c>
      <c r="P65" s="72">
        <v>43575</v>
      </c>
      <c r="Q65" s="52" t="s">
        <v>172</v>
      </c>
      <c r="R65" s="52">
        <v>19</v>
      </c>
      <c r="S65" s="52" t="s">
        <v>158</v>
      </c>
      <c r="T65" s="73"/>
    </row>
    <row r="66" spans="1:20" ht="30">
      <c r="A66" s="4">
        <v>62</v>
      </c>
      <c r="B66" s="20" t="s">
        <v>63</v>
      </c>
      <c r="C66" s="63" t="s">
        <v>128</v>
      </c>
      <c r="D66" s="52" t="s">
        <v>23</v>
      </c>
      <c r="E66" s="64">
        <v>18260307205</v>
      </c>
      <c r="F66" s="52" t="s">
        <v>96</v>
      </c>
      <c r="G66" s="19">
        <v>53</v>
      </c>
      <c r="H66" s="19">
        <v>70</v>
      </c>
      <c r="I66" s="56">
        <f t="shared" si="0"/>
        <v>123</v>
      </c>
      <c r="J66" s="64">
        <v>9435384675</v>
      </c>
      <c r="K66" s="65" t="s">
        <v>179</v>
      </c>
      <c r="L66" s="69" t="s">
        <v>833</v>
      </c>
      <c r="M66" s="64">
        <v>7002799609</v>
      </c>
      <c r="N66" s="70" t="s">
        <v>180</v>
      </c>
      <c r="O66" s="71">
        <v>9577854272</v>
      </c>
      <c r="P66" s="72">
        <v>43575</v>
      </c>
      <c r="Q66" s="52" t="s">
        <v>172</v>
      </c>
      <c r="R66" s="52">
        <v>18</v>
      </c>
      <c r="S66" s="52" t="s">
        <v>158</v>
      </c>
      <c r="T66" s="73"/>
    </row>
    <row r="67" spans="1:20">
      <c r="A67" s="4">
        <v>63</v>
      </c>
      <c r="B67" s="20" t="s">
        <v>62</v>
      </c>
      <c r="C67" s="63" t="s">
        <v>129</v>
      </c>
      <c r="D67" s="52" t="s">
        <v>23</v>
      </c>
      <c r="E67" s="64">
        <v>18260324801</v>
      </c>
      <c r="F67" s="67" t="s">
        <v>74</v>
      </c>
      <c r="G67" s="19">
        <v>12</v>
      </c>
      <c r="H67" s="19">
        <v>16</v>
      </c>
      <c r="I67" s="56">
        <f t="shared" si="0"/>
        <v>28</v>
      </c>
      <c r="J67" s="64">
        <v>8822659896</v>
      </c>
      <c r="K67" s="65" t="s">
        <v>143</v>
      </c>
      <c r="L67" s="69" t="s">
        <v>831</v>
      </c>
      <c r="M67" s="64">
        <v>9864078417</v>
      </c>
      <c r="N67" s="70" t="s">
        <v>183</v>
      </c>
      <c r="O67" s="71">
        <v>9577114766</v>
      </c>
      <c r="P67" s="72">
        <v>43577</v>
      </c>
      <c r="Q67" s="52" t="s">
        <v>157</v>
      </c>
      <c r="R67" s="52">
        <v>19</v>
      </c>
      <c r="S67" s="52" t="s">
        <v>158</v>
      </c>
      <c r="T67" s="73"/>
    </row>
    <row r="68" spans="1:20">
      <c r="A68" s="4">
        <v>64</v>
      </c>
      <c r="B68" s="20" t="s">
        <v>62</v>
      </c>
      <c r="C68" s="63" t="s">
        <v>130</v>
      </c>
      <c r="D68" s="52" t="s">
        <v>23</v>
      </c>
      <c r="E68" s="64">
        <v>18260324804</v>
      </c>
      <c r="F68" s="67" t="s">
        <v>74</v>
      </c>
      <c r="G68" s="19">
        <v>49</v>
      </c>
      <c r="H68" s="19">
        <v>56</v>
      </c>
      <c r="I68" s="56">
        <f t="shared" si="0"/>
        <v>105</v>
      </c>
      <c r="J68" s="64">
        <v>9859590500</v>
      </c>
      <c r="K68" s="65" t="s">
        <v>143</v>
      </c>
      <c r="L68" s="69" t="s">
        <v>831</v>
      </c>
      <c r="M68" s="64">
        <v>9864078417</v>
      </c>
      <c r="N68" s="70" t="s">
        <v>183</v>
      </c>
      <c r="O68" s="71">
        <v>9577114766</v>
      </c>
      <c r="P68" s="72">
        <v>43577</v>
      </c>
      <c r="Q68" s="52" t="s">
        <v>157</v>
      </c>
      <c r="R68" s="52">
        <v>19</v>
      </c>
      <c r="S68" s="52" t="s">
        <v>158</v>
      </c>
      <c r="T68" s="73"/>
    </row>
    <row r="69" spans="1:20" ht="30">
      <c r="A69" s="4">
        <v>65</v>
      </c>
      <c r="B69" s="20" t="s">
        <v>63</v>
      </c>
      <c r="C69" s="63" t="s">
        <v>128</v>
      </c>
      <c r="D69" s="52" t="s">
        <v>23</v>
      </c>
      <c r="E69" s="64">
        <v>18260307205</v>
      </c>
      <c r="F69" s="52" t="s">
        <v>96</v>
      </c>
      <c r="G69" s="19">
        <v>52</v>
      </c>
      <c r="H69" s="19">
        <v>69</v>
      </c>
      <c r="I69" s="56">
        <f t="shared" si="0"/>
        <v>121</v>
      </c>
      <c r="J69" s="64">
        <v>9435384675</v>
      </c>
      <c r="K69" s="65" t="s">
        <v>179</v>
      </c>
      <c r="L69" s="69" t="s">
        <v>833</v>
      </c>
      <c r="M69" s="64">
        <v>7002799609</v>
      </c>
      <c r="N69" s="70" t="s">
        <v>180</v>
      </c>
      <c r="O69" s="71">
        <v>9577854272</v>
      </c>
      <c r="P69" s="72">
        <v>43577</v>
      </c>
      <c r="Q69" s="52" t="s">
        <v>157</v>
      </c>
      <c r="R69" s="52">
        <v>18</v>
      </c>
      <c r="S69" s="52" t="s">
        <v>158</v>
      </c>
      <c r="T69" s="73"/>
    </row>
    <row r="70" spans="1:20">
      <c r="A70" s="4">
        <v>66</v>
      </c>
      <c r="B70" s="20" t="s">
        <v>62</v>
      </c>
      <c r="C70" s="66" t="s">
        <v>131</v>
      </c>
      <c r="D70" s="52" t="s">
        <v>23</v>
      </c>
      <c r="E70" s="64">
        <v>18260307904</v>
      </c>
      <c r="F70" s="52" t="s">
        <v>132</v>
      </c>
      <c r="G70" s="19">
        <v>64</v>
      </c>
      <c r="H70" s="19">
        <v>75</v>
      </c>
      <c r="I70" s="56">
        <f t="shared" ref="I70:I133" si="1">SUM(G70:H70)</f>
        <v>139</v>
      </c>
      <c r="J70" s="64">
        <v>9435384571</v>
      </c>
      <c r="K70" s="67" t="s">
        <v>184</v>
      </c>
      <c r="L70" s="69" t="s">
        <v>833</v>
      </c>
      <c r="M70" s="64">
        <v>7002799609</v>
      </c>
      <c r="N70" s="70" t="s">
        <v>180</v>
      </c>
      <c r="O70" s="71">
        <v>9577854272</v>
      </c>
      <c r="P70" s="72">
        <v>43578</v>
      </c>
      <c r="Q70" s="52" t="s">
        <v>161</v>
      </c>
      <c r="R70" s="52">
        <v>19</v>
      </c>
      <c r="S70" s="52" t="s">
        <v>158</v>
      </c>
      <c r="T70" s="73"/>
    </row>
    <row r="71" spans="1:20">
      <c r="A71" s="4">
        <v>67</v>
      </c>
      <c r="B71" s="20" t="s">
        <v>63</v>
      </c>
      <c r="C71" s="66" t="s">
        <v>131</v>
      </c>
      <c r="D71" s="52" t="s">
        <v>23</v>
      </c>
      <c r="E71" s="64">
        <v>18260307904</v>
      </c>
      <c r="F71" s="52" t="s">
        <v>132</v>
      </c>
      <c r="G71" s="19">
        <v>63</v>
      </c>
      <c r="H71" s="19">
        <v>76</v>
      </c>
      <c r="I71" s="56">
        <f t="shared" si="1"/>
        <v>139</v>
      </c>
      <c r="J71" s="64">
        <v>9435384571</v>
      </c>
      <c r="K71" s="67" t="s">
        <v>184</v>
      </c>
      <c r="L71" s="69" t="s">
        <v>833</v>
      </c>
      <c r="M71" s="64">
        <v>7002799609</v>
      </c>
      <c r="N71" s="70" t="s">
        <v>180</v>
      </c>
      <c r="O71" s="71">
        <v>9577854272</v>
      </c>
      <c r="P71" s="72">
        <v>43578</v>
      </c>
      <c r="Q71" s="52" t="s">
        <v>161</v>
      </c>
      <c r="R71" s="52">
        <v>19</v>
      </c>
      <c r="S71" s="52" t="s">
        <v>158</v>
      </c>
      <c r="T71" s="73"/>
    </row>
    <row r="72" spans="1:20">
      <c r="A72" s="4">
        <v>68</v>
      </c>
      <c r="B72" s="20" t="s">
        <v>62</v>
      </c>
      <c r="C72" s="63" t="s">
        <v>133</v>
      </c>
      <c r="D72" s="52" t="s">
        <v>25</v>
      </c>
      <c r="E72" s="64"/>
      <c r="F72" s="52"/>
      <c r="G72" s="19">
        <v>32</v>
      </c>
      <c r="H72" s="19">
        <v>24</v>
      </c>
      <c r="I72" s="56">
        <f t="shared" si="1"/>
        <v>56</v>
      </c>
      <c r="J72" s="64">
        <v>8721085505</v>
      </c>
      <c r="K72" s="65" t="s">
        <v>143</v>
      </c>
      <c r="L72" s="69" t="s">
        <v>831</v>
      </c>
      <c r="M72" s="64">
        <v>9864078417</v>
      </c>
      <c r="N72" s="70" t="s">
        <v>185</v>
      </c>
      <c r="O72" s="71">
        <v>8822066587</v>
      </c>
      <c r="P72" s="72">
        <v>43579</v>
      </c>
      <c r="Q72" s="52" t="s">
        <v>165</v>
      </c>
      <c r="R72" s="52">
        <v>18</v>
      </c>
      <c r="S72" s="52" t="s">
        <v>158</v>
      </c>
      <c r="T72" s="73"/>
    </row>
    <row r="73" spans="1:20">
      <c r="A73" s="4">
        <v>69</v>
      </c>
      <c r="B73" s="20" t="s">
        <v>62</v>
      </c>
      <c r="C73" s="63" t="s">
        <v>134</v>
      </c>
      <c r="D73" s="52" t="s">
        <v>23</v>
      </c>
      <c r="E73" s="64">
        <v>18260314401</v>
      </c>
      <c r="F73" s="67" t="s">
        <v>74</v>
      </c>
      <c r="G73" s="19">
        <v>13</v>
      </c>
      <c r="H73" s="19">
        <v>13</v>
      </c>
      <c r="I73" s="56">
        <f t="shared" si="1"/>
        <v>26</v>
      </c>
      <c r="J73" s="74">
        <v>9365845835</v>
      </c>
      <c r="K73" s="65" t="s">
        <v>143</v>
      </c>
      <c r="L73" s="69" t="s">
        <v>831</v>
      </c>
      <c r="M73" s="64">
        <v>9864078417</v>
      </c>
      <c r="N73" s="70" t="s">
        <v>185</v>
      </c>
      <c r="O73" s="71">
        <v>8822066587</v>
      </c>
      <c r="P73" s="72">
        <v>43579</v>
      </c>
      <c r="Q73" s="52" t="s">
        <v>165</v>
      </c>
      <c r="R73" s="52">
        <v>18</v>
      </c>
      <c r="S73" s="52" t="s">
        <v>158</v>
      </c>
      <c r="T73" s="73"/>
    </row>
    <row r="74" spans="1:20">
      <c r="A74" s="4">
        <v>70</v>
      </c>
      <c r="B74" s="20" t="s">
        <v>62</v>
      </c>
      <c r="C74" s="63" t="s">
        <v>135</v>
      </c>
      <c r="D74" s="52" t="s">
        <v>23</v>
      </c>
      <c r="E74" s="64">
        <v>18260314402</v>
      </c>
      <c r="F74" s="67" t="s">
        <v>74</v>
      </c>
      <c r="G74" s="17">
        <v>11</v>
      </c>
      <c r="H74" s="17">
        <v>17</v>
      </c>
      <c r="I74" s="56">
        <f t="shared" si="1"/>
        <v>28</v>
      </c>
      <c r="J74" s="74">
        <v>9678231997</v>
      </c>
      <c r="K74" s="65" t="s">
        <v>143</v>
      </c>
      <c r="L74" s="69" t="s">
        <v>831</v>
      </c>
      <c r="M74" s="64">
        <v>9864078417</v>
      </c>
      <c r="N74" s="70" t="s">
        <v>185</v>
      </c>
      <c r="O74" s="71">
        <v>8822066587</v>
      </c>
      <c r="P74" s="72">
        <v>43579</v>
      </c>
      <c r="Q74" s="52" t="s">
        <v>165</v>
      </c>
      <c r="R74" s="52">
        <v>18</v>
      </c>
      <c r="S74" s="52" t="s">
        <v>158</v>
      </c>
      <c r="T74" s="73"/>
    </row>
    <row r="75" spans="1:20" ht="30">
      <c r="A75" s="4">
        <v>71</v>
      </c>
      <c r="B75" s="20" t="s">
        <v>63</v>
      </c>
      <c r="C75" s="66" t="s">
        <v>136</v>
      </c>
      <c r="D75" s="52" t="s">
        <v>23</v>
      </c>
      <c r="E75" s="64">
        <v>18260307304</v>
      </c>
      <c r="F75" s="64" t="s">
        <v>74</v>
      </c>
      <c r="G75" s="19">
        <v>23</v>
      </c>
      <c r="H75" s="19">
        <v>26</v>
      </c>
      <c r="I75" s="56">
        <f t="shared" si="1"/>
        <v>49</v>
      </c>
      <c r="J75" s="64">
        <v>8474814525</v>
      </c>
      <c r="K75" s="67" t="s">
        <v>184</v>
      </c>
      <c r="L75" s="69" t="s">
        <v>833</v>
      </c>
      <c r="M75" s="64">
        <v>7002799609</v>
      </c>
      <c r="N75" s="70" t="s">
        <v>186</v>
      </c>
      <c r="O75" s="71">
        <v>8822066797</v>
      </c>
      <c r="P75" s="72">
        <v>43579</v>
      </c>
      <c r="Q75" s="52" t="s">
        <v>165</v>
      </c>
      <c r="R75" s="52">
        <v>20</v>
      </c>
      <c r="S75" s="52" t="s">
        <v>158</v>
      </c>
      <c r="T75" s="73"/>
    </row>
    <row r="76" spans="1:20">
      <c r="A76" s="4">
        <v>72</v>
      </c>
      <c r="B76" s="20" t="s">
        <v>63</v>
      </c>
      <c r="C76" s="66" t="s">
        <v>137</v>
      </c>
      <c r="D76" s="52" t="s">
        <v>23</v>
      </c>
      <c r="E76" s="64">
        <v>18260307305</v>
      </c>
      <c r="F76" s="64" t="s">
        <v>74</v>
      </c>
      <c r="G76" s="19">
        <v>14</v>
      </c>
      <c r="H76" s="19">
        <v>21</v>
      </c>
      <c r="I76" s="56">
        <f t="shared" si="1"/>
        <v>35</v>
      </c>
      <c r="J76" s="64">
        <v>9854970492</v>
      </c>
      <c r="K76" s="67" t="s">
        <v>184</v>
      </c>
      <c r="L76" s="69" t="s">
        <v>833</v>
      </c>
      <c r="M76" s="64">
        <v>7002799609</v>
      </c>
      <c r="N76" s="70" t="s">
        <v>186</v>
      </c>
      <c r="O76" s="71">
        <v>8822066797</v>
      </c>
      <c r="P76" s="72">
        <v>43579</v>
      </c>
      <c r="Q76" s="52" t="s">
        <v>165</v>
      </c>
      <c r="R76" s="52">
        <v>21</v>
      </c>
      <c r="S76" s="52" t="s">
        <v>158</v>
      </c>
      <c r="T76" s="73"/>
    </row>
    <row r="77" spans="1:20" ht="30">
      <c r="A77" s="4">
        <v>73</v>
      </c>
      <c r="B77" s="20" t="s">
        <v>63</v>
      </c>
      <c r="C77" s="63" t="s">
        <v>138</v>
      </c>
      <c r="D77" s="52" t="s">
        <v>23</v>
      </c>
      <c r="E77" s="64">
        <v>18260306903</v>
      </c>
      <c r="F77" s="52" t="s">
        <v>74</v>
      </c>
      <c r="G77" s="19">
        <v>17</v>
      </c>
      <c r="H77" s="19">
        <v>27</v>
      </c>
      <c r="I77" s="56">
        <f t="shared" si="1"/>
        <v>44</v>
      </c>
      <c r="J77" s="64">
        <v>9859753846</v>
      </c>
      <c r="K77" s="65" t="s">
        <v>179</v>
      </c>
      <c r="L77" s="69" t="s">
        <v>833</v>
      </c>
      <c r="M77" s="64">
        <v>7002799609</v>
      </c>
      <c r="N77" s="70" t="s">
        <v>186</v>
      </c>
      <c r="O77" s="71">
        <v>8822066797</v>
      </c>
      <c r="P77" s="72">
        <v>43579</v>
      </c>
      <c r="Q77" s="52" t="s">
        <v>165</v>
      </c>
      <c r="R77" s="52">
        <v>20</v>
      </c>
      <c r="S77" s="52" t="s">
        <v>158</v>
      </c>
      <c r="T77" s="73"/>
    </row>
    <row r="78" spans="1:20">
      <c r="A78" s="4">
        <v>74</v>
      </c>
      <c r="B78" s="20" t="s">
        <v>62</v>
      </c>
      <c r="C78" s="63" t="s">
        <v>139</v>
      </c>
      <c r="D78" s="52" t="s">
        <v>25</v>
      </c>
      <c r="E78" s="64">
        <v>24</v>
      </c>
      <c r="F78" s="65"/>
      <c r="G78" s="19">
        <v>39</v>
      </c>
      <c r="H78" s="19">
        <v>42</v>
      </c>
      <c r="I78" s="56">
        <f t="shared" si="1"/>
        <v>81</v>
      </c>
      <c r="J78" s="64">
        <v>9707191700</v>
      </c>
      <c r="K78" s="65" t="s">
        <v>143</v>
      </c>
      <c r="L78" s="69" t="s">
        <v>831</v>
      </c>
      <c r="M78" s="64">
        <v>9864078417</v>
      </c>
      <c r="N78" s="70" t="s">
        <v>185</v>
      </c>
      <c r="O78" s="71">
        <v>8822066587</v>
      </c>
      <c r="P78" s="72">
        <v>43580</v>
      </c>
      <c r="Q78" s="52" t="s">
        <v>168</v>
      </c>
      <c r="R78" s="52">
        <v>18</v>
      </c>
      <c r="S78" s="52" t="s">
        <v>158</v>
      </c>
      <c r="T78" s="73"/>
    </row>
    <row r="79" spans="1:20">
      <c r="A79" s="4">
        <v>75</v>
      </c>
      <c r="B79" s="20" t="s">
        <v>62</v>
      </c>
      <c r="C79" s="66" t="s">
        <v>140</v>
      </c>
      <c r="D79" s="52" t="s">
        <v>23</v>
      </c>
      <c r="E79" s="64">
        <v>18260314202</v>
      </c>
      <c r="F79" s="67" t="s">
        <v>96</v>
      </c>
      <c r="G79" s="19">
        <v>27</v>
      </c>
      <c r="H79" s="19">
        <v>25</v>
      </c>
      <c r="I79" s="56">
        <f t="shared" si="1"/>
        <v>52</v>
      </c>
      <c r="J79" s="64">
        <v>9864432774</v>
      </c>
      <c r="K79" s="67" t="s">
        <v>143</v>
      </c>
      <c r="L79" s="69" t="s">
        <v>831</v>
      </c>
      <c r="M79" s="64">
        <v>9864078417</v>
      </c>
      <c r="N79" s="70" t="s">
        <v>160</v>
      </c>
      <c r="O79" s="71">
        <v>9864886077</v>
      </c>
      <c r="P79" s="72">
        <v>43580</v>
      </c>
      <c r="Q79" s="52" t="s">
        <v>168</v>
      </c>
      <c r="R79" s="52">
        <v>13</v>
      </c>
      <c r="S79" s="52" t="s">
        <v>158</v>
      </c>
      <c r="T79" s="73"/>
    </row>
    <row r="80" spans="1:20">
      <c r="A80" s="4">
        <v>76</v>
      </c>
      <c r="B80" s="20" t="s">
        <v>63</v>
      </c>
      <c r="C80" s="63" t="s">
        <v>141</v>
      </c>
      <c r="D80" s="52" t="s">
        <v>25</v>
      </c>
      <c r="E80" s="51"/>
      <c r="F80" s="52"/>
      <c r="G80" s="19">
        <v>33</v>
      </c>
      <c r="H80" s="19">
        <v>32</v>
      </c>
      <c r="I80" s="56">
        <f t="shared" si="1"/>
        <v>65</v>
      </c>
      <c r="J80" s="64">
        <v>9854645434</v>
      </c>
      <c r="K80" s="65" t="s">
        <v>179</v>
      </c>
      <c r="L80" s="69" t="s">
        <v>833</v>
      </c>
      <c r="M80" s="64">
        <v>7002799609</v>
      </c>
      <c r="N80" s="70" t="s">
        <v>180</v>
      </c>
      <c r="O80" s="71">
        <v>9577854272</v>
      </c>
      <c r="P80" s="72">
        <v>43580</v>
      </c>
      <c r="Q80" s="52" t="s">
        <v>168</v>
      </c>
      <c r="R80" s="52">
        <v>18</v>
      </c>
      <c r="S80" s="52" t="s">
        <v>158</v>
      </c>
      <c r="T80" s="73"/>
    </row>
    <row r="81" spans="1:20" ht="30">
      <c r="A81" s="4">
        <v>77</v>
      </c>
      <c r="B81" s="20" t="s">
        <v>63</v>
      </c>
      <c r="C81" s="63" t="s">
        <v>142</v>
      </c>
      <c r="D81" s="52" t="s">
        <v>23</v>
      </c>
      <c r="E81" s="64">
        <v>18260306902</v>
      </c>
      <c r="F81" s="52" t="s">
        <v>74</v>
      </c>
      <c r="G81" s="19">
        <v>23</v>
      </c>
      <c r="H81" s="19">
        <v>26</v>
      </c>
      <c r="I81" s="56">
        <f t="shared" si="1"/>
        <v>49</v>
      </c>
      <c r="J81" s="64">
        <v>8471877847</v>
      </c>
      <c r="K81" s="65" t="s">
        <v>179</v>
      </c>
      <c r="L81" s="69" t="s">
        <v>833</v>
      </c>
      <c r="M81" s="64">
        <v>7002799609</v>
      </c>
      <c r="N81" s="70" t="s">
        <v>181</v>
      </c>
      <c r="O81" s="71">
        <v>8822066797</v>
      </c>
      <c r="P81" s="72">
        <v>43580</v>
      </c>
      <c r="Q81" s="52" t="s">
        <v>168</v>
      </c>
      <c r="R81" s="52">
        <v>19</v>
      </c>
      <c r="S81" s="52" t="s">
        <v>158</v>
      </c>
      <c r="T81" s="73"/>
    </row>
    <row r="82" spans="1:20">
      <c r="A82" s="4">
        <v>78</v>
      </c>
      <c r="B82" s="20" t="s">
        <v>62</v>
      </c>
      <c r="C82" s="63" t="s">
        <v>143</v>
      </c>
      <c r="D82" s="52" t="s">
        <v>25</v>
      </c>
      <c r="E82" s="64"/>
      <c r="F82" s="52"/>
      <c r="G82" s="19">
        <v>29</v>
      </c>
      <c r="H82" s="19">
        <v>28</v>
      </c>
      <c r="I82" s="56">
        <f t="shared" si="1"/>
        <v>57</v>
      </c>
      <c r="J82" s="64">
        <v>9706138430</v>
      </c>
      <c r="K82" s="65" t="s">
        <v>143</v>
      </c>
      <c r="L82" s="69" t="s">
        <v>831</v>
      </c>
      <c r="M82" s="64">
        <v>9864078417</v>
      </c>
      <c r="N82" s="70" t="s">
        <v>160</v>
      </c>
      <c r="O82" s="71">
        <v>9864502135</v>
      </c>
      <c r="P82" s="72">
        <v>43581</v>
      </c>
      <c r="Q82" s="52" t="s">
        <v>169</v>
      </c>
      <c r="R82" s="52">
        <v>17</v>
      </c>
      <c r="S82" s="52" t="s">
        <v>158</v>
      </c>
      <c r="T82" s="73"/>
    </row>
    <row r="83" spans="1:20">
      <c r="A83" s="4">
        <v>79</v>
      </c>
      <c r="B83" s="20" t="s">
        <v>62</v>
      </c>
      <c r="C83" s="63" t="s">
        <v>143</v>
      </c>
      <c r="D83" s="52" t="s">
        <v>25</v>
      </c>
      <c r="E83" s="64">
        <v>28</v>
      </c>
      <c r="F83" s="68"/>
      <c r="G83" s="19">
        <v>30</v>
      </c>
      <c r="H83" s="19">
        <v>23</v>
      </c>
      <c r="I83" s="56">
        <f t="shared" si="1"/>
        <v>53</v>
      </c>
      <c r="J83" s="64">
        <v>9707343806</v>
      </c>
      <c r="K83" s="65" t="s">
        <v>143</v>
      </c>
      <c r="L83" s="69" t="s">
        <v>831</v>
      </c>
      <c r="M83" s="64">
        <v>9864078417</v>
      </c>
      <c r="N83" s="70" t="s">
        <v>160</v>
      </c>
      <c r="O83" s="71">
        <v>9864502135</v>
      </c>
      <c r="P83" s="72">
        <v>43581</v>
      </c>
      <c r="Q83" s="52" t="s">
        <v>169</v>
      </c>
      <c r="R83" s="52">
        <v>17</v>
      </c>
      <c r="S83" s="52" t="s">
        <v>158</v>
      </c>
      <c r="T83" s="73"/>
    </row>
    <row r="84" spans="1:20" ht="30">
      <c r="A84" s="4">
        <v>80</v>
      </c>
      <c r="B84" s="20" t="s">
        <v>63</v>
      </c>
      <c r="C84" s="63" t="s">
        <v>144</v>
      </c>
      <c r="D84" s="52" t="s">
        <v>23</v>
      </c>
      <c r="E84" s="64">
        <v>18260308001</v>
      </c>
      <c r="F84" s="67" t="s">
        <v>74</v>
      </c>
      <c r="G84" s="19">
        <v>32</v>
      </c>
      <c r="H84" s="19">
        <v>40</v>
      </c>
      <c r="I84" s="56">
        <f t="shared" si="1"/>
        <v>72</v>
      </c>
      <c r="J84" s="64">
        <v>9854994179</v>
      </c>
      <c r="K84" s="65" t="s">
        <v>179</v>
      </c>
      <c r="L84" s="69" t="s">
        <v>833</v>
      </c>
      <c r="M84" s="64">
        <v>7002799609</v>
      </c>
      <c r="N84" s="70" t="s">
        <v>187</v>
      </c>
      <c r="O84" s="71">
        <v>9707879869</v>
      </c>
      <c r="P84" s="72">
        <v>43581</v>
      </c>
      <c r="Q84" s="52" t="s">
        <v>169</v>
      </c>
      <c r="R84" s="52">
        <v>22</v>
      </c>
      <c r="S84" s="52" t="s">
        <v>158</v>
      </c>
      <c r="T84" s="73"/>
    </row>
    <row r="85" spans="1:20">
      <c r="A85" s="4">
        <v>81</v>
      </c>
      <c r="B85" s="20" t="s">
        <v>63</v>
      </c>
      <c r="C85" s="63" t="s">
        <v>145</v>
      </c>
      <c r="D85" s="52" t="s">
        <v>23</v>
      </c>
      <c r="E85" s="64">
        <v>18260308101</v>
      </c>
      <c r="F85" s="67" t="s">
        <v>74</v>
      </c>
      <c r="G85" s="19">
        <v>23</v>
      </c>
      <c r="H85" s="19">
        <v>26</v>
      </c>
      <c r="I85" s="56">
        <f t="shared" si="1"/>
        <v>49</v>
      </c>
      <c r="J85" s="64">
        <v>9707438177</v>
      </c>
      <c r="K85" s="65" t="s">
        <v>179</v>
      </c>
      <c r="L85" s="69" t="s">
        <v>833</v>
      </c>
      <c r="M85" s="64">
        <v>7002799609</v>
      </c>
      <c r="N85" s="70" t="s">
        <v>187</v>
      </c>
      <c r="O85" s="71">
        <v>9707879869</v>
      </c>
      <c r="P85" s="72">
        <v>43581</v>
      </c>
      <c r="Q85" s="52" t="s">
        <v>169</v>
      </c>
      <c r="R85" s="52">
        <v>23</v>
      </c>
      <c r="S85" s="52" t="s">
        <v>158</v>
      </c>
      <c r="T85" s="73"/>
    </row>
    <row r="86" spans="1:20">
      <c r="A86" s="4">
        <v>82</v>
      </c>
      <c r="B86" s="20" t="s">
        <v>62</v>
      </c>
      <c r="C86" s="63" t="s">
        <v>146</v>
      </c>
      <c r="D86" s="52" t="s">
        <v>25</v>
      </c>
      <c r="E86" s="64"/>
      <c r="F86" s="52"/>
      <c r="G86" s="19">
        <v>13</v>
      </c>
      <c r="H86" s="19">
        <v>13</v>
      </c>
      <c r="I86" s="56">
        <f t="shared" si="1"/>
        <v>26</v>
      </c>
      <c r="J86" s="74">
        <v>9365527075</v>
      </c>
      <c r="K86" s="65" t="s">
        <v>143</v>
      </c>
      <c r="L86" s="69" t="s">
        <v>831</v>
      </c>
      <c r="M86" s="64">
        <v>9864078417</v>
      </c>
      <c r="N86" s="70" t="s">
        <v>176</v>
      </c>
      <c r="O86" s="71">
        <v>9707201811</v>
      </c>
      <c r="P86" s="72">
        <v>43582</v>
      </c>
      <c r="Q86" s="52" t="s">
        <v>172</v>
      </c>
      <c r="R86" s="52">
        <v>13</v>
      </c>
      <c r="S86" s="52" t="s">
        <v>158</v>
      </c>
      <c r="T86" s="73"/>
    </row>
    <row r="87" spans="1:20" ht="30">
      <c r="A87" s="4">
        <v>83</v>
      </c>
      <c r="B87" s="20" t="s">
        <v>62</v>
      </c>
      <c r="C87" s="63" t="s">
        <v>147</v>
      </c>
      <c r="D87" s="52" t="s">
        <v>23</v>
      </c>
      <c r="E87" s="64">
        <v>18260324901</v>
      </c>
      <c r="F87" s="67" t="s">
        <v>74</v>
      </c>
      <c r="G87" s="19">
        <v>17</v>
      </c>
      <c r="H87" s="19">
        <v>16</v>
      </c>
      <c r="I87" s="56">
        <f t="shared" si="1"/>
        <v>33</v>
      </c>
      <c r="J87" s="74">
        <v>9435429048</v>
      </c>
      <c r="K87" s="65" t="s">
        <v>143</v>
      </c>
      <c r="L87" s="69" t="s">
        <v>831</v>
      </c>
      <c r="M87" s="64">
        <v>9864078417</v>
      </c>
      <c r="N87" s="70" t="s">
        <v>188</v>
      </c>
      <c r="O87" s="71">
        <v>9613763744</v>
      </c>
      <c r="P87" s="72">
        <v>43582</v>
      </c>
      <c r="Q87" s="52" t="s">
        <v>172</v>
      </c>
      <c r="R87" s="52">
        <v>18</v>
      </c>
      <c r="S87" s="52" t="s">
        <v>158</v>
      </c>
      <c r="T87" s="73"/>
    </row>
    <row r="88" spans="1:20" ht="30">
      <c r="A88" s="4">
        <v>84</v>
      </c>
      <c r="B88" s="20" t="s">
        <v>62</v>
      </c>
      <c r="C88" s="63" t="s">
        <v>148</v>
      </c>
      <c r="D88" s="52" t="s">
        <v>23</v>
      </c>
      <c r="E88" s="64">
        <v>18260324902</v>
      </c>
      <c r="F88" s="67" t="s">
        <v>74</v>
      </c>
      <c r="G88" s="19">
        <v>21</v>
      </c>
      <c r="H88" s="19">
        <v>26</v>
      </c>
      <c r="I88" s="56">
        <f t="shared" si="1"/>
        <v>47</v>
      </c>
      <c r="J88" s="74">
        <v>7577071589</v>
      </c>
      <c r="K88" s="65" t="s">
        <v>143</v>
      </c>
      <c r="L88" s="69" t="s">
        <v>831</v>
      </c>
      <c r="M88" s="64">
        <v>9864078417</v>
      </c>
      <c r="N88" s="70" t="s">
        <v>188</v>
      </c>
      <c r="O88" s="71">
        <v>9613763744</v>
      </c>
      <c r="P88" s="72">
        <v>43582</v>
      </c>
      <c r="Q88" s="52" t="s">
        <v>172</v>
      </c>
      <c r="R88" s="52">
        <v>17</v>
      </c>
      <c r="S88" s="52" t="s">
        <v>158</v>
      </c>
      <c r="T88" s="73"/>
    </row>
    <row r="89" spans="1:20" ht="30">
      <c r="A89" s="4">
        <v>85</v>
      </c>
      <c r="B89" s="20" t="s">
        <v>63</v>
      </c>
      <c r="C89" s="63" t="s">
        <v>149</v>
      </c>
      <c r="D89" s="52" t="s">
        <v>23</v>
      </c>
      <c r="E89" s="64" t="s">
        <v>150</v>
      </c>
      <c r="F89" s="52" t="s">
        <v>74</v>
      </c>
      <c r="G89" s="19">
        <v>14</v>
      </c>
      <c r="H89" s="19">
        <v>17</v>
      </c>
      <c r="I89" s="56">
        <f t="shared" si="1"/>
        <v>31</v>
      </c>
      <c r="J89" s="64">
        <v>9613939359</v>
      </c>
      <c r="K89" s="65" t="s">
        <v>179</v>
      </c>
      <c r="L89" s="69" t="s">
        <v>833</v>
      </c>
      <c r="M89" s="64">
        <v>7002799609</v>
      </c>
      <c r="N89" s="70" t="s">
        <v>189</v>
      </c>
      <c r="O89" s="71">
        <v>8822066797</v>
      </c>
      <c r="P89" s="72">
        <v>43582</v>
      </c>
      <c r="Q89" s="52" t="s">
        <v>172</v>
      </c>
      <c r="R89" s="52">
        <v>24</v>
      </c>
      <c r="S89" s="52" t="s">
        <v>158</v>
      </c>
      <c r="T89" s="73"/>
    </row>
    <row r="90" spans="1:20">
      <c r="A90" s="4">
        <v>86</v>
      </c>
      <c r="B90" s="20" t="s">
        <v>63</v>
      </c>
      <c r="C90" s="63" t="s">
        <v>151</v>
      </c>
      <c r="D90" s="52" t="s">
        <v>23</v>
      </c>
      <c r="E90" s="64">
        <v>18260308002</v>
      </c>
      <c r="F90" s="52" t="s">
        <v>96</v>
      </c>
      <c r="G90" s="19">
        <v>41</v>
      </c>
      <c r="H90" s="19">
        <v>55</v>
      </c>
      <c r="I90" s="56">
        <f t="shared" si="1"/>
        <v>96</v>
      </c>
      <c r="J90" s="64">
        <v>9854650974</v>
      </c>
      <c r="K90" s="65" t="s">
        <v>179</v>
      </c>
      <c r="L90" s="69" t="s">
        <v>833</v>
      </c>
      <c r="M90" s="64">
        <v>7002799609</v>
      </c>
      <c r="N90" s="70" t="s">
        <v>187</v>
      </c>
      <c r="O90" s="71">
        <v>9707879869</v>
      </c>
      <c r="P90" s="72">
        <v>43582</v>
      </c>
      <c r="Q90" s="52" t="s">
        <v>172</v>
      </c>
      <c r="R90" s="52">
        <v>22</v>
      </c>
      <c r="S90" s="52" t="s">
        <v>158</v>
      </c>
      <c r="T90" s="73"/>
    </row>
    <row r="91" spans="1:20">
      <c r="A91" s="4">
        <v>87</v>
      </c>
      <c r="B91" s="20" t="s">
        <v>62</v>
      </c>
      <c r="C91" s="66" t="s">
        <v>152</v>
      </c>
      <c r="D91" s="52" t="s">
        <v>23</v>
      </c>
      <c r="E91" s="64">
        <v>18260313801</v>
      </c>
      <c r="F91" s="67" t="s">
        <v>74</v>
      </c>
      <c r="G91" s="19">
        <v>57</v>
      </c>
      <c r="H91" s="19">
        <v>66</v>
      </c>
      <c r="I91" s="56">
        <f t="shared" si="1"/>
        <v>123</v>
      </c>
      <c r="J91" s="64">
        <v>8011467156</v>
      </c>
      <c r="K91" s="67" t="s">
        <v>143</v>
      </c>
      <c r="L91" s="69" t="s">
        <v>831</v>
      </c>
      <c r="M91" s="64">
        <v>9864078417</v>
      </c>
      <c r="N91" s="70" t="s">
        <v>160</v>
      </c>
      <c r="O91" s="71">
        <v>9864502135</v>
      </c>
      <c r="P91" s="72">
        <v>43584</v>
      </c>
      <c r="Q91" s="52" t="s">
        <v>157</v>
      </c>
      <c r="R91" s="52">
        <v>17</v>
      </c>
      <c r="S91" s="52" t="s">
        <v>158</v>
      </c>
      <c r="T91" s="73"/>
    </row>
    <row r="92" spans="1:20">
      <c r="A92" s="4">
        <v>88</v>
      </c>
      <c r="B92" s="20" t="s">
        <v>63</v>
      </c>
      <c r="C92" s="63" t="s">
        <v>153</v>
      </c>
      <c r="D92" s="52" t="s">
        <v>23</v>
      </c>
      <c r="E92" s="64">
        <v>18260306905</v>
      </c>
      <c r="F92" s="52" t="s">
        <v>74</v>
      </c>
      <c r="G92" s="19">
        <v>19</v>
      </c>
      <c r="H92" s="19">
        <v>23</v>
      </c>
      <c r="I92" s="56">
        <f t="shared" si="1"/>
        <v>42</v>
      </c>
      <c r="J92" s="64">
        <v>9508535642</v>
      </c>
      <c r="K92" s="65" t="s">
        <v>179</v>
      </c>
      <c r="L92" s="69" t="s">
        <v>833</v>
      </c>
      <c r="M92" s="64">
        <v>7002799609</v>
      </c>
      <c r="N92" s="70" t="s">
        <v>190</v>
      </c>
      <c r="O92" s="71">
        <v>8011350817</v>
      </c>
      <c r="P92" s="72">
        <v>43584</v>
      </c>
      <c r="Q92" s="52" t="s">
        <v>157</v>
      </c>
      <c r="R92" s="52">
        <v>20</v>
      </c>
      <c r="S92" s="52" t="s">
        <v>158</v>
      </c>
      <c r="T92" s="73"/>
    </row>
    <row r="93" spans="1:20" ht="30">
      <c r="A93" s="4">
        <v>89</v>
      </c>
      <c r="B93" s="20" t="s">
        <v>63</v>
      </c>
      <c r="C93" s="63" t="s">
        <v>154</v>
      </c>
      <c r="D93" s="52" t="s">
        <v>23</v>
      </c>
      <c r="E93" s="64">
        <v>18260307001</v>
      </c>
      <c r="F93" s="52" t="s">
        <v>74</v>
      </c>
      <c r="G93" s="19">
        <v>41</v>
      </c>
      <c r="H93" s="19">
        <v>44</v>
      </c>
      <c r="I93" s="56">
        <f t="shared" si="1"/>
        <v>85</v>
      </c>
      <c r="J93" s="64">
        <v>9854759524</v>
      </c>
      <c r="K93" s="65" t="s">
        <v>179</v>
      </c>
      <c r="L93" s="69" t="s">
        <v>833</v>
      </c>
      <c r="M93" s="64">
        <v>7002799609</v>
      </c>
      <c r="N93" s="70" t="s">
        <v>187</v>
      </c>
      <c r="O93" s="71">
        <v>9707879869</v>
      </c>
      <c r="P93" s="72">
        <v>43584</v>
      </c>
      <c r="Q93" s="52" t="s">
        <v>157</v>
      </c>
      <c r="R93" s="52">
        <v>22</v>
      </c>
      <c r="S93" s="52" t="s">
        <v>158</v>
      </c>
      <c r="T93" s="73"/>
    </row>
    <row r="94" spans="1:20">
      <c r="A94" s="4">
        <v>90</v>
      </c>
      <c r="B94" s="20" t="s">
        <v>62</v>
      </c>
      <c r="C94" s="66" t="s">
        <v>155</v>
      </c>
      <c r="D94" s="52" t="s">
        <v>23</v>
      </c>
      <c r="E94" s="64"/>
      <c r="F94" s="67" t="s">
        <v>96</v>
      </c>
      <c r="G94" s="19">
        <v>86</v>
      </c>
      <c r="H94" s="19">
        <v>60</v>
      </c>
      <c r="I94" s="56">
        <f t="shared" si="1"/>
        <v>146</v>
      </c>
      <c r="J94" s="64"/>
      <c r="K94" s="65" t="s">
        <v>191</v>
      </c>
      <c r="L94" s="69" t="s">
        <v>834</v>
      </c>
      <c r="M94" s="64">
        <v>9401452003</v>
      </c>
      <c r="N94" s="70"/>
      <c r="O94" s="71"/>
      <c r="P94" s="72">
        <v>43585</v>
      </c>
      <c r="Q94" s="52" t="s">
        <v>161</v>
      </c>
      <c r="R94" s="52">
        <v>18</v>
      </c>
      <c r="S94" s="52" t="s">
        <v>158</v>
      </c>
      <c r="T94" s="73"/>
    </row>
    <row r="95" spans="1:20">
      <c r="A95" s="4">
        <v>91</v>
      </c>
      <c r="B95" s="20" t="s">
        <v>63</v>
      </c>
      <c r="C95" s="66" t="s">
        <v>155</v>
      </c>
      <c r="D95" s="52" t="s">
        <v>23</v>
      </c>
      <c r="E95" s="64"/>
      <c r="F95" s="67" t="s">
        <v>96</v>
      </c>
      <c r="G95" s="19">
        <v>85</v>
      </c>
      <c r="H95" s="19">
        <v>60</v>
      </c>
      <c r="I95" s="56">
        <f t="shared" si="1"/>
        <v>145</v>
      </c>
      <c r="J95" s="64"/>
      <c r="K95" s="65" t="s">
        <v>191</v>
      </c>
      <c r="L95" s="69" t="s">
        <v>834</v>
      </c>
      <c r="M95" s="64">
        <v>9401452003</v>
      </c>
      <c r="N95" s="70"/>
      <c r="O95" s="71"/>
      <c r="P95" s="72">
        <v>43585</v>
      </c>
      <c r="Q95" s="52" t="s">
        <v>161</v>
      </c>
      <c r="R95" s="52">
        <v>18</v>
      </c>
      <c r="S95" s="52" t="s">
        <v>158</v>
      </c>
      <c r="T95" s="73"/>
    </row>
    <row r="96" spans="1:20">
      <c r="A96" s="4">
        <v>92</v>
      </c>
      <c r="B96" s="17"/>
      <c r="C96" s="18"/>
      <c r="D96" s="18"/>
      <c r="E96" s="19"/>
      <c r="F96" s="18"/>
      <c r="G96" s="19"/>
      <c r="H96" s="19"/>
      <c r="I96" s="56">
        <f t="shared" si="1"/>
        <v>0</v>
      </c>
      <c r="J96" s="18"/>
      <c r="K96" s="18"/>
      <c r="L96" s="18"/>
      <c r="M96" s="18"/>
      <c r="N96" s="18"/>
      <c r="O96" s="18"/>
      <c r="P96" s="24"/>
      <c r="Q96" s="18"/>
      <c r="R96" s="18"/>
      <c r="S96" s="18"/>
      <c r="T96" s="18"/>
    </row>
    <row r="97" spans="1:20">
      <c r="A97" s="4">
        <v>93</v>
      </c>
      <c r="B97" s="17"/>
      <c r="C97" s="18"/>
      <c r="D97" s="18"/>
      <c r="E97" s="19"/>
      <c r="F97" s="18"/>
      <c r="G97" s="19"/>
      <c r="H97" s="19"/>
      <c r="I97" s="56">
        <f t="shared" si="1"/>
        <v>0</v>
      </c>
      <c r="J97" s="18"/>
      <c r="K97" s="18"/>
      <c r="L97" s="18"/>
      <c r="M97" s="18"/>
      <c r="N97" s="18"/>
      <c r="O97" s="18"/>
      <c r="P97" s="24"/>
      <c r="Q97" s="18"/>
      <c r="R97" s="18"/>
      <c r="S97" s="18"/>
      <c r="T97" s="18"/>
    </row>
    <row r="98" spans="1:20">
      <c r="A98" s="4">
        <v>94</v>
      </c>
      <c r="B98" s="17"/>
      <c r="C98" s="18"/>
      <c r="D98" s="18"/>
      <c r="E98" s="19"/>
      <c r="F98" s="18"/>
      <c r="G98" s="19"/>
      <c r="H98" s="19"/>
      <c r="I98" s="56">
        <f t="shared" si="1"/>
        <v>0</v>
      </c>
      <c r="J98" s="18"/>
      <c r="K98" s="18"/>
      <c r="L98" s="18"/>
      <c r="M98" s="18"/>
      <c r="N98" s="18"/>
      <c r="O98" s="18"/>
      <c r="P98" s="24"/>
      <c r="Q98" s="18"/>
      <c r="R98" s="18"/>
      <c r="S98" s="18"/>
      <c r="T98" s="18"/>
    </row>
    <row r="99" spans="1:20">
      <c r="A99" s="4">
        <v>95</v>
      </c>
      <c r="B99" s="17"/>
      <c r="C99" s="18"/>
      <c r="D99" s="18"/>
      <c r="E99" s="19"/>
      <c r="F99" s="18"/>
      <c r="G99" s="19"/>
      <c r="H99" s="19"/>
      <c r="I99" s="56">
        <f t="shared" si="1"/>
        <v>0</v>
      </c>
      <c r="J99" s="18"/>
      <c r="K99" s="18"/>
      <c r="L99" s="18"/>
      <c r="M99" s="18"/>
      <c r="N99" s="18"/>
      <c r="O99" s="18"/>
      <c r="P99" s="24"/>
      <c r="Q99" s="18"/>
      <c r="R99" s="18"/>
      <c r="S99" s="18"/>
      <c r="T99" s="18"/>
    </row>
    <row r="100" spans="1:20">
      <c r="A100" s="4">
        <v>96</v>
      </c>
      <c r="B100" s="17"/>
      <c r="C100" s="18"/>
      <c r="D100" s="18"/>
      <c r="E100" s="19"/>
      <c r="F100" s="18"/>
      <c r="G100" s="19"/>
      <c r="H100" s="19"/>
      <c r="I100" s="56">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6">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6">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6">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6">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6">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6">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6">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6">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6">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6">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6">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6">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6">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6">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6">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6">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6">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6">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6">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6">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6">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6">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6">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6">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6">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6">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6">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6">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6">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6">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6">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6">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6">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6">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6">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6">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6">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6">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6">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6">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6">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6">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6">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6">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6">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6">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6">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6">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6">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6">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6">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6">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6">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6">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6">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6">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6">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6">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6">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6">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6">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6">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6">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6">
        <f t="shared" si="2"/>
        <v>0</v>
      </c>
      <c r="J164" s="18"/>
      <c r="K164" s="18"/>
      <c r="L164" s="18"/>
      <c r="M164" s="18"/>
      <c r="N164" s="18"/>
      <c r="O164" s="18"/>
      <c r="P164" s="24"/>
      <c r="Q164" s="18"/>
      <c r="R164" s="18"/>
      <c r="S164" s="18"/>
      <c r="T164" s="18"/>
    </row>
    <row r="165" spans="1:20">
      <c r="A165" s="3" t="s">
        <v>11</v>
      </c>
      <c r="B165" s="39"/>
      <c r="C165" s="3">
        <f>COUNTIFS(C5:C164,"*")</f>
        <v>91</v>
      </c>
      <c r="D165" s="3"/>
      <c r="E165" s="13"/>
      <c r="F165" s="3"/>
      <c r="G165" s="57">
        <f>SUM(G5:G164)</f>
        <v>2759</v>
      </c>
      <c r="H165" s="57">
        <f>SUM(H5:H164)</f>
        <v>3058</v>
      </c>
      <c r="I165" s="57">
        <f>SUM(I5:I164)</f>
        <v>5817</v>
      </c>
      <c r="J165" s="3"/>
      <c r="K165" s="7"/>
      <c r="L165" s="21"/>
      <c r="M165" s="21"/>
      <c r="N165" s="7"/>
      <c r="O165" s="7"/>
      <c r="P165" s="14"/>
      <c r="Q165" s="3"/>
      <c r="R165" s="3"/>
      <c r="S165" s="3"/>
      <c r="T165" s="12"/>
    </row>
    <row r="166" spans="1:20">
      <c r="A166" s="44" t="s">
        <v>62</v>
      </c>
      <c r="B166" s="10">
        <f>COUNTIF(B$5:B$164,"Team 1")</f>
        <v>43</v>
      </c>
      <c r="C166" s="44" t="s">
        <v>25</v>
      </c>
      <c r="D166" s="10">
        <f>COUNTIF(D5:D164,"Anganwadi")</f>
        <v>40</v>
      </c>
    </row>
    <row r="167" spans="1:20">
      <c r="A167" s="44" t="s">
        <v>63</v>
      </c>
      <c r="B167" s="10">
        <f>COUNTIF(B$6:B$164,"Team 2")</f>
        <v>48</v>
      </c>
      <c r="C167" s="44" t="s">
        <v>23</v>
      </c>
      <c r="D167" s="10">
        <f>COUNTIF(D5:D164,"School")</f>
        <v>51</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zoomScale="80" zoomScaleNormal="80" workbookViewId="0">
      <pane xSplit="3" ySplit="4" topLeftCell="D5" activePane="bottomRight" state="frozen"/>
      <selection pane="topRight" activeCell="C1" sqref="C1"/>
      <selection pane="bottomLeft" activeCell="A5" sqref="A5"/>
      <selection pane="bottomRight" activeCell="N17" sqref="N17"/>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59" t="s">
        <v>70</v>
      </c>
      <c r="B1" s="159"/>
      <c r="C1" s="159"/>
      <c r="D1" s="55"/>
      <c r="E1" s="55"/>
      <c r="F1" s="55"/>
      <c r="G1" s="55"/>
      <c r="H1" s="55"/>
      <c r="I1" s="55"/>
      <c r="J1" s="55"/>
      <c r="K1" s="55"/>
      <c r="L1" s="55"/>
      <c r="M1" s="160"/>
      <c r="N1" s="160"/>
      <c r="O1" s="160"/>
      <c r="P1" s="160"/>
      <c r="Q1" s="160"/>
      <c r="R1" s="160"/>
      <c r="S1" s="160"/>
      <c r="T1" s="160"/>
    </row>
    <row r="2" spans="1:20">
      <c r="A2" s="155" t="s">
        <v>59</v>
      </c>
      <c r="B2" s="156"/>
      <c r="C2" s="156"/>
      <c r="D2" s="25">
        <v>43586</v>
      </c>
      <c r="E2" s="22"/>
      <c r="F2" s="22"/>
      <c r="G2" s="22"/>
      <c r="H2" s="22"/>
      <c r="I2" s="22"/>
      <c r="J2" s="22"/>
      <c r="K2" s="22"/>
      <c r="L2" s="22"/>
      <c r="M2" s="22"/>
      <c r="N2" s="22"/>
      <c r="O2" s="22"/>
      <c r="P2" s="22"/>
      <c r="Q2" s="22"/>
      <c r="R2" s="22"/>
      <c r="S2" s="22"/>
    </row>
    <row r="3" spans="1:20" ht="24" customHeight="1">
      <c r="A3" s="151" t="s">
        <v>14</v>
      </c>
      <c r="B3" s="153" t="s">
        <v>61</v>
      </c>
      <c r="C3" s="150" t="s">
        <v>7</v>
      </c>
      <c r="D3" s="150" t="s">
        <v>55</v>
      </c>
      <c r="E3" s="150" t="s">
        <v>16</v>
      </c>
      <c r="F3" s="157" t="s">
        <v>17</v>
      </c>
      <c r="G3" s="150" t="s">
        <v>8</v>
      </c>
      <c r="H3" s="150"/>
      <c r="I3" s="150"/>
      <c r="J3" s="150" t="s">
        <v>31</v>
      </c>
      <c r="K3" s="153" t="s">
        <v>33</v>
      </c>
      <c r="L3" s="153" t="s">
        <v>50</v>
      </c>
      <c r="M3" s="153" t="s">
        <v>51</v>
      </c>
      <c r="N3" s="153" t="s">
        <v>34</v>
      </c>
      <c r="O3" s="153" t="s">
        <v>35</v>
      </c>
      <c r="P3" s="151" t="s">
        <v>54</v>
      </c>
      <c r="Q3" s="150" t="s">
        <v>52</v>
      </c>
      <c r="R3" s="150" t="s">
        <v>32</v>
      </c>
      <c r="S3" s="150" t="s">
        <v>53</v>
      </c>
      <c r="T3" s="150" t="s">
        <v>13</v>
      </c>
    </row>
    <row r="4" spans="1:20" ht="25.5" customHeight="1">
      <c r="A4" s="151"/>
      <c r="B4" s="158"/>
      <c r="C4" s="150"/>
      <c r="D4" s="150"/>
      <c r="E4" s="150"/>
      <c r="F4" s="157"/>
      <c r="G4" s="23" t="s">
        <v>9</v>
      </c>
      <c r="H4" s="23" t="s">
        <v>10</v>
      </c>
      <c r="I4" s="23" t="s">
        <v>11</v>
      </c>
      <c r="J4" s="150"/>
      <c r="K4" s="154"/>
      <c r="L4" s="154"/>
      <c r="M4" s="154"/>
      <c r="N4" s="154"/>
      <c r="O4" s="154"/>
      <c r="P4" s="151"/>
      <c r="Q4" s="151"/>
      <c r="R4" s="150"/>
      <c r="S4" s="150"/>
      <c r="T4" s="150"/>
    </row>
    <row r="5" spans="1:20">
      <c r="A5" s="4">
        <v>1</v>
      </c>
      <c r="B5" s="20" t="s">
        <v>62</v>
      </c>
      <c r="C5" s="63" t="s">
        <v>192</v>
      </c>
      <c r="D5" s="52" t="s">
        <v>23</v>
      </c>
      <c r="E5" s="64">
        <v>18260314004</v>
      </c>
      <c r="F5" s="52" t="s">
        <v>96</v>
      </c>
      <c r="G5" s="19">
        <v>50</v>
      </c>
      <c r="H5" s="19">
        <v>80</v>
      </c>
      <c r="I5" s="58">
        <f>SUM(G5:H5)</f>
        <v>130</v>
      </c>
      <c r="J5" s="64">
        <v>9854207687</v>
      </c>
      <c r="K5" s="65" t="s">
        <v>143</v>
      </c>
      <c r="L5" s="69" t="s">
        <v>267</v>
      </c>
      <c r="M5" s="64">
        <v>9864078417</v>
      </c>
      <c r="N5" s="70" t="s">
        <v>268</v>
      </c>
      <c r="O5" s="71">
        <v>7399565175</v>
      </c>
      <c r="P5" s="72">
        <v>43587</v>
      </c>
      <c r="Q5" s="52" t="s">
        <v>168</v>
      </c>
      <c r="R5" s="52">
        <v>14</v>
      </c>
      <c r="S5" s="52" t="s">
        <v>158</v>
      </c>
      <c r="T5" s="73"/>
    </row>
    <row r="6" spans="1:20">
      <c r="A6" s="4">
        <v>2</v>
      </c>
      <c r="B6" s="20" t="s">
        <v>63</v>
      </c>
      <c r="C6" s="63" t="s">
        <v>192</v>
      </c>
      <c r="D6" s="52" t="s">
        <v>23</v>
      </c>
      <c r="E6" s="64">
        <v>18260314004</v>
      </c>
      <c r="F6" s="52" t="s">
        <v>96</v>
      </c>
      <c r="G6" s="19">
        <v>50</v>
      </c>
      <c r="H6" s="19">
        <v>80</v>
      </c>
      <c r="I6" s="58">
        <f t="shared" ref="I6:I69" si="0">SUM(G6:H6)</f>
        <v>130</v>
      </c>
      <c r="J6" s="64">
        <v>9854207687</v>
      </c>
      <c r="K6" s="65" t="s">
        <v>143</v>
      </c>
      <c r="L6" s="69" t="s">
        <v>267</v>
      </c>
      <c r="M6" s="64">
        <v>9864078417</v>
      </c>
      <c r="N6" s="70" t="s">
        <v>268</v>
      </c>
      <c r="O6" s="71">
        <v>7399565175</v>
      </c>
      <c r="P6" s="72">
        <v>43587</v>
      </c>
      <c r="Q6" s="52" t="s">
        <v>168</v>
      </c>
      <c r="R6" s="52">
        <v>14</v>
      </c>
      <c r="S6" s="52" t="s">
        <v>158</v>
      </c>
      <c r="T6" s="73"/>
    </row>
    <row r="7" spans="1:20">
      <c r="A7" s="4">
        <v>3</v>
      </c>
      <c r="B7" s="20" t="s">
        <v>62</v>
      </c>
      <c r="C7" s="63" t="s">
        <v>192</v>
      </c>
      <c r="D7" s="52" t="s">
        <v>23</v>
      </c>
      <c r="E7" s="64">
        <v>18260314004</v>
      </c>
      <c r="F7" s="52" t="s">
        <v>96</v>
      </c>
      <c r="G7" s="19">
        <v>40</v>
      </c>
      <c r="H7" s="19">
        <v>100</v>
      </c>
      <c r="I7" s="58">
        <f t="shared" si="0"/>
        <v>140</v>
      </c>
      <c r="J7" s="64">
        <v>9854207687</v>
      </c>
      <c r="K7" s="65" t="s">
        <v>143</v>
      </c>
      <c r="L7" s="69" t="s">
        <v>267</v>
      </c>
      <c r="M7" s="64">
        <v>9864078417</v>
      </c>
      <c r="N7" s="70" t="s">
        <v>268</v>
      </c>
      <c r="O7" s="71">
        <v>7399565175</v>
      </c>
      <c r="P7" s="72">
        <v>43588</v>
      </c>
      <c r="Q7" s="52" t="s">
        <v>169</v>
      </c>
      <c r="R7" s="52">
        <v>14</v>
      </c>
      <c r="S7" s="52" t="s">
        <v>158</v>
      </c>
      <c r="T7" s="73"/>
    </row>
    <row r="8" spans="1:20">
      <c r="A8" s="4">
        <v>4</v>
      </c>
      <c r="B8" s="20" t="s">
        <v>63</v>
      </c>
      <c r="C8" s="66" t="s">
        <v>193</v>
      </c>
      <c r="D8" s="52" t="s">
        <v>23</v>
      </c>
      <c r="E8" s="64">
        <v>18260313802</v>
      </c>
      <c r="F8" s="52" t="s">
        <v>132</v>
      </c>
      <c r="G8" s="19">
        <v>60</v>
      </c>
      <c r="H8" s="19">
        <v>73</v>
      </c>
      <c r="I8" s="58">
        <f t="shared" si="0"/>
        <v>133</v>
      </c>
      <c r="J8" s="64">
        <v>9854457067</v>
      </c>
      <c r="K8" s="67" t="s">
        <v>143</v>
      </c>
      <c r="L8" s="69" t="s">
        <v>267</v>
      </c>
      <c r="M8" s="64">
        <v>9864078417</v>
      </c>
      <c r="N8" s="70" t="s">
        <v>160</v>
      </c>
      <c r="O8" s="71">
        <v>9864502135</v>
      </c>
      <c r="P8" s="72">
        <v>43588</v>
      </c>
      <c r="Q8" s="52" t="s">
        <v>169</v>
      </c>
      <c r="R8" s="52">
        <v>17</v>
      </c>
      <c r="S8" s="52" t="s">
        <v>158</v>
      </c>
      <c r="T8" s="73"/>
    </row>
    <row r="9" spans="1:20">
      <c r="A9" s="4">
        <v>5</v>
      </c>
      <c r="B9" s="20" t="s">
        <v>62</v>
      </c>
      <c r="C9" s="66" t="s">
        <v>193</v>
      </c>
      <c r="D9" s="52" t="s">
        <v>23</v>
      </c>
      <c r="E9" s="64">
        <v>18260313802</v>
      </c>
      <c r="F9" s="52" t="s">
        <v>132</v>
      </c>
      <c r="G9" s="19">
        <v>53</v>
      </c>
      <c r="H9" s="19">
        <v>73</v>
      </c>
      <c r="I9" s="58">
        <f t="shared" si="0"/>
        <v>126</v>
      </c>
      <c r="J9" s="64">
        <v>9854457067</v>
      </c>
      <c r="K9" s="67" t="s">
        <v>143</v>
      </c>
      <c r="L9" s="69" t="s">
        <v>267</v>
      </c>
      <c r="M9" s="64">
        <v>9864078417</v>
      </c>
      <c r="N9" s="70" t="s">
        <v>160</v>
      </c>
      <c r="O9" s="71">
        <v>9864502135</v>
      </c>
      <c r="P9" s="72">
        <v>43589</v>
      </c>
      <c r="Q9" s="52" t="s">
        <v>172</v>
      </c>
      <c r="R9" s="52">
        <v>17</v>
      </c>
      <c r="S9" s="52" t="s">
        <v>158</v>
      </c>
      <c r="T9" s="73"/>
    </row>
    <row r="10" spans="1:20">
      <c r="A10" s="4">
        <v>6</v>
      </c>
      <c r="B10" s="20" t="s">
        <v>63</v>
      </c>
      <c r="C10" s="66" t="s">
        <v>193</v>
      </c>
      <c r="D10" s="52" t="s">
        <v>23</v>
      </c>
      <c r="E10" s="64">
        <v>18260313802</v>
      </c>
      <c r="F10" s="52" t="s">
        <v>132</v>
      </c>
      <c r="G10" s="19">
        <v>60</v>
      </c>
      <c r="H10" s="19">
        <v>73</v>
      </c>
      <c r="I10" s="58">
        <f t="shared" si="0"/>
        <v>133</v>
      </c>
      <c r="J10" s="64">
        <v>9854457067</v>
      </c>
      <c r="K10" s="67" t="s">
        <v>143</v>
      </c>
      <c r="L10" s="69" t="s">
        <v>267</v>
      </c>
      <c r="M10" s="64">
        <v>9864078417</v>
      </c>
      <c r="N10" s="70" t="s">
        <v>160</v>
      </c>
      <c r="O10" s="71">
        <v>9864502135</v>
      </c>
      <c r="P10" s="72">
        <v>43589</v>
      </c>
      <c r="Q10" s="52" t="s">
        <v>172</v>
      </c>
      <c r="R10" s="52">
        <v>17</v>
      </c>
      <c r="S10" s="52" t="s">
        <v>158</v>
      </c>
      <c r="T10" s="73"/>
    </row>
    <row r="11" spans="1:20">
      <c r="A11" s="4">
        <v>7</v>
      </c>
      <c r="B11" s="20" t="s">
        <v>62</v>
      </c>
      <c r="C11" s="63" t="s">
        <v>194</v>
      </c>
      <c r="D11" s="52" t="s">
        <v>23</v>
      </c>
      <c r="E11" s="64">
        <v>18260314007</v>
      </c>
      <c r="F11" s="67" t="s">
        <v>74</v>
      </c>
      <c r="G11" s="19">
        <v>32</v>
      </c>
      <c r="H11" s="19">
        <v>38</v>
      </c>
      <c r="I11" s="58">
        <f t="shared" si="0"/>
        <v>70</v>
      </c>
      <c r="J11" s="64">
        <v>9859548952</v>
      </c>
      <c r="K11" s="65" t="s">
        <v>143</v>
      </c>
      <c r="L11" s="69" t="s">
        <v>267</v>
      </c>
      <c r="M11" s="64">
        <v>9864078417</v>
      </c>
      <c r="N11" s="70" t="s">
        <v>268</v>
      </c>
      <c r="O11" s="71">
        <v>7399565175</v>
      </c>
      <c r="P11" s="72">
        <v>43591</v>
      </c>
      <c r="Q11" s="52" t="s">
        <v>157</v>
      </c>
      <c r="R11" s="52">
        <v>14</v>
      </c>
      <c r="S11" s="52" t="s">
        <v>158</v>
      </c>
      <c r="T11" s="73"/>
    </row>
    <row r="12" spans="1:20" ht="30">
      <c r="A12" s="4">
        <v>8</v>
      </c>
      <c r="B12" s="20" t="s">
        <v>62</v>
      </c>
      <c r="C12" s="63" t="s">
        <v>195</v>
      </c>
      <c r="D12" s="52" t="s">
        <v>23</v>
      </c>
      <c r="E12" s="64">
        <v>18260324701</v>
      </c>
      <c r="F12" s="67" t="s">
        <v>74</v>
      </c>
      <c r="G12" s="19">
        <v>15</v>
      </c>
      <c r="H12" s="19">
        <v>19</v>
      </c>
      <c r="I12" s="58">
        <f t="shared" si="0"/>
        <v>34</v>
      </c>
      <c r="J12" s="64">
        <v>9678486045</v>
      </c>
      <c r="K12" s="65" t="s">
        <v>143</v>
      </c>
      <c r="L12" s="69" t="s">
        <v>267</v>
      </c>
      <c r="M12" s="64">
        <v>9864078417</v>
      </c>
      <c r="N12" s="70" t="s">
        <v>188</v>
      </c>
      <c r="O12" s="71">
        <v>9613763744</v>
      </c>
      <c r="P12" s="72">
        <v>43591</v>
      </c>
      <c r="Q12" s="52" t="s">
        <v>157</v>
      </c>
      <c r="R12" s="52">
        <v>19</v>
      </c>
      <c r="S12" s="52" t="s">
        <v>158</v>
      </c>
      <c r="T12" s="73"/>
    </row>
    <row r="13" spans="1:20">
      <c r="A13" s="4">
        <v>9</v>
      </c>
      <c r="B13" s="20" t="s">
        <v>62</v>
      </c>
      <c r="C13" s="66" t="s">
        <v>196</v>
      </c>
      <c r="D13" s="52" t="s">
        <v>23</v>
      </c>
      <c r="E13" s="64">
        <v>18260314201</v>
      </c>
      <c r="F13" s="67" t="s">
        <v>74</v>
      </c>
      <c r="G13" s="19">
        <v>11</v>
      </c>
      <c r="H13" s="19">
        <v>10</v>
      </c>
      <c r="I13" s="58">
        <f t="shared" si="0"/>
        <v>21</v>
      </c>
      <c r="J13" s="64"/>
      <c r="K13" s="67" t="s">
        <v>143</v>
      </c>
      <c r="L13" s="69" t="s">
        <v>267</v>
      </c>
      <c r="M13" s="64">
        <v>9864078417</v>
      </c>
      <c r="N13" s="70" t="s">
        <v>160</v>
      </c>
      <c r="O13" s="71">
        <v>9864886077</v>
      </c>
      <c r="P13" s="72">
        <v>43591</v>
      </c>
      <c r="Q13" s="52" t="s">
        <v>157</v>
      </c>
      <c r="R13" s="52">
        <v>11</v>
      </c>
      <c r="S13" s="52" t="s">
        <v>158</v>
      </c>
      <c r="T13" s="73"/>
    </row>
    <row r="14" spans="1:20" ht="30">
      <c r="A14" s="4">
        <v>10</v>
      </c>
      <c r="B14" s="20" t="s">
        <v>63</v>
      </c>
      <c r="C14" s="63" t="s">
        <v>197</v>
      </c>
      <c r="D14" s="48" t="s">
        <v>25</v>
      </c>
      <c r="E14" s="64"/>
      <c r="F14" s="65"/>
      <c r="G14" s="19">
        <v>39</v>
      </c>
      <c r="H14" s="19">
        <v>33</v>
      </c>
      <c r="I14" s="58">
        <f t="shared" si="0"/>
        <v>72</v>
      </c>
      <c r="J14" s="64"/>
      <c r="K14" s="65" t="s">
        <v>269</v>
      </c>
      <c r="L14" s="76" t="s">
        <v>270</v>
      </c>
      <c r="M14" s="77">
        <v>9401451976</v>
      </c>
      <c r="N14" s="78" t="s">
        <v>271</v>
      </c>
      <c r="O14" s="79">
        <v>7399845870</v>
      </c>
      <c r="P14" s="72">
        <v>43591</v>
      </c>
      <c r="Q14" s="52" t="s">
        <v>157</v>
      </c>
      <c r="R14" s="52">
        <v>25</v>
      </c>
      <c r="S14" s="52" t="s">
        <v>158</v>
      </c>
      <c r="T14" s="73"/>
    </row>
    <row r="15" spans="1:20" ht="30">
      <c r="A15" s="4">
        <v>11</v>
      </c>
      <c r="B15" s="20" t="s">
        <v>63</v>
      </c>
      <c r="C15" s="63" t="s">
        <v>198</v>
      </c>
      <c r="D15" s="48" t="s">
        <v>25</v>
      </c>
      <c r="E15" s="64">
        <v>313</v>
      </c>
      <c r="F15" s="65"/>
      <c r="G15" s="19">
        <v>24</v>
      </c>
      <c r="H15" s="19">
        <v>26</v>
      </c>
      <c r="I15" s="58">
        <f t="shared" si="0"/>
        <v>50</v>
      </c>
      <c r="J15" s="64">
        <v>9577200611</v>
      </c>
      <c r="K15" s="65" t="s">
        <v>269</v>
      </c>
      <c r="L15" s="76" t="s">
        <v>270</v>
      </c>
      <c r="M15" s="77">
        <v>9401451976</v>
      </c>
      <c r="N15" s="78" t="s">
        <v>271</v>
      </c>
      <c r="O15" s="79">
        <v>7399845870</v>
      </c>
      <c r="P15" s="72">
        <v>43591</v>
      </c>
      <c r="Q15" s="52" t="s">
        <v>157</v>
      </c>
      <c r="R15" s="52">
        <v>25</v>
      </c>
      <c r="S15" s="52" t="s">
        <v>158</v>
      </c>
      <c r="T15" s="73"/>
    </row>
    <row r="16" spans="1:20" ht="30">
      <c r="A16" s="4">
        <v>12</v>
      </c>
      <c r="B16" s="20" t="s">
        <v>62</v>
      </c>
      <c r="C16" s="66" t="s">
        <v>199</v>
      </c>
      <c r="D16" s="52" t="s">
        <v>23</v>
      </c>
      <c r="E16" s="64">
        <v>18260314106</v>
      </c>
      <c r="F16" s="52" t="s">
        <v>96</v>
      </c>
      <c r="G16" s="17">
        <v>55</v>
      </c>
      <c r="H16" s="17">
        <v>80</v>
      </c>
      <c r="I16" s="58">
        <f t="shared" si="0"/>
        <v>135</v>
      </c>
      <c r="J16" s="64">
        <v>9854227940</v>
      </c>
      <c r="K16" s="67" t="s">
        <v>143</v>
      </c>
      <c r="L16" s="69" t="s">
        <v>267</v>
      </c>
      <c r="M16" s="64">
        <v>9864078417</v>
      </c>
      <c r="N16" s="70" t="s">
        <v>188</v>
      </c>
      <c r="O16" s="71">
        <v>9613763744</v>
      </c>
      <c r="P16" s="72">
        <v>43592</v>
      </c>
      <c r="Q16" s="52" t="s">
        <v>161</v>
      </c>
      <c r="R16" s="52">
        <v>19</v>
      </c>
      <c r="S16" s="52" t="s">
        <v>158</v>
      </c>
      <c r="T16" s="73"/>
    </row>
    <row r="17" spans="1:20" ht="30">
      <c r="A17" s="4">
        <v>13</v>
      </c>
      <c r="B17" s="20" t="s">
        <v>63</v>
      </c>
      <c r="C17" s="66" t="s">
        <v>199</v>
      </c>
      <c r="D17" s="52" t="s">
        <v>23</v>
      </c>
      <c r="E17" s="64">
        <v>18260314106</v>
      </c>
      <c r="F17" s="52" t="s">
        <v>96</v>
      </c>
      <c r="G17" s="19">
        <v>56</v>
      </c>
      <c r="H17" s="19">
        <v>80</v>
      </c>
      <c r="I17" s="58">
        <f t="shared" si="0"/>
        <v>136</v>
      </c>
      <c r="J17" s="64">
        <v>9854227940</v>
      </c>
      <c r="K17" s="67" t="s">
        <v>143</v>
      </c>
      <c r="L17" s="69" t="s">
        <v>267</v>
      </c>
      <c r="M17" s="64">
        <v>9864078417</v>
      </c>
      <c r="N17" s="70" t="s">
        <v>188</v>
      </c>
      <c r="O17" s="71">
        <v>9613763744</v>
      </c>
      <c r="P17" s="72">
        <v>43592</v>
      </c>
      <c r="Q17" s="52" t="s">
        <v>161</v>
      </c>
      <c r="R17" s="52">
        <v>19</v>
      </c>
      <c r="S17" s="52" t="s">
        <v>158</v>
      </c>
      <c r="T17" s="73"/>
    </row>
    <row r="18" spans="1:20">
      <c r="A18" s="4">
        <v>14</v>
      </c>
      <c r="B18" s="20" t="s">
        <v>62</v>
      </c>
      <c r="C18" s="63" t="s">
        <v>200</v>
      </c>
      <c r="D18" s="52" t="s">
        <v>23</v>
      </c>
      <c r="E18" s="64">
        <v>18260324903</v>
      </c>
      <c r="F18" s="67" t="s">
        <v>96</v>
      </c>
      <c r="G18" s="19">
        <v>71</v>
      </c>
      <c r="H18" s="19">
        <v>87</v>
      </c>
      <c r="I18" s="58">
        <f t="shared" si="0"/>
        <v>158</v>
      </c>
      <c r="J18" s="64">
        <v>9435773719</v>
      </c>
      <c r="K18" s="65" t="s">
        <v>143</v>
      </c>
      <c r="L18" s="69" t="s">
        <v>267</v>
      </c>
      <c r="M18" s="64">
        <v>9864078417</v>
      </c>
      <c r="N18" s="70" t="s">
        <v>188</v>
      </c>
      <c r="O18" s="71">
        <v>9613763744</v>
      </c>
      <c r="P18" s="72">
        <v>43593</v>
      </c>
      <c r="Q18" s="52" t="s">
        <v>165</v>
      </c>
      <c r="R18" s="52">
        <v>17</v>
      </c>
      <c r="S18" s="52" t="s">
        <v>158</v>
      </c>
      <c r="T18" s="73"/>
    </row>
    <row r="19" spans="1:20">
      <c r="A19" s="4">
        <v>15</v>
      </c>
      <c r="B19" s="20" t="s">
        <v>63</v>
      </c>
      <c r="C19" s="63" t="s">
        <v>201</v>
      </c>
      <c r="D19" s="48" t="s">
        <v>25</v>
      </c>
      <c r="E19" s="64">
        <v>312</v>
      </c>
      <c r="F19" s="65"/>
      <c r="G19" s="19">
        <v>37</v>
      </c>
      <c r="H19" s="19">
        <v>44</v>
      </c>
      <c r="I19" s="58">
        <f t="shared" si="0"/>
        <v>81</v>
      </c>
      <c r="J19" s="64"/>
      <c r="K19" s="65" t="s">
        <v>269</v>
      </c>
      <c r="L19" s="76" t="s">
        <v>270</v>
      </c>
      <c r="M19" s="77">
        <v>9401451976</v>
      </c>
      <c r="N19" s="78" t="s">
        <v>272</v>
      </c>
      <c r="O19" s="79">
        <v>8822022144</v>
      </c>
      <c r="P19" s="72">
        <v>43593</v>
      </c>
      <c r="Q19" s="52" t="s">
        <v>165</v>
      </c>
      <c r="R19" s="48">
        <v>25</v>
      </c>
      <c r="S19" s="48" t="s">
        <v>158</v>
      </c>
      <c r="T19" s="73"/>
    </row>
    <row r="20" spans="1:20" ht="30">
      <c r="A20" s="4">
        <v>16</v>
      </c>
      <c r="B20" s="20" t="s">
        <v>63</v>
      </c>
      <c r="C20" s="63" t="s">
        <v>202</v>
      </c>
      <c r="D20" s="48" t="s">
        <v>23</v>
      </c>
      <c r="E20" s="75">
        <v>18260322701</v>
      </c>
      <c r="F20" s="64" t="s">
        <v>74</v>
      </c>
      <c r="G20" s="19">
        <v>8</v>
      </c>
      <c r="H20" s="19">
        <v>5</v>
      </c>
      <c r="I20" s="58">
        <f t="shared" si="0"/>
        <v>13</v>
      </c>
      <c r="J20" s="75">
        <v>9613056086</v>
      </c>
      <c r="K20" s="65" t="s">
        <v>269</v>
      </c>
      <c r="L20" s="76" t="s">
        <v>270</v>
      </c>
      <c r="M20" s="77">
        <v>9401451976</v>
      </c>
      <c r="N20" s="78" t="s">
        <v>271</v>
      </c>
      <c r="O20" s="79">
        <v>7399845870</v>
      </c>
      <c r="P20" s="72">
        <v>43593</v>
      </c>
      <c r="Q20" s="52" t="s">
        <v>165</v>
      </c>
      <c r="R20" s="48">
        <v>23</v>
      </c>
      <c r="S20" s="48" t="s">
        <v>158</v>
      </c>
      <c r="T20" s="73"/>
    </row>
    <row r="21" spans="1:20" ht="30">
      <c r="A21" s="4">
        <v>17</v>
      </c>
      <c r="B21" s="20" t="s">
        <v>63</v>
      </c>
      <c r="C21" s="63" t="s">
        <v>203</v>
      </c>
      <c r="D21" s="48" t="s">
        <v>23</v>
      </c>
      <c r="E21" s="75">
        <v>18260322801</v>
      </c>
      <c r="F21" s="67" t="s">
        <v>74</v>
      </c>
      <c r="G21" s="19">
        <v>11</v>
      </c>
      <c r="H21" s="19">
        <v>6</v>
      </c>
      <c r="I21" s="58">
        <f t="shared" si="0"/>
        <v>17</v>
      </c>
      <c r="J21" s="75">
        <v>9957480480</v>
      </c>
      <c r="K21" s="65" t="s">
        <v>269</v>
      </c>
      <c r="L21" s="76" t="s">
        <v>270</v>
      </c>
      <c r="M21" s="77">
        <v>9401451976</v>
      </c>
      <c r="N21" s="78" t="s">
        <v>271</v>
      </c>
      <c r="O21" s="79">
        <v>7399845870</v>
      </c>
      <c r="P21" s="72">
        <v>43593</v>
      </c>
      <c r="Q21" s="52" t="s">
        <v>165</v>
      </c>
      <c r="R21" s="48">
        <v>21</v>
      </c>
      <c r="S21" s="48" t="s">
        <v>158</v>
      </c>
      <c r="T21" s="73"/>
    </row>
    <row r="22" spans="1:20" ht="30">
      <c r="A22" s="4">
        <v>18</v>
      </c>
      <c r="B22" s="20" t="s">
        <v>62</v>
      </c>
      <c r="C22" s="63" t="s">
        <v>204</v>
      </c>
      <c r="D22" s="48" t="s">
        <v>25</v>
      </c>
      <c r="E22" s="64"/>
      <c r="F22" s="48"/>
      <c r="G22" s="19">
        <v>27</v>
      </c>
      <c r="H22" s="19">
        <v>38</v>
      </c>
      <c r="I22" s="58">
        <f t="shared" si="0"/>
        <v>65</v>
      </c>
      <c r="J22" s="64"/>
      <c r="K22" s="65" t="s">
        <v>204</v>
      </c>
      <c r="L22" s="76" t="s">
        <v>273</v>
      </c>
      <c r="M22" s="77">
        <v>8486190516</v>
      </c>
      <c r="N22" s="78" t="s">
        <v>274</v>
      </c>
      <c r="O22" s="79">
        <v>9707148187</v>
      </c>
      <c r="P22" s="72">
        <v>43594</v>
      </c>
      <c r="Q22" s="52" t="s">
        <v>168</v>
      </c>
      <c r="R22" s="48">
        <v>12</v>
      </c>
      <c r="S22" s="48" t="s">
        <v>158</v>
      </c>
      <c r="T22" s="73"/>
    </row>
    <row r="23" spans="1:20" ht="30">
      <c r="A23" s="4">
        <v>19</v>
      </c>
      <c r="B23" s="20" t="s">
        <v>62</v>
      </c>
      <c r="C23" s="63" t="s">
        <v>205</v>
      </c>
      <c r="D23" s="48" t="s">
        <v>25</v>
      </c>
      <c r="E23" s="64"/>
      <c r="F23" s="64"/>
      <c r="G23" s="17">
        <v>14</v>
      </c>
      <c r="H23" s="17">
        <v>18</v>
      </c>
      <c r="I23" s="58">
        <f t="shared" si="0"/>
        <v>32</v>
      </c>
      <c r="J23" s="64">
        <v>99547217191</v>
      </c>
      <c r="K23" s="65" t="s">
        <v>204</v>
      </c>
      <c r="L23" s="76" t="s">
        <v>273</v>
      </c>
      <c r="M23" s="77">
        <v>8486190516</v>
      </c>
      <c r="N23" s="78" t="s">
        <v>274</v>
      </c>
      <c r="O23" s="79">
        <v>9707148187</v>
      </c>
      <c r="P23" s="72">
        <v>43594</v>
      </c>
      <c r="Q23" s="52" t="s">
        <v>168</v>
      </c>
      <c r="R23" s="48">
        <v>12</v>
      </c>
      <c r="S23" s="48" t="s">
        <v>158</v>
      </c>
      <c r="T23" s="73"/>
    </row>
    <row r="24" spans="1:20" ht="30">
      <c r="A24" s="4">
        <v>20</v>
      </c>
      <c r="B24" s="20" t="s">
        <v>62</v>
      </c>
      <c r="C24" s="63" t="s">
        <v>206</v>
      </c>
      <c r="D24" s="48" t="s">
        <v>23</v>
      </c>
      <c r="E24" s="75">
        <v>18260324201</v>
      </c>
      <c r="F24" s="67" t="s">
        <v>74</v>
      </c>
      <c r="G24" s="19">
        <v>14</v>
      </c>
      <c r="H24" s="19">
        <v>20</v>
      </c>
      <c r="I24" s="58">
        <f t="shared" si="0"/>
        <v>34</v>
      </c>
      <c r="J24" s="75">
        <v>9864652226</v>
      </c>
      <c r="K24" s="65" t="s">
        <v>204</v>
      </c>
      <c r="L24" s="76" t="s">
        <v>273</v>
      </c>
      <c r="M24" s="77">
        <v>8486190516</v>
      </c>
      <c r="N24" s="78" t="s">
        <v>275</v>
      </c>
      <c r="O24" s="79">
        <v>9854648964</v>
      </c>
      <c r="P24" s="72">
        <v>43594</v>
      </c>
      <c r="Q24" s="52" t="s">
        <v>168</v>
      </c>
      <c r="R24" s="48">
        <v>12</v>
      </c>
      <c r="S24" s="48" t="s">
        <v>158</v>
      </c>
      <c r="T24" s="73"/>
    </row>
    <row r="25" spans="1:20">
      <c r="A25" s="4">
        <v>21</v>
      </c>
      <c r="B25" s="20" t="s">
        <v>63</v>
      </c>
      <c r="C25" s="63" t="s">
        <v>207</v>
      </c>
      <c r="D25" s="48" t="s">
        <v>25</v>
      </c>
      <c r="E25" s="64">
        <v>246</v>
      </c>
      <c r="F25" s="65"/>
      <c r="G25" s="19">
        <v>25</v>
      </c>
      <c r="H25" s="19">
        <v>33</v>
      </c>
      <c r="I25" s="58">
        <f t="shared" si="0"/>
        <v>58</v>
      </c>
      <c r="J25" s="64">
        <v>9859257488</v>
      </c>
      <c r="K25" s="65" t="s">
        <v>269</v>
      </c>
      <c r="L25" s="76" t="s">
        <v>270</v>
      </c>
      <c r="M25" s="77">
        <v>9401451976</v>
      </c>
      <c r="N25" s="78" t="s">
        <v>272</v>
      </c>
      <c r="O25" s="79">
        <v>8822022144</v>
      </c>
      <c r="P25" s="72">
        <v>43594</v>
      </c>
      <c r="Q25" s="52" t="s">
        <v>168</v>
      </c>
      <c r="R25" s="48">
        <v>26</v>
      </c>
      <c r="S25" s="48" t="s">
        <v>158</v>
      </c>
      <c r="T25" s="73"/>
    </row>
    <row r="26" spans="1:20">
      <c r="A26" s="4">
        <v>22</v>
      </c>
      <c r="B26" s="20" t="s">
        <v>63</v>
      </c>
      <c r="C26" s="63" t="s">
        <v>208</v>
      </c>
      <c r="D26" s="48" t="s">
        <v>23</v>
      </c>
      <c r="E26" s="75">
        <v>18260322901</v>
      </c>
      <c r="F26" s="67" t="s">
        <v>74</v>
      </c>
      <c r="G26" s="19">
        <v>28</v>
      </c>
      <c r="H26" s="19">
        <v>49</v>
      </c>
      <c r="I26" s="58">
        <f t="shared" si="0"/>
        <v>77</v>
      </c>
      <c r="J26" s="75">
        <v>9854213354</v>
      </c>
      <c r="K26" s="65" t="s">
        <v>269</v>
      </c>
      <c r="L26" s="76" t="s">
        <v>270</v>
      </c>
      <c r="M26" s="77">
        <v>9401451976</v>
      </c>
      <c r="N26" s="78" t="s">
        <v>272</v>
      </c>
      <c r="O26" s="79">
        <v>8822022144</v>
      </c>
      <c r="P26" s="72">
        <v>43594</v>
      </c>
      <c r="Q26" s="52" t="s">
        <v>168</v>
      </c>
      <c r="R26" s="48">
        <v>24</v>
      </c>
      <c r="S26" s="48" t="s">
        <v>158</v>
      </c>
      <c r="T26" s="73"/>
    </row>
    <row r="27" spans="1:20" ht="30">
      <c r="A27" s="4">
        <v>23</v>
      </c>
      <c r="B27" s="20" t="s">
        <v>62</v>
      </c>
      <c r="C27" s="63" t="s">
        <v>209</v>
      </c>
      <c r="D27" s="48" t="s">
        <v>25</v>
      </c>
      <c r="E27" s="64"/>
      <c r="F27" s="65"/>
      <c r="G27" s="19">
        <v>14</v>
      </c>
      <c r="H27" s="19">
        <v>19</v>
      </c>
      <c r="I27" s="58">
        <f t="shared" si="0"/>
        <v>33</v>
      </c>
      <c r="J27" s="64"/>
      <c r="K27" s="65" t="s">
        <v>204</v>
      </c>
      <c r="L27" s="76" t="s">
        <v>273</v>
      </c>
      <c r="M27" s="77">
        <v>8486190516</v>
      </c>
      <c r="N27" s="78" t="s">
        <v>276</v>
      </c>
      <c r="O27" s="79">
        <v>9508760305</v>
      </c>
      <c r="P27" s="72">
        <v>43595</v>
      </c>
      <c r="Q27" s="52" t="s">
        <v>169</v>
      </c>
      <c r="R27" s="48">
        <v>13</v>
      </c>
      <c r="S27" s="48" t="s">
        <v>158</v>
      </c>
      <c r="T27" s="73"/>
    </row>
    <row r="28" spans="1:20" ht="30">
      <c r="A28" s="4">
        <v>24</v>
      </c>
      <c r="B28" s="20" t="s">
        <v>62</v>
      </c>
      <c r="C28" s="63" t="s">
        <v>210</v>
      </c>
      <c r="D28" s="48" t="s">
        <v>23</v>
      </c>
      <c r="E28" s="75">
        <v>18260324202</v>
      </c>
      <c r="F28" s="64" t="s">
        <v>96</v>
      </c>
      <c r="G28" s="19">
        <v>36</v>
      </c>
      <c r="H28" s="19">
        <v>47</v>
      </c>
      <c r="I28" s="58">
        <f t="shared" si="0"/>
        <v>83</v>
      </c>
      <c r="J28" s="75">
        <v>9678684116</v>
      </c>
      <c r="K28" s="65" t="s">
        <v>204</v>
      </c>
      <c r="L28" s="76" t="s">
        <v>273</v>
      </c>
      <c r="M28" s="77">
        <v>8486190516</v>
      </c>
      <c r="N28" s="78" t="s">
        <v>275</v>
      </c>
      <c r="O28" s="79">
        <v>9854648964</v>
      </c>
      <c r="P28" s="72">
        <v>43595</v>
      </c>
      <c r="Q28" s="52" t="s">
        <v>169</v>
      </c>
      <c r="R28" s="48">
        <v>12</v>
      </c>
      <c r="S28" s="48" t="s">
        <v>158</v>
      </c>
      <c r="T28" s="73"/>
    </row>
    <row r="29" spans="1:20">
      <c r="A29" s="4">
        <v>25</v>
      </c>
      <c r="B29" s="20" t="s">
        <v>63</v>
      </c>
      <c r="C29" s="63" t="s">
        <v>211</v>
      </c>
      <c r="D29" s="48" t="s">
        <v>25</v>
      </c>
      <c r="E29" s="64"/>
      <c r="F29" s="48"/>
      <c r="G29" s="19">
        <v>28</v>
      </c>
      <c r="H29" s="19">
        <v>26</v>
      </c>
      <c r="I29" s="58">
        <f t="shared" si="0"/>
        <v>54</v>
      </c>
      <c r="J29" s="64">
        <v>9508610357</v>
      </c>
      <c r="K29" s="65" t="s">
        <v>269</v>
      </c>
      <c r="L29" s="76" t="s">
        <v>270</v>
      </c>
      <c r="M29" s="77">
        <v>9401451976</v>
      </c>
      <c r="N29" s="78" t="s">
        <v>277</v>
      </c>
      <c r="O29" s="79">
        <v>9613086442</v>
      </c>
      <c r="P29" s="72">
        <v>43595</v>
      </c>
      <c r="Q29" s="52" t="s">
        <v>169</v>
      </c>
      <c r="R29" s="48">
        <v>21</v>
      </c>
      <c r="S29" s="48" t="s">
        <v>158</v>
      </c>
      <c r="T29" s="73"/>
    </row>
    <row r="30" spans="1:20">
      <c r="A30" s="4">
        <v>26</v>
      </c>
      <c r="B30" s="20" t="s">
        <v>63</v>
      </c>
      <c r="C30" s="63" t="s">
        <v>212</v>
      </c>
      <c r="D30" s="48" t="s">
        <v>25</v>
      </c>
      <c r="E30" s="64"/>
      <c r="F30" s="48"/>
      <c r="G30" s="17">
        <v>24</v>
      </c>
      <c r="H30" s="17">
        <v>26</v>
      </c>
      <c r="I30" s="58">
        <f t="shared" si="0"/>
        <v>50</v>
      </c>
      <c r="J30" s="64"/>
      <c r="K30" s="65" t="s">
        <v>269</v>
      </c>
      <c r="L30" s="76" t="s">
        <v>270</v>
      </c>
      <c r="M30" s="77">
        <v>9401451976</v>
      </c>
      <c r="N30" s="78" t="s">
        <v>278</v>
      </c>
      <c r="O30" s="79">
        <v>9508849638</v>
      </c>
      <c r="P30" s="72">
        <v>43595</v>
      </c>
      <c r="Q30" s="52" t="s">
        <v>169</v>
      </c>
      <c r="R30" s="48">
        <v>22</v>
      </c>
      <c r="S30" s="48" t="s">
        <v>158</v>
      </c>
      <c r="T30" s="73"/>
    </row>
    <row r="31" spans="1:20">
      <c r="A31" s="4">
        <v>27</v>
      </c>
      <c r="B31" s="20" t="s">
        <v>63</v>
      </c>
      <c r="C31" s="63" t="s">
        <v>213</v>
      </c>
      <c r="D31" s="48" t="s">
        <v>23</v>
      </c>
      <c r="E31" s="75">
        <v>18260322601</v>
      </c>
      <c r="F31" s="67" t="s">
        <v>74</v>
      </c>
      <c r="G31" s="19">
        <v>14</v>
      </c>
      <c r="H31" s="19">
        <v>14</v>
      </c>
      <c r="I31" s="58">
        <f t="shared" si="0"/>
        <v>28</v>
      </c>
      <c r="J31" s="75">
        <v>9401466216</v>
      </c>
      <c r="K31" s="65" t="s">
        <v>269</v>
      </c>
      <c r="L31" s="76" t="s">
        <v>270</v>
      </c>
      <c r="M31" s="77">
        <v>9401451976</v>
      </c>
      <c r="N31" s="78" t="s">
        <v>277</v>
      </c>
      <c r="O31" s="79">
        <v>9613086442</v>
      </c>
      <c r="P31" s="72">
        <v>43595</v>
      </c>
      <c r="Q31" s="52" t="s">
        <v>169</v>
      </c>
      <c r="R31" s="48">
        <v>21</v>
      </c>
      <c r="S31" s="48" t="s">
        <v>158</v>
      </c>
      <c r="T31" s="73"/>
    </row>
    <row r="32" spans="1:20" ht="30">
      <c r="A32" s="4">
        <v>28</v>
      </c>
      <c r="B32" s="20" t="s">
        <v>62</v>
      </c>
      <c r="C32" s="63" t="s">
        <v>214</v>
      </c>
      <c r="D32" s="48" t="s">
        <v>25</v>
      </c>
      <c r="E32" s="64"/>
      <c r="F32" s="48"/>
      <c r="G32" s="19">
        <v>27</v>
      </c>
      <c r="H32" s="19">
        <v>31</v>
      </c>
      <c r="I32" s="58">
        <f t="shared" si="0"/>
        <v>58</v>
      </c>
      <c r="J32" s="64"/>
      <c r="K32" s="65" t="s">
        <v>204</v>
      </c>
      <c r="L32" s="76" t="s">
        <v>273</v>
      </c>
      <c r="M32" s="77">
        <v>8486190516</v>
      </c>
      <c r="N32" s="78" t="s">
        <v>279</v>
      </c>
      <c r="O32" s="79">
        <v>8822066978</v>
      </c>
      <c r="P32" s="72">
        <v>43596</v>
      </c>
      <c r="Q32" s="52" t="s">
        <v>172</v>
      </c>
      <c r="R32" s="48">
        <v>10</v>
      </c>
      <c r="S32" s="48" t="s">
        <v>158</v>
      </c>
      <c r="T32" s="73"/>
    </row>
    <row r="33" spans="1:20" ht="30">
      <c r="A33" s="4">
        <v>29</v>
      </c>
      <c r="B33" s="20" t="s">
        <v>62</v>
      </c>
      <c r="C33" s="63" t="s">
        <v>215</v>
      </c>
      <c r="D33" s="48" t="s">
        <v>23</v>
      </c>
      <c r="E33" s="75">
        <v>18260323801</v>
      </c>
      <c r="F33" s="64" t="s">
        <v>74</v>
      </c>
      <c r="G33" s="19">
        <v>37</v>
      </c>
      <c r="H33" s="19">
        <v>44</v>
      </c>
      <c r="I33" s="58">
        <f t="shared" si="0"/>
        <v>81</v>
      </c>
      <c r="J33" s="75">
        <v>9854342477</v>
      </c>
      <c r="K33" s="65" t="s">
        <v>204</v>
      </c>
      <c r="L33" s="76" t="s">
        <v>273</v>
      </c>
      <c r="M33" s="77">
        <v>8486190516</v>
      </c>
      <c r="N33" s="78" t="s">
        <v>279</v>
      </c>
      <c r="O33" s="79">
        <v>8822066978</v>
      </c>
      <c r="P33" s="72">
        <v>43596</v>
      </c>
      <c r="Q33" s="52" t="s">
        <v>172</v>
      </c>
      <c r="R33" s="48">
        <v>10</v>
      </c>
      <c r="S33" s="48" t="s">
        <v>158</v>
      </c>
      <c r="T33" s="73"/>
    </row>
    <row r="34" spans="1:20">
      <c r="A34" s="4">
        <v>30</v>
      </c>
      <c r="B34" s="20" t="s">
        <v>63</v>
      </c>
      <c r="C34" s="63" t="s">
        <v>216</v>
      </c>
      <c r="D34" s="48" t="s">
        <v>25</v>
      </c>
      <c r="E34" s="64"/>
      <c r="F34" s="48"/>
      <c r="G34" s="19">
        <v>22</v>
      </c>
      <c r="H34" s="19">
        <v>26</v>
      </c>
      <c r="I34" s="58">
        <f t="shared" si="0"/>
        <v>48</v>
      </c>
      <c r="J34" s="64"/>
      <c r="K34" s="65" t="s">
        <v>269</v>
      </c>
      <c r="L34" s="76" t="s">
        <v>270</v>
      </c>
      <c r="M34" s="77">
        <v>9401451976</v>
      </c>
      <c r="N34" s="78" t="s">
        <v>278</v>
      </c>
      <c r="O34" s="79">
        <v>9508849638</v>
      </c>
      <c r="P34" s="72">
        <v>43596</v>
      </c>
      <c r="Q34" s="52" t="s">
        <v>172</v>
      </c>
      <c r="R34" s="48">
        <v>23</v>
      </c>
      <c r="S34" s="48" t="s">
        <v>158</v>
      </c>
      <c r="T34" s="73"/>
    </row>
    <row r="35" spans="1:20">
      <c r="A35" s="4">
        <v>31</v>
      </c>
      <c r="B35" s="20" t="s">
        <v>63</v>
      </c>
      <c r="C35" s="63" t="s">
        <v>217</v>
      </c>
      <c r="D35" s="48" t="s">
        <v>23</v>
      </c>
      <c r="E35" s="75">
        <v>18260308801</v>
      </c>
      <c r="F35" s="67" t="s">
        <v>74</v>
      </c>
      <c r="G35" s="19">
        <v>18</v>
      </c>
      <c r="H35" s="19">
        <v>22</v>
      </c>
      <c r="I35" s="58">
        <f t="shared" si="0"/>
        <v>40</v>
      </c>
      <c r="J35" s="75">
        <v>9101597960</v>
      </c>
      <c r="K35" s="65" t="s">
        <v>269</v>
      </c>
      <c r="L35" s="76" t="s">
        <v>270</v>
      </c>
      <c r="M35" s="77">
        <v>9401451976</v>
      </c>
      <c r="N35" s="78" t="s">
        <v>278</v>
      </c>
      <c r="O35" s="79">
        <v>9508849638</v>
      </c>
      <c r="P35" s="72">
        <v>43596</v>
      </c>
      <c r="Q35" s="52" t="s">
        <v>172</v>
      </c>
      <c r="R35" s="48">
        <v>22</v>
      </c>
      <c r="S35" s="48" t="s">
        <v>158</v>
      </c>
      <c r="T35" s="73"/>
    </row>
    <row r="36" spans="1:20" ht="30">
      <c r="A36" s="4">
        <v>32</v>
      </c>
      <c r="B36" s="20" t="s">
        <v>63</v>
      </c>
      <c r="C36" s="63" t="s">
        <v>218</v>
      </c>
      <c r="D36" s="48" t="s">
        <v>23</v>
      </c>
      <c r="E36" s="75">
        <v>18260322802</v>
      </c>
      <c r="F36" s="67" t="s">
        <v>74</v>
      </c>
      <c r="G36" s="19">
        <v>21</v>
      </c>
      <c r="H36" s="19">
        <v>24</v>
      </c>
      <c r="I36" s="58">
        <f t="shared" si="0"/>
        <v>45</v>
      </c>
      <c r="J36" s="75">
        <v>9435979950</v>
      </c>
      <c r="K36" s="65" t="s">
        <v>269</v>
      </c>
      <c r="L36" s="76" t="s">
        <v>270</v>
      </c>
      <c r="M36" s="77">
        <v>9401451976</v>
      </c>
      <c r="N36" s="78" t="s">
        <v>280</v>
      </c>
      <c r="O36" s="79">
        <v>9854381556</v>
      </c>
      <c r="P36" s="72">
        <v>43596</v>
      </c>
      <c r="Q36" s="52" t="s">
        <v>172</v>
      </c>
      <c r="R36" s="48">
        <v>22</v>
      </c>
      <c r="S36" s="48" t="s">
        <v>158</v>
      </c>
      <c r="T36" s="73"/>
    </row>
    <row r="37" spans="1:20" ht="30">
      <c r="A37" s="4">
        <v>33</v>
      </c>
      <c r="B37" s="20" t="s">
        <v>62</v>
      </c>
      <c r="C37" s="63" t="s">
        <v>219</v>
      </c>
      <c r="D37" s="48" t="s">
        <v>25</v>
      </c>
      <c r="E37" s="64"/>
      <c r="F37" s="65"/>
      <c r="G37" s="19">
        <v>30</v>
      </c>
      <c r="H37" s="19">
        <v>32</v>
      </c>
      <c r="I37" s="58">
        <f t="shared" si="0"/>
        <v>62</v>
      </c>
      <c r="J37" s="64"/>
      <c r="K37" s="65" t="s">
        <v>204</v>
      </c>
      <c r="L37" s="76" t="s">
        <v>273</v>
      </c>
      <c r="M37" s="77">
        <v>8486190516</v>
      </c>
      <c r="N37" s="78" t="s">
        <v>276</v>
      </c>
      <c r="O37" s="79">
        <v>9508760305</v>
      </c>
      <c r="P37" s="72">
        <v>43598</v>
      </c>
      <c r="Q37" s="52" t="s">
        <v>157</v>
      </c>
      <c r="R37" s="48">
        <v>13</v>
      </c>
      <c r="S37" s="48" t="s">
        <v>158</v>
      </c>
      <c r="T37" s="73"/>
    </row>
    <row r="38" spans="1:20" ht="30">
      <c r="A38" s="4">
        <v>34</v>
      </c>
      <c r="B38" s="20" t="s">
        <v>62</v>
      </c>
      <c r="C38" s="63" t="s">
        <v>220</v>
      </c>
      <c r="D38" s="48" t="s">
        <v>23</v>
      </c>
      <c r="E38" s="75">
        <v>18260324101</v>
      </c>
      <c r="F38" s="67" t="s">
        <v>74</v>
      </c>
      <c r="G38" s="19">
        <v>11</v>
      </c>
      <c r="H38" s="19">
        <v>16</v>
      </c>
      <c r="I38" s="58">
        <f t="shared" si="0"/>
        <v>27</v>
      </c>
      <c r="J38" s="75">
        <v>9707048750</v>
      </c>
      <c r="K38" s="65" t="s">
        <v>204</v>
      </c>
      <c r="L38" s="76" t="s">
        <v>273</v>
      </c>
      <c r="M38" s="77">
        <v>8486190516</v>
      </c>
      <c r="N38" s="78" t="s">
        <v>281</v>
      </c>
      <c r="O38" s="79">
        <v>7896817126</v>
      </c>
      <c r="P38" s="72">
        <v>43598</v>
      </c>
      <c r="Q38" s="52" t="s">
        <v>157</v>
      </c>
      <c r="R38" s="48">
        <v>13</v>
      </c>
      <c r="S38" s="48" t="s">
        <v>158</v>
      </c>
      <c r="T38" s="73"/>
    </row>
    <row r="39" spans="1:20" ht="30">
      <c r="A39" s="4">
        <v>35</v>
      </c>
      <c r="B39" s="20" t="s">
        <v>62</v>
      </c>
      <c r="C39" s="63" t="s">
        <v>221</v>
      </c>
      <c r="D39" s="48" t="s">
        <v>23</v>
      </c>
      <c r="E39" s="75">
        <v>18260324103</v>
      </c>
      <c r="F39" s="67" t="s">
        <v>74</v>
      </c>
      <c r="G39" s="19">
        <v>16</v>
      </c>
      <c r="H39" s="19">
        <v>8</v>
      </c>
      <c r="I39" s="58">
        <f t="shared" si="0"/>
        <v>24</v>
      </c>
      <c r="J39" s="75">
        <v>9707244493</v>
      </c>
      <c r="K39" s="65" t="s">
        <v>204</v>
      </c>
      <c r="L39" s="76" t="s">
        <v>273</v>
      </c>
      <c r="M39" s="77">
        <v>8486190516</v>
      </c>
      <c r="N39" s="78" t="s">
        <v>282</v>
      </c>
      <c r="O39" s="79">
        <v>9085476706</v>
      </c>
      <c r="P39" s="72">
        <v>43598</v>
      </c>
      <c r="Q39" s="52" t="s">
        <v>157</v>
      </c>
      <c r="R39" s="48">
        <v>17</v>
      </c>
      <c r="S39" s="48" t="s">
        <v>158</v>
      </c>
      <c r="T39" s="73"/>
    </row>
    <row r="40" spans="1:20">
      <c r="A40" s="4">
        <v>36</v>
      </c>
      <c r="B40" s="20" t="s">
        <v>63</v>
      </c>
      <c r="C40" s="63" t="s">
        <v>222</v>
      </c>
      <c r="D40" s="48" t="s">
        <v>25</v>
      </c>
      <c r="E40" s="64">
        <v>79</v>
      </c>
      <c r="F40" s="65"/>
      <c r="G40" s="19">
        <v>43</v>
      </c>
      <c r="H40" s="19">
        <v>40</v>
      </c>
      <c r="I40" s="58">
        <f t="shared" si="0"/>
        <v>83</v>
      </c>
      <c r="J40" s="64">
        <v>9864075117</v>
      </c>
      <c r="K40" s="65" t="s">
        <v>269</v>
      </c>
      <c r="L40" s="76" t="s">
        <v>270</v>
      </c>
      <c r="M40" s="77">
        <v>9401451976</v>
      </c>
      <c r="N40" s="78" t="s">
        <v>283</v>
      </c>
      <c r="O40" s="79">
        <v>9508108762</v>
      </c>
      <c r="P40" s="72">
        <v>43598</v>
      </c>
      <c r="Q40" s="52" t="s">
        <v>157</v>
      </c>
      <c r="R40" s="48">
        <v>25</v>
      </c>
      <c r="S40" s="48" t="s">
        <v>158</v>
      </c>
      <c r="T40" s="73"/>
    </row>
    <row r="41" spans="1:20">
      <c r="A41" s="4">
        <v>37</v>
      </c>
      <c r="B41" s="20" t="s">
        <v>63</v>
      </c>
      <c r="C41" s="63" t="s">
        <v>223</v>
      </c>
      <c r="D41" s="48" t="s">
        <v>23</v>
      </c>
      <c r="E41" s="75">
        <v>18260313101</v>
      </c>
      <c r="F41" s="67" t="s">
        <v>74</v>
      </c>
      <c r="G41" s="19">
        <v>16</v>
      </c>
      <c r="H41" s="19">
        <v>17</v>
      </c>
      <c r="I41" s="58">
        <f t="shared" si="0"/>
        <v>33</v>
      </c>
      <c r="J41" s="75">
        <v>9678552138</v>
      </c>
      <c r="K41" s="65" t="s">
        <v>269</v>
      </c>
      <c r="L41" s="76" t="s">
        <v>270</v>
      </c>
      <c r="M41" s="77">
        <v>9401451976</v>
      </c>
      <c r="N41" s="78" t="s">
        <v>283</v>
      </c>
      <c r="O41" s="79">
        <v>9508108762</v>
      </c>
      <c r="P41" s="72">
        <v>43598</v>
      </c>
      <c r="Q41" s="52" t="s">
        <v>157</v>
      </c>
      <c r="R41" s="48">
        <v>23</v>
      </c>
      <c r="S41" s="48" t="s">
        <v>158</v>
      </c>
      <c r="T41" s="73"/>
    </row>
    <row r="42" spans="1:20" ht="30">
      <c r="A42" s="4">
        <v>38</v>
      </c>
      <c r="B42" s="20" t="s">
        <v>62</v>
      </c>
      <c r="C42" s="63" t="s">
        <v>224</v>
      </c>
      <c r="D42" s="48" t="s">
        <v>25</v>
      </c>
      <c r="E42" s="64"/>
      <c r="F42" s="68"/>
      <c r="G42" s="19">
        <v>16</v>
      </c>
      <c r="H42" s="19">
        <v>6</v>
      </c>
      <c r="I42" s="58">
        <f t="shared" si="0"/>
        <v>22</v>
      </c>
      <c r="J42" s="64"/>
      <c r="K42" s="65" t="s">
        <v>204</v>
      </c>
      <c r="L42" s="76" t="s">
        <v>273</v>
      </c>
      <c r="M42" s="77">
        <v>8486190516</v>
      </c>
      <c r="N42" s="78" t="s">
        <v>276</v>
      </c>
      <c r="O42" s="79">
        <v>9508760305</v>
      </c>
      <c r="P42" s="72">
        <v>43599</v>
      </c>
      <c r="Q42" s="52" t="s">
        <v>161</v>
      </c>
      <c r="R42" s="48">
        <v>14</v>
      </c>
      <c r="S42" s="48" t="s">
        <v>158</v>
      </c>
      <c r="T42" s="73"/>
    </row>
    <row r="43" spans="1:20" ht="30">
      <c r="A43" s="4">
        <v>39</v>
      </c>
      <c r="B43" s="20" t="s">
        <v>62</v>
      </c>
      <c r="C43" s="63" t="s">
        <v>225</v>
      </c>
      <c r="D43" s="48" t="s">
        <v>23</v>
      </c>
      <c r="E43" s="75">
        <v>18260323802</v>
      </c>
      <c r="F43" s="64" t="s">
        <v>74</v>
      </c>
      <c r="G43" s="19">
        <v>9</v>
      </c>
      <c r="H43" s="19">
        <v>13</v>
      </c>
      <c r="I43" s="58">
        <f t="shared" si="0"/>
        <v>22</v>
      </c>
      <c r="J43" s="75">
        <v>9678684143</v>
      </c>
      <c r="K43" s="65" t="s">
        <v>204</v>
      </c>
      <c r="L43" s="76" t="s">
        <v>273</v>
      </c>
      <c r="M43" s="77">
        <v>8486190516</v>
      </c>
      <c r="N43" s="78" t="s">
        <v>188</v>
      </c>
      <c r="O43" s="79">
        <v>9864409725</v>
      </c>
      <c r="P43" s="72">
        <v>43599</v>
      </c>
      <c r="Q43" s="52" t="s">
        <v>161</v>
      </c>
      <c r="R43" s="48">
        <v>9</v>
      </c>
      <c r="S43" s="48" t="s">
        <v>158</v>
      </c>
      <c r="T43" s="73"/>
    </row>
    <row r="44" spans="1:20" ht="30">
      <c r="A44" s="4">
        <v>40</v>
      </c>
      <c r="B44" s="20" t="s">
        <v>62</v>
      </c>
      <c r="C44" s="63" t="s">
        <v>226</v>
      </c>
      <c r="D44" s="48" t="s">
        <v>23</v>
      </c>
      <c r="E44" s="75">
        <v>18260324301</v>
      </c>
      <c r="F44" s="64" t="s">
        <v>74</v>
      </c>
      <c r="G44" s="19">
        <v>7</v>
      </c>
      <c r="H44" s="19">
        <v>12</v>
      </c>
      <c r="I44" s="58">
        <f t="shared" si="0"/>
        <v>19</v>
      </c>
      <c r="J44" s="75">
        <v>9864948253</v>
      </c>
      <c r="K44" s="65" t="s">
        <v>204</v>
      </c>
      <c r="L44" s="76" t="s">
        <v>273</v>
      </c>
      <c r="M44" s="77">
        <v>8486190516</v>
      </c>
      <c r="N44" s="78" t="s">
        <v>174</v>
      </c>
      <c r="O44" s="79">
        <v>9707150461</v>
      </c>
      <c r="P44" s="72">
        <v>43599</v>
      </c>
      <c r="Q44" s="52" t="s">
        <v>161</v>
      </c>
      <c r="R44" s="48">
        <v>14</v>
      </c>
      <c r="S44" s="48" t="s">
        <v>158</v>
      </c>
      <c r="T44" s="73"/>
    </row>
    <row r="45" spans="1:20" ht="30">
      <c r="A45" s="4">
        <v>41</v>
      </c>
      <c r="B45" s="20" t="s">
        <v>62</v>
      </c>
      <c r="C45" s="63" t="s">
        <v>227</v>
      </c>
      <c r="D45" s="48" t="s">
        <v>23</v>
      </c>
      <c r="E45" s="75">
        <v>18260324601</v>
      </c>
      <c r="F45" s="67" t="s">
        <v>74</v>
      </c>
      <c r="G45" s="19">
        <v>33</v>
      </c>
      <c r="H45" s="19">
        <v>29</v>
      </c>
      <c r="I45" s="58">
        <f t="shared" si="0"/>
        <v>62</v>
      </c>
      <c r="J45" s="75">
        <v>9954670339</v>
      </c>
      <c r="K45" s="65" t="s">
        <v>204</v>
      </c>
      <c r="L45" s="76" t="s">
        <v>273</v>
      </c>
      <c r="M45" s="77">
        <v>8486190516</v>
      </c>
      <c r="N45" s="78" t="s">
        <v>188</v>
      </c>
      <c r="O45" s="79">
        <v>9864409725</v>
      </c>
      <c r="P45" s="72">
        <v>43599</v>
      </c>
      <c r="Q45" s="52" t="s">
        <v>161</v>
      </c>
      <c r="R45" s="48">
        <v>11</v>
      </c>
      <c r="S45" s="48" t="s">
        <v>158</v>
      </c>
      <c r="T45" s="73"/>
    </row>
    <row r="46" spans="1:20">
      <c r="A46" s="4">
        <v>42</v>
      </c>
      <c r="B46" s="20" t="s">
        <v>63</v>
      </c>
      <c r="C46" s="63" t="s">
        <v>228</v>
      </c>
      <c r="D46" s="48" t="s">
        <v>25</v>
      </c>
      <c r="E46" s="64">
        <v>284</v>
      </c>
      <c r="F46" s="65"/>
      <c r="G46" s="19">
        <v>50</v>
      </c>
      <c r="H46" s="19">
        <v>47</v>
      </c>
      <c r="I46" s="58">
        <f t="shared" si="0"/>
        <v>97</v>
      </c>
      <c r="J46" s="64"/>
      <c r="K46" s="65" t="s">
        <v>269</v>
      </c>
      <c r="L46" s="76" t="s">
        <v>270</v>
      </c>
      <c r="M46" s="77">
        <v>9401451976</v>
      </c>
      <c r="N46" s="78" t="s">
        <v>284</v>
      </c>
      <c r="O46" s="79">
        <v>9707851431</v>
      </c>
      <c r="P46" s="72">
        <v>43599</v>
      </c>
      <c r="Q46" s="52" t="s">
        <v>161</v>
      </c>
      <c r="R46" s="48">
        <v>23</v>
      </c>
      <c r="S46" s="48" t="s">
        <v>158</v>
      </c>
      <c r="T46" s="73"/>
    </row>
    <row r="47" spans="1:20">
      <c r="A47" s="4">
        <v>43</v>
      </c>
      <c r="B47" s="20" t="s">
        <v>63</v>
      </c>
      <c r="C47" s="63" t="s">
        <v>229</v>
      </c>
      <c r="D47" s="48" t="s">
        <v>25</v>
      </c>
      <c r="E47" s="64">
        <v>467</v>
      </c>
      <c r="F47" s="65"/>
      <c r="G47" s="19">
        <v>14</v>
      </c>
      <c r="H47" s="19">
        <v>9</v>
      </c>
      <c r="I47" s="58">
        <f t="shared" si="0"/>
        <v>23</v>
      </c>
      <c r="J47" s="64">
        <v>9577019502</v>
      </c>
      <c r="K47" s="65" t="s">
        <v>269</v>
      </c>
      <c r="L47" s="76" t="s">
        <v>270</v>
      </c>
      <c r="M47" s="77">
        <v>9401451976</v>
      </c>
      <c r="N47" s="78" t="s">
        <v>284</v>
      </c>
      <c r="O47" s="79">
        <v>9707851431</v>
      </c>
      <c r="P47" s="72">
        <v>43599</v>
      </c>
      <c r="Q47" s="52" t="s">
        <v>161</v>
      </c>
      <c r="R47" s="48">
        <v>23</v>
      </c>
      <c r="S47" s="48" t="s">
        <v>158</v>
      </c>
      <c r="T47" s="73"/>
    </row>
    <row r="48" spans="1:20">
      <c r="A48" s="4">
        <v>44</v>
      </c>
      <c r="B48" s="20" t="s">
        <v>62</v>
      </c>
      <c r="C48" s="63" t="s">
        <v>230</v>
      </c>
      <c r="D48" s="48" t="s">
        <v>23</v>
      </c>
      <c r="E48" s="75">
        <v>18260324501</v>
      </c>
      <c r="F48" s="48" t="s">
        <v>74</v>
      </c>
      <c r="G48" s="19">
        <v>51</v>
      </c>
      <c r="H48" s="19">
        <v>70</v>
      </c>
      <c r="I48" s="58">
        <f t="shared" si="0"/>
        <v>121</v>
      </c>
      <c r="J48" s="75">
        <v>9859425322</v>
      </c>
      <c r="K48" s="65" t="s">
        <v>285</v>
      </c>
      <c r="L48" s="76" t="s">
        <v>835</v>
      </c>
      <c r="M48" s="77">
        <v>9365629710</v>
      </c>
      <c r="N48" s="78" t="s">
        <v>286</v>
      </c>
      <c r="O48" s="79">
        <v>7896826689</v>
      </c>
      <c r="P48" s="72">
        <v>43600</v>
      </c>
      <c r="Q48" s="52" t="s">
        <v>165</v>
      </c>
      <c r="R48" s="48">
        <v>12</v>
      </c>
      <c r="S48" s="48" t="s">
        <v>158</v>
      </c>
      <c r="T48" s="73"/>
    </row>
    <row r="49" spans="1:20">
      <c r="A49" s="4">
        <v>45</v>
      </c>
      <c r="B49" s="20" t="s">
        <v>63</v>
      </c>
      <c r="C49" s="63" t="s">
        <v>231</v>
      </c>
      <c r="D49" s="48" t="s">
        <v>23</v>
      </c>
      <c r="E49" s="75">
        <v>18260323502</v>
      </c>
      <c r="F49" s="67" t="s">
        <v>96</v>
      </c>
      <c r="G49" s="19">
        <v>70</v>
      </c>
      <c r="H49" s="19">
        <v>76</v>
      </c>
      <c r="I49" s="58">
        <f t="shared" si="0"/>
        <v>146</v>
      </c>
      <c r="J49" s="75">
        <v>9435491493</v>
      </c>
      <c r="K49" s="65" t="s">
        <v>269</v>
      </c>
      <c r="L49" s="76" t="s">
        <v>270</v>
      </c>
      <c r="M49" s="77">
        <v>9401451976</v>
      </c>
      <c r="N49" s="78" t="s">
        <v>280</v>
      </c>
      <c r="O49" s="79">
        <v>9854381556</v>
      </c>
      <c r="P49" s="72">
        <v>43600</v>
      </c>
      <c r="Q49" s="52" t="s">
        <v>165</v>
      </c>
      <c r="R49" s="48">
        <v>22</v>
      </c>
      <c r="S49" s="48" t="s">
        <v>158</v>
      </c>
      <c r="T49" s="73"/>
    </row>
    <row r="50" spans="1:20">
      <c r="A50" s="4">
        <v>46</v>
      </c>
      <c r="B50" s="20" t="s">
        <v>62</v>
      </c>
      <c r="C50" s="63" t="s">
        <v>232</v>
      </c>
      <c r="D50" s="48" t="s">
        <v>25</v>
      </c>
      <c r="E50" s="64"/>
      <c r="F50" s="65"/>
      <c r="G50" s="19">
        <v>27</v>
      </c>
      <c r="H50" s="19">
        <v>33</v>
      </c>
      <c r="I50" s="58">
        <f t="shared" si="0"/>
        <v>60</v>
      </c>
      <c r="J50" s="64">
        <v>9613346290</v>
      </c>
      <c r="K50" s="65" t="s">
        <v>285</v>
      </c>
      <c r="L50" s="76" t="s">
        <v>835</v>
      </c>
      <c r="M50" s="77">
        <v>9365629710</v>
      </c>
      <c r="N50" s="78" t="s">
        <v>286</v>
      </c>
      <c r="O50" s="79">
        <v>7896826689</v>
      </c>
      <c r="P50" s="72">
        <v>43601</v>
      </c>
      <c r="Q50" s="52" t="s">
        <v>168</v>
      </c>
      <c r="R50" s="48">
        <v>12</v>
      </c>
      <c r="S50" s="48" t="s">
        <v>158</v>
      </c>
      <c r="T50" s="73"/>
    </row>
    <row r="51" spans="1:20">
      <c r="A51" s="4">
        <v>47</v>
      </c>
      <c r="B51" s="20" t="s">
        <v>62</v>
      </c>
      <c r="C51" s="63" t="s">
        <v>233</v>
      </c>
      <c r="D51" s="48" t="s">
        <v>23</v>
      </c>
      <c r="E51" s="75">
        <v>18260324503</v>
      </c>
      <c r="F51" s="48" t="s">
        <v>74</v>
      </c>
      <c r="G51" s="19">
        <v>32</v>
      </c>
      <c r="H51" s="19">
        <v>39</v>
      </c>
      <c r="I51" s="58">
        <f t="shared" si="0"/>
        <v>71</v>
      </c>
      <c r="J51" s="75">
        <v>9577422155</v>
      </c>
      <c r="K51" s="65" t="s">
        <v>285</v>
      </c>
      <c r="L51" s="76" t="s">
        <v>835</v>
      </c>
      <c r="M51" s="77">
        <v>9365629710</v>
      </c>
      <c r="N51" s="78" t="s">
        <v>286</v>
      </c>
      <c r="O51" s="79">
        <v>7896826689</v>
      </c>
      <c r="P51" s="72">
        <v>43601</v>
      </c>
      <c r="Q51" s="52" t="s">
        <v>168</v>
      </c>
      <c r="R51" s="48">
        <v>13</v>
      </c>
      <c r="S51" s="48" t="s">
        <v>158</v>
      </c>
      <c r="T51" s="73"/>
    </row>
    <row r="52" spans="1:20">
      <c r="A52" s="4">
        <v>48</v>
      </c>
      <c r="B52" s="20" t="s">
        <v>63</v>
      </c>
      <c r="C52" s="63" t="s">
        <v>234</v>
      </c>
      <c r="D52" s="48" t="s">
        <v>25</v>
      </c>
      <c r="E52" s="64"/>
      <c r="F52" s="48"/>
      <c r="G52" s="19">
        <v>32</v>
      </c>
      <c r="H52" s="19">
        <v>51</v>
      </c>
      <c r="I52" s="58">
        <f t="shared" si="0"/>
        <v>83</v>
      </c>
      <c r="J52" s="64">
        <v>9508739069</v>
      </c>
      <c r="K52" s="65" t="s">
        <v>269</v>
      </c>
      <c r="L52" s="76" t="s">
        <v>270</v>
      </c>
      <c r="M52" s="77">
        <v>9401451976</v>
      </c>
      <c r="N52" s="78" t="s">
        <v>280</v>
      </c>
      <c r="O52" s="79">
        <v>9854381556</v>
      </c>
      <c r="P52" s="72">
        <v>43601</v>
      </c>
      <c r="Q52" s="52" t="s">
        <v>168</v>
      </c>
      <c r="R52" s="48">
        <v>22</v>
      </c>
      <c r="S52" s="48" t="s">
        <v>158</v>
      </c>
      <c r="T52" s="73"/>
    </row>
    <row r="53" spans="1:20">
      <c r="A53" s="4">
        <v>49</v>
      </c>
      <c r="B53" s="20" t="s">
        <v>63</v>
      </c>
      <c r="C53" s="63" t="s">
        <v>235</v>
      </c>
      <c r="D53" s="48" t="s">
        <v>23</v>
      </c>
      <c r="E53" s="75">
        <v>18260322402</v>
      </c>
      <c r="F53" s="64" t="s">
        <v>74</v>
      </c>
      <c r="G53" s="19">
        <v>15</v>
      </c>
      <c r="H53" s="19">
        <v>12</v>
      </c>
      <c r="I53" s="58">
        <f t="shared" si="0"/>
        <v>27</v>
      </c>
      <c r="J53" s="75">
        <v>9435280203</v>
      </c>
      <c r="K53" s="65" t="s">
        <v>269</v>
      </c>
      <c r="L53" s="76" t="s">
        <v>270</v>
      </c>
      <c r="M53" s="77">
        <v>9401451976</v>
      </c>
      <c r="N53" s="78" t="s">
        <v>287</v>
      </c>
      <c r="O53" s="79">
        <v>9508498536</v>
      </c>
      <c r="P53" s="72">
        <v>43601</v>
      </c>
      <c r="Q53" s="52" t="s">
        <v>168</v>
      </c>
      <c r="R53" s="48">
        <v>13</v>
      </c>
      <c r="S53" s="48" t="s">
        <v>158</v>
      </c>
      <c r="T53" s="73"/>
    </row>
    <row r="54" spans="1:20">
      <c r="A54" s="4">
        <v>50</v>
      </c>
      <c r="B54" s="20" t="s">
        <v>62</v>
      </c>
      <c r="C54" s="63" t="s">
        <v>236</v>
      </c>
      <c r="D54" s="48" t="s">
        <v>25</v>
      </c>
      <c r="E54" s="64"/>
      <c r="F54" s="65"/>
      <c r="G54" s="17">
        <v>27</v>
      </c>
      <c r="H54" s="17">
        <v>33</v>
      </c>
      <c r="I54" s="58">
        <f t="shared" si="0"/>
        <v>60</v>
      </c>
      <c r="J54" s="64">
        <v>9854744094</v>
      </c>
      <c r="K54" s="65" t="s">
        <v>285</v>
      </c>
      <c r="L54" s="76" t="s">
        <v>835</v>
      </c>
      <c r="M54" s="77">
        <v>9365629710</v>
      </c>
      <c r="N54" s="78" t="s">
        <v>288</v>
      </c>
      <c r="O54" s="79">
        <v>8724966503</v>
      </c>
      <c r="P54" s="72">
        <v>43602</v>
      </c>
      <c r="Q54" s="52" t="s">
        <v>169</v>
      </c>
      <c r="R54" s="48">
        <v>12</v>
      </c>
      <c r="S54" s="48" t="s">
        <v>158</v>
      </c>
      <c r="T54" s="73"/>
    </row>
    <row r="55" spans="1:20">
      <c r="A55" s="4">
        <v>51</v>
      </c>
      <c r="B55" s="20" t="s">
        <v>62</v>
      </c>
      <c r="C55" s="63" t="s">
        <v>237</v>
      </c>
      <c r="D55" s="48" t="s">
        <v>25</v>
      </c>
      <c r="E55" s="64"/>
      <c r="F55" s="65"/>
      <c r="G55" s="19">
        <v>30</v>
      </c>
      <c r="H55" s="19">
        <v>30</v>
      </c>
      <c r="I55" s="58">
        <f t="shared" si="0"/>
        <v>60</v>
      </c>
      <c r="J55" s="64">
        <v>9854168930</v>
      </c>
      <c r="K55" s="65" t="s">
        <v>285</v>
      </c>
      <c r="L55" s="76" t="s">
        <v>835</v>
      </c>
      <c r="M55" s="77">
        <v>9365629710</v>
      </c>
      <c r="N55" s="78" t="s">
        <v>286</v>
      </c>
      <c r="O55" s="79">
        <v>7896826689</v>
      </c>
      <c r="P55" s="72">
        <v>43602</v>
      </c>
      <c r="Q55" s="52" t="s">
        <v>169</v>
      </c>
      <c r="R55" s="48">
        <v>12</v>
      </c>
      <c r="S55" s="48" t="s">
        <v>158</v>
      </c>
      <c r="T55" s="73"/>
    </row>
    <row r="56" spans="1:20">
      <c r="A56" s="4">
        <v>52</v>
      </c>
      <c r="B56" s="20" t="s">
        <v>63</v>
      </c>
      <c r="C56" s="63" t="s">
        <v>238</v>
      </c>
      <c r="D56" s="48" t="s">
        <v>25</v>
      </c>
      <c r="E56" s="64">
        <v>227</v>
      </c>
      <c r="F56" s="65"/>
      <c r="G56" s="19">
        <v>42</v>
      </c>
      <c r="H56" s="19">
        <v>47</v>
      </c>
      <c r="I56" s="58">
        <f t="shared" si="0"/>
        <v>89</v>
      </c>
      <c r="J56" s="64">
        <v>9435082213</v>
      </c>
      <c r="K56" s="65" t="s">
        <v>269</v>
      </c>
      <c r="L56" s="76" t="s">
        <v>270</v>
      </c>
      <c r="M56" s="77">
        <v>9401451976</v>
      </c>
      <c r="N56" s="78" t="s">
        <v>289</v>
      </c>
      <c r="O56" s="79">
        <v>9957481988</v>
      </c>
      <c r="P56" s="72">
        <v>43602</v>
      </c>
      <c r="Q56" s="52" t="s">
        <v>169</v>
      </c>
      <c r="R56" s="48">
        <v>21</v>
      </c>
      <c r="S56" s="48" t="s">
        <v>158</v>
      </c>
      <c r="T56" s="73"/>
    </row>
    <row r="57" spans="1:20">
      <c r="A57" s="4">
        <v>53</v>
      </c>
      <c r="B57" s="20" t="s">
        <v>63</v>
      </c>
      <c r="C57" s="63" t="s">
        <v>239</v>
      </c>
      <c r="D57" s="48" t="s">
        <v>23</v>
      </c>
      <c r="E57" s="75">
        <v>18260325401</v>
      </c>
      <c r="F57" s="67" t="s">
        <v>74</v>
      </c>
      <c r="G57" s="19">
        <v>10</v>
      </c>
      <c r="H57" s="19">
        <v>11</v>
      </c>
      <c r="I57" s="58">
        <f t="shared" si="0"/>
        <v>21</v>
      </c>
      <c r="J57" s="75">
        <v>9435491155</v>
      </c>
      <c r="K57" s="65" t="s">
        <v>269</v>
      </c>
      <c r="L57" s="76" t="s">
        <v>270</v>
      </c>
      <c r="M57" s="77">
        <v>9401451976</v>
      </c>
      <c r="N57" s="78" t="s">
        <v>289</v>
      </c>
      <c r="O57" s="79">
        <v>9957481988</v>
      </c>
      <c r="P57" s="72">
        <v>43602</v>
      </c>
      <c r="Q57" s="52" t="s">
        <v>169</v>
      </c>
      <c r="R57" s="48">
        <v>21</v>
      </c>
      <c r="S57" s="48" t="s">
        <v>158</v>
      </c>
      <c r="T57" s="73"/>
    </row>
    <row r="58" spans="1:20">
      <c r="A58" s="4">
        <v>54</v>
      </c>
      <c r="B58" s="20" t="s">
        <v>62</v>
      </c>
      <c r="C58" s="63" t="s">
        <v>240</v>
      </c>
      <c r="D58" s="48" t="s">
        <v>25</v>
      </c>
      <c r="E58" s="64"/>
      <c r="F58" s="65"/>
      <c r="G58" s="19">
        <v>27</v>
      </c>
      <c r="H58" s="19">
        <v>34</v>
      </c>
      <c r="I58" s="58">
        <f t="shared" si="0"/>
        <v>61</v>
      </c>
      <c r="J58" s="64">
        <v>9678123730</v>
      </c>
      <c r="K58" s="65" t="s">
        <v>285</v>
      </c>
      <c r="L58" s="76" t="s">
        <v>835</v>
      </c>
      <c r="M58" s="77">
        <v>9365629710</v>
      </c>
      <c r="N58" s="78" t="s">
        <v>290</v>
      </c>
      <c r="O58" s="79">
        <v>9678405127</v>
      </c>
      <c r="P58" s="72">
        <v>43605</v>
      </c>
      <c r="Q58" s="52" t="s">
        <v>157</v>
      </c>
      <c r="R58" s="48">
        <v>13</v>
      </c>
      <c r="S58" s="48" t="s">
        <v>158</v>
      </c>
      <c r="T58" s="73"/>
    </row>
    <row r="59" spans="1:20">
      <c r="A59" s="4">
        <v>55</v>
      </c>
      <c r="B59" s="20" t="s">
        <v>62</v>
      </c>
      <c r="C59" s="63" t="s">
        <v>241</v>
      </c>
      <c r="D59" s="48" t="s">
        <v>25</v>
      </c>
      <c r="E59" s="64"/>
      <c r="F59" s="64"/>
      <c r="G59" s="19">
        <v>24</v>
      </c>
      <c r="H59" s="19">
        <v>31</v>
      </c>
      <c r="I59" s="58">
        <f t="shared" si="0"/>
        <v>55</v>
      </c>
      <c r="J59" s="64">
        <v>7035714877</v>
      </c>
      <c r="K59" s="65" t="s">
        <v>285</v>
      </c>
      <c r="L59" s="76" t="s">
        <v>835</v>
      </c>
      <c r="M59" s="77">
        <v>9365629710</v>
      </c>
      <c r="N59" s="78" t="s">
        <v>290</v>
      </c>
      <c r="O59" s="79">
        <v>9678405127</v>
      </c>
      <c r="P59" s="72">
        <v>43605</v>
      </c>
      <c r="Q59" s="52" t="s">
        <v>157</v>
      </c>
      <c r="R59" s="48">
        <v>14</v>
      </c>
      <c r="S59" s="48" t="s">
        <v>158</v>
      </c>
      <c r="T59" s="73"/>
    </row>
    <row r="60" spans="1:20">
      <c r="A60" s="4">
        <v>56</v>
      </c>
      <c r="B60" s="20" t="s">
        <v>63</v>
      </c>
      <c r="C60" s="63" t="s">
        <v>242</v>
      </c>
      <c r="D60" s="48" t="s">
        <v>25</v>
      </c>
      <c r="E60" s="64">
        <v>286</v>
      </c>
      <c r="F60" s="65"/>
      <c r="G60" s="19">
        <v>37</v>
      </c>
      <c r="H60" s="19">
        <v>28</v>
      </c>
      <c r="I60" s="58">
        <f t="shared" si="0"/>
        <v>65</v>
      </c>
      <c r="J60" s="64"/>
      <c r="K60" s="65" t="s">
        <v>269</v>
      </c>
      <c r="L60" s="76" t="s">
        <v>270</v>
      </c>
      <c r="M60" s="77">
        <v>9401451976</v>
      </c>
      <c r="N60" s="78" t="s">
        <v>289</v>
      </c>
      <c r="O60" s="79">
        <v>9957481988</v>
      </c>
      <c r="P60" s="72">
        <v>43605</v>
      </c>
      <c r="Q60" s="52" t="s">
        <v>157</v>
      </c>
      <c r="R60" s="48">
        <v>22</v>
      </c>
      <c r="S60" s="48" t="s">
        <v>158</v>
      </c>
      <c r="T60" s="73"/>
    </row>
    <row r="61" spans="1:20">
      <c r="A61" s="4">
        <v>57</v>
      </c>
      <c r="B61" s="20" t="s">
        <v>63</v>
      </c>
      <c r="C61" s="63" t="s">
        <v>243</v>
      </c>
      <c r="D61" s="48" t="s">
        <v>23</v>
      </c>
      <c r="E61" s="75">
        <v>18260319502</v>
      </c>
      <c r="F61" s="67" t="s">
        <v>74</v>
      </c>
      <c r="G61" s="17">
        <v>29</v>
      </c>
      <c r="H61" s="17">
        <v>28</v>
      </c>
      <c r="I61" s="58">
        <f t="shared" si="0"/>
        <v>57</v>
      </c>
      <c r="J61" s="75">
        <v>8486875752</v>
      </c>
      <c r="K61" s="65" t="s">
        <v>269</v>
      </c>
      <c r="L61" s="76" t="s">
        <v>270</v>
      </c>
      <c r="M61" s="77">
        <v>9401451976</v>
      </c>
      <c r="N61" s="78" t="s">
        <v>291</v>
      </c>
      <c r="O61" s="79">
        <v>9707480972</v>
      </c>
      <c r="P61" s="72">
        <v>43605</v>
      </c>
      <c r="Q61" s="52" t="s">
        <v>157</v>
      </c>
      <c r="R61" s="48">
        <v>23</v>
      </c>
      <c r="S61" s="48" t="s">
        <v>158</v>
      </c>
      <c r="T61" s="73"/>
    </row>
    <row r="62" spans="1:20">
      <c r="A62" s="4">
        <v>58</v>
      </c>
      <c r="B62" s="20" t="s">
        <v>62</v>
      </c>
      <c r="C62" s="63" t="s">
        <v>107</v>
      </c>
      <c r="D62" s="48" t="s">
        <v>25</v>
      </c>
      <c r="E62" s="64"/>
      <c r="F62" s="48"/>
      <c r="G62" s="19">
        <v>26</v>
      </c>
      <c r="H62" s="19">
        <v>35</v>
      </c>
      <c r="I62" s="58">
        <f t="shared" si="0"/>
        <v>61</v>
      </c>
      <c r="J62" s="64">
        <v>9864580918</v>
      </c>
      <c r="K62" s="65" t="s">
        <v>285</v>
      </c>
      <c r="L62" s="76" t="s">
        <v>835</v>
      </c>
      <c r="M62" s="77">
        <v>9365629710</v>
      </c>
      <c r="N62" s="78" t="s">
        <v>177</v>
      </c>
      <c r="O62" s="79">
        <v>9613983981</v>
      </c>
      <c r="P62" s="72">
        <v>43606</v>
      </c>
      <c r="Q62" s="52" t="s">
        <v>161</v>
      </c>
      <c r="R62" s="48">
        <v>16</v>
      </c>
      <c r="S62" s="48" t="s">
        <v>158</v>
      </c>
      <c r="T62" s="73"/>
    </row>
    <row r="63" spans="1:20">
      <c r="A63" s="4">
        <v>59</v>
      </c>
      <c r="B63" s="20" t="s">
        <v>62</v>
      </c>
      <c r="C63" s="63" t="s">
        <v>244</v>
      </c>
      <c r="D63" s="48" t="s">
        <v>25</v>
      </c>
      <c r="E63" s="64"/>
      <c r="F63" s="48"/>
      <c r="G63" s="19">
        <v>33</v>
      </c>
      <c r="H63" s="19">
        <v>42</v>
      </c>
      <c r="I63" s="58">
        <f t="shared" si="0"/>
        <v>75</v>
      </c>
      <c r="J63" s="64">
        <v>9577107722</v>
      </c>
      <c r="K63" s="65" t="s">
        <v>285</v>
      </c>
      <c r="L63" s="76" t="s">
        <v>835</v>
      </c>
      <c r="M63" s="77">
        <v>9365629710</v>
      </c>
      <c r="N63" s="78" t="s">
        <v>177</v>
      </c>
      <c r="O63" s="79">
        <v>9613983981</v>
      </c>
      <c r="P63" s="72">
        <v>43606</v>
      </c>
      <c r="Q63" s="52" t="s">
        <v>161</v>
      </c>
      <c r="R63" s="48">
        <v>17</v>
      </c>
      <c r="S63" s="48" t="s">
        <v>158</v>
      </c>
      <c r="T63" s="73"/>
    </row>
    <row r="64" spans="1:20">
      <c r="A64" s="4">
        <v>60</v>
      </c>
      <c r="B64" s="20" t="s">
        <v>63</v>
      </c>
      <c r="C64" s="63" t="s">
        <v>245</v>
      </c>
      <c r="D64" s="48" t="s">
        <v>25</v>
      </c>
      <c r="E64" s="64">
        <v>332</v>
      </c>
      <c r="F64" s="65"/>
      <c r="G64" s="19">
        <v>39</v>
      </c>
      <c r="H64" s="19">
        <v>28</v>
      </c>
      <c r="I64" s="58">
        <f t="shared" si="0"/>
        <v>67</v>
      </c>
      <c r="J64" s="64">
        <v>8876127181</v>
      </c>
      <c r="K64" s="65" t="s">
        <v>269</v>
      </c>
      <c r="L64" s="76" t="s">
        <v>270</v>
      </c>
      <c r="M64" s="77">
        <v>9401451976</v>
      </c>
      <c r="N64" s="78" t="s">
        <v>292</v>
      </c>
      <c r="O64" s="79">
        <v>9401210854</v>
      </c>
      <c r="P64" s="72">
        <v>43606</v>
      </c>
      <c r="Q64" s="52" t="s">
        <v>161</v>
      </c>
      <c r="R64" s="48">
        <v>26</v>
      </c>
      <c r="S64" s="48" t="s">
        <v>158</v>
      </c>
      <c r="T64" s="73"/>
    </row>
    <row r="65" spans="1:20" ht="30">
      <c r="A65" s="4">
        <v>61</v>
      </c>
      <c r="B65" s="20" t="s">
        <v>63</v>
      </c>
      <c r="C65" s="63" t="s">
        <v>246</v>
      </c>
      <c r="D65" s="48" t="s">
        <v>23</v>
      </c>
      <c r="E65" s="75">
        <v>18260323601</v>
      </c>
      <c r="F65" s="67" t="s">
        <v>74</v>
      </c>
      <c r="G65" s="19">
        <v>31</v>
      </c>
      <c r="H65" s="19">
        <v>35</v>
      </c>
      <c r="I65" s="58">
        <f t="shared" si="0"/>
        <v>66</v>
      </c>
      <c r="J65" s="75">
        <v>9401142958</v>
      </c>
      <c r="K65" s="65" t="s">
        <v>269</v>
      </c>
      <c r="L65" s="76" t="s">
        <v>270</v>
      </c>
      <c r="M65" s="77">
        <v>9401451976</v>
      </c>
      <c r="N65" s="78" t="s">
        <v>293</v>
      </c>
      <c r="O65" s="79">
        <v>9859560234</v>
      </c>
      <c r="P65" s="72">
        <v>43606</v>
      </c>
      <c r="Q65" s="52" t="s">
        <v>161</v>
      </c>
      <c r="R65" s="48">
        <v>18</v>
      </c>
      <c r="S65" s="48" t="s">
        <v>158</v>
      </c>
      <c r="T65" s="73"/>
    </row>
    <row r="66" spans="1:20">
      <c r="A66" s="4">
        <v>62</v>
      </c>
      <c r="B66" s="20" t="s">
        <v>62</v>
      </c>
      <c r="C66" s="63" t="s">
        <v>247</v>
      </c>
      <c r="D66" s="48" t="s">
        <v>25</v>
      </c>
      <c r="E66" s="64"/>
      <c r="F66" s="48"/>
      <c r="G66" s="19">
        <v>60</v>
      </c>
      <c r="H66" s="19">
        <v>75</v>
      </c>
      <c r="I66" s="58">
        <f t="shared" si="0"/>
        <v>135</v>
      </c>
      <c r="J66" s="64">
        <v>9854227135</v>
      </c>
      <c r="K66" s="65" t="s">
        <v>285</v>
      </c>
      <c r="L66" s="76" t="s">
        <v>835</v>
      </c>
      <c r="M66" s="77">
        <v>9365629710</v>
      </c>
      <c r="N66" s="78" t="s">
        <v>290</v>
      </c>
      <c r="O66" s="79">
        <v>9678405127</v>
      </c>
      <c r="P66" s="72">
        <v>43607</v>
      </c>
      <c r="Q66" s="52" t="s">
        <v>165</v>
      </c>
      <c r="R66" s="48">
        <v>13</v>
      </c>
      <c r="S66" s="48" t="s">
        <v>158</v>
      </c>
      <c r="T66" s="73"/>
    </row>
    <row r="67" spans="1:20" ht="30">
      <c r="A67" s="4">
        <v>63</v>
      </c>
      <c r="B67" s="20" t="s">
        <v>63</v>
      </c>
      <c r="C67" s="63" t="s">
        <v>248</v>
      </c>
      <c r="D67" s="48" t="s">
        <v>23</v>
      </c>
      <c r="E67" s="75">
        <v>18260323501</v>
      </c>
      <c r="F67" s="67" t="s">
        <v>74</v>
      </c>
      <c r="G67" s="19">
        <v>61</v>
      </c>
      <c r="H67" s="19">
        <v>79</v>
      </c>
      <c r="I67" s="58">
        <f t="shared" si="0"/>
        <v>140</v>
      </c>
      <c r="J67" s="75">
        <v>8822894926</v>
      </c>
      <c r="K67" s="65" t="s">
        <v>269</v>
      </c>
      <c r="L67" s="76" t="s">
        <v>270</v>
      </c>
      <c r="M67" s="77">
        <v>9401451976</v>
      </c>
      <c r="N67" s="78" t="s">
        <v>294</v>
      </c>
      <c r="O67" s="79">
        <v>9859560382</v>
      </c>
      <c r="P67" s="72">
        <v>43607</v>
      </c>
      <c r="Q67" s="52" t="s">
        <v>165</v>
      </c>
      <c r="R67" s="48">
        <v>22</v>
      </c>
      <c r="S67" s="48" t="s">
        <v>158</v>
      </c>
      <c r="T67" s="73"/>
    </row>
    <row r="68" spans="1:20">
      <c r="A68" s="4">
        <v>64</v>
      </c>
      <c r="B68" s="20" t="s">
        <v>62</v>
      </c>
      <c r="C68" s="63" t="s">
        <v>249</v>
      </c>
      <c r="D68" s="48" t="s">
        <v>23</v>
      </c>
      <c r="E68" s="75">
        <v>18260314503</v>
      </c>
      <c r="F68" s="48" t="s">
        <v>74</v>
      </c>
      <c r="G68" s="19">
        <v>62</v>
      </c>
      <c r="H68" s="19">
        <v>76</v>
      </c>
      <c r="I68" s="58">
        <f t="shared" si="0"/>
        <v>138</v>
      </c>
      <c r="J68" s="75">
        <v>9854074168</v>
      </c>
      <c r="K68" s="65" t="s">
        <v>285</v>
      </c>
      <c r="L68" s="76" t="s">
        <v>835</v>
      </c>
      <c r="M68" s="77">
        <v>9365629710</v>
      </c>
      <c r="N68" s="78" t="s">
        <v>295</v>
      </c>
      <c r="O68" s="79">
        <v>9854961200</v>
      </c>
      <c r="P68" s="72">
        <v>43608</v>
      </c>
      <c r="Q68" s="52" t="s">
        <v>168</v>
      </c>
      <c r="R68" s="48">
        <v>14</v>
      </c>
      <c r="S68" s="48" t="s">
        <v>158</v>
      </c>
      <c r="T68" s="73"/>
    </row>
    <row r="69" spans="1:20">
      <c r="A69" s="4">
        <v>65</v>
      </c>
      <c r="B69" s="20" t="s">
        <v>63</v>
      </c>
      <c r="C69" s="63" t="s">
        <v>250</v>
      </c>
      <c r="D69" s="48" t="s">
        <v>25</v>
      </c>
      <c r="E69" s="64"/>
      <c r="F69" s="48"/>
      <c r="G69" s="19">
        <v>23</v>
      </c>
      <c r="H69" s="19">
        <v>29</v>
      </c>
      <c r="I69" s="58">
        <f t="shared" si="0"/>
        <v>52</v>
      </c>
      <c r="J69" s="64">
        <v>9435653609</v>
      </c>
      <c r="K69" s="65" t="s">
        <v>269</v>
      </c>
      <c r="L69" s="76" t="s">
        <v>270</v>
      </c>
      <c r="M69" s="77">
        <v>9401451976</v>
      </c>
      <c r="N69" s="78" t="s">
        <v>280</v>
      </c>
      <c r="O69" s="79">
        <v>9854381556</v>
      </c>
      <c r="P69" s="72">
        <v>43608</v>
      </c>
      <c r="Q69" s="52" t="s">
        <v>168</v>
      </c>
      <c r="R69" s="48">
        <v>23</v>
      </c>
      <c r="S69" s="48" t="s">
        <v>158</v>
      </c>
      <c r="T69" s="73"/>
    </row>
    <row r="70" spans="1:20">
      <c r="A70" s="4">
        <v>66</v>
      </c>
      <c r="B70" s="20" t="s">
        <v>63</v>
      </c>
      <c r="C70" s="63" t="s">
        <v>251</v>
      </c>
      <c r="D70" s="48" t="s">
        <v>25</v>
      </c>
      <c r="E70" s="64"/>
      <c r="F70" s="65"/>
      <c r="G70" s="19">
        <v>17</v>
      </c>
      <c r="H70" s="19">
        <v>22</v>
      </c>
      <c r="I70" s="58">
        <f t="shared" ref="I70:I133" si="1">SUM(G70:H70)</f>
        <v>39</v>
      </c>
      <c r="J70" s="64"/>
      <c r="K70" s="65" t="s">
        <v>269</v>
      </c>
      <c r="L70" s="76" t="s">
        <v>270</v>
      </c>
      <c r="M70" s="77">
        <v>9401451976</v>
      </c>
      <c r="N70" s="78" t="s">
        <v>296</v>
      </c>
      <c r="O70" s="79">
        <v>9864553022</v>
      </c>
      <c r="P70" s="72">
        <v>43608</v>
      </c>
      <c r="Q70" s="52" t="s">
        <v>168</v>
      </c>
      <c r="R70" s="48">
        <v>22</v>
      </c>
      <c r="S70" s="48" t="s">
        <v>158</v>
      </c>
      <c r="T70" s="73"/>
    </row>
    <row r="71" spans="1:20">
      <c r="A71" s="4">
        <v>67</v>
      </c>
      <c r="B71" s="20" t="s">
        <v>63</v>
      </c>
      <c r="C71" s="63" t="s">
        <v>252</v>
      </c>
      <c r="D71" s="48" t="s">
        <v>23</v>
      </c>
      <c r="E71" s="75">
        <v>18260321701</v>
      </c>
      <c r="F71" s="64" t="s">
        <v>74</v>
      </c>
      <c r="G71" s="19">
        <v>17</v>
      </c>
      <c r="H71" s="19">
        <v>18</v>
      </c>
      <c r="I71" s="58">
        <f t="shared" si="1"/>
        <v>35</v>
      </c>
      <c r="J71" s="75">
        <v>6900975848</v>
      </c>
      <c r="K71" s="65" t="s">
        <v>269</v>
      </c>
      <c r="L71" s="76" t="s">
        <v>270</v>
      </c>
      <c r="M71" s="77">
        <v>9401451976</v>
      </c>
      <c r="N71" s="78" t="s">
        <v>297</v>
      </c>
      <c r="O71" s="79">
        <v>9859747181</v>
      </c>
      <c r="P71" s="72">
        <v>43608</v>
      </c>
      <c r="Q71" s="52" t="s">
        <v>168</v>
      </c>
      <c r="R71" s="48">
        <v>19</v>
      </c>
      <c r="S71" s="48" t="s">
        <v>158</v>
      </c>
      <c r="T71" s="73"/>
    </row>
    <row r="72" spans="1:20">
      <c r="A72" s="4">
        <v>68</v>
      </c>
      <c r="B72" s="20" t="s">
        <v>62</v>
      </c>
      <c r="C72" s="63" t="s">
        <v>249</v>
      </c>
      <c r="D72" s="48" t="s">
        <v>23</v>
      </c>
      <c r="E72" s="75">
        <v>18260314503</v>
      </c>
      <c r="F72" s="48" t="s">
        <v>74</v>
      </c>
      <c r="G72" s="19">
        <v>61</v>
      </c>
      <c r="H72" s="19">
        <v>77</v>
      </c>
      <c r="I72" s="58">
        <f t="shared" si="1"/>
        <v>138</v>
      </c>
      <c r="J72" s="75">
        <v>9854074168</v>
      </c>
      <c r="K72" s="65" t="s">
        <v>285</v>
      </c>
      <c r="L72" s="76" t="s">
        <v>835</v>
      </c>
      <c r="M72" s="77">
        <v>9365629710</v>
      </c>
      <c r="N72" s="78" t="s">
        <v>295</v>
      </c>
      <c r="O72" s="79">
        <v>9854961200</v>
      </c>
      <c r="P72" s="72">
        <v>43609</v>
      </c>
      <c r="Q72" s="52" t="s">
        <v>169</v>
      </c>
      <c r="R72" s="48">
        <v>14</v>
      </c>
      <c r="S72" s="48" t="s">
        <v>158</v>
      </c>
      <c r="T72" s="73"/>
    </row>
    <row r="73" spans="1:20" ht="30">
      <c r="A73" s="4">
        <v>69</v>
      </c>
      <c r="B73" s="20" t="s">
        <v>63</v>
      </c>
      <c r="C73" s="63" t="s">
        <v>253</v>
      </c>
      <c r="D73" s="48" t="s">
        <v>25</v>
      </c>
      <c r="E73" s="64"/>
      <c r="F73" s="48"/>
      <c r="G73" s="19">
        <v>47</v>
      </c>
      <c r="H73" s="19">
        <v>52</v>
      </c>
      <c r="I73" s="58">
        <f t="shared" si="1"/>
        <v>99</v>
      </c>
      <c r="J73" s="64"/>
      <c r="K73" s="65" t="s">
        <v>269</v>
      </c>
      <c r="L73" s="76" t="s">
        <v>270</v>
      </c>
      <c r="M73" s="77">
        <v>9401451976</v>
      </c>
      <c r="N73" s="78" t="s">
        <v>298</v>
      </c>
      <c r="O73" s="79">
        <v>9508605568</v>
      </c>
      <c r="P73" s="72">
        <v>43609</v>
      </c>
      <c r="Q73" s="52" t="s">
        <v>169</v>
      </c>
      <c r="R73" s="48">
        <v>24</v>
      </c>
      <c r="S73" s="48" t="s">
        <v>158</v>
      </c>
      <c r="T73" s="73"/>
    </row>
    <row r="74" spans="1:20">
      <c r="A74" s="4">
        <v>70</v>
      </c>
      <c r="B74" s="20" t="s">
        <v>63</v>
      </c>
      <c r="C74" s="63" t="s">
        <v>254</v>
      </c>
      <c r="D74" s="48" t="s">
        <v>23</v>
      </c>
      <c r="E74" s="75">
        <v>18260322401</v>
      </c>
      <c r="F74" s="64" t="s">
        <v>74</v>
      </c>
      <c r="G74" s="19">
        <v>11</v>
      </c>
      <c r="H74" s="19">
        <v>14</v>
      </c>
      <c r="I74" s="58">
        <f t="shared" si="1"/>
        <v>25</v>
      </c>
      <c r="J74" s="75">
        <v>9435184602</v>
      </c>
      <c r="K74" s="65" t="s">
        <v>269</v>
      </c>
      <c r="L74" s="76" t="s">
        <v>270</v>
      </c>
      <c r="M74" s="77">
        <v>9401451976</v>
      </c>
      <c r="N74" s="78" t="s">
        <v>297</v>
      </c>
      <c r="O74" s="79">
        <v>9859747181</v>
      </c>
      <c r="P74" s="72">
        <v>43609</v>
      </c>
      <c r="Q74" s="52" t="s">
        <v>169</v>
      </c>
      <c r="R74" s="48">
        <v>17</v>
      </c>
      <c r="S74" s="48" t="s">
        <v>158</v>
      </c>
      <c r="T74" s="73"/>
    </row>
    <row r="75" spans="1:20">
      <c r="A75" s="4">
        <v>71</v>
      </c>
      <c r="B75" s="20" t="s">
        <v>62</v>
      </c>
      <c r="C75" s="63" t="s">
        <v>255</v>
      </c>
      <c r="D75" s="48" t="s">
        <v>23</v>
      </c>
      <c r="E75" s="75">
        <v>18260314504</v>
      </c>
      <c r="F75" s="48" t="s">
        <v>74</v>
      </c>
      <c r="G75" s="19">
        <v>56</v>
      </c>
      <c r="H75" s="19">
        <v>60</v>
      </c>
      <c r="I75" s="58">
        <f t="shared" si="1"/>
        <v>116</v>
      </c>
      <c r="J75" s="75">
        <v>9859356065</v>
      </c>
      <c r="K75" s="65" t="s">
        <v>285</v>
      </c>
      <c r="L75" s="76" t="s">
        <v>835</v>
      </c>
      <c r="M75" s="77">
        <v>9365629710</v>
      </c>
      <c r="N75" s="78" t="s">
        <v>295</v>
      </c>
      <c r="O75" s="79">
        <v>9854961200</v>
      </c>
      <c r="P75" s="72">
        <v>43610</v>
      </c>
      <c r="Q75" s="52" t="s">
        <v>172</v>
      </c>
      <c r="R75" s="48">
        <v>14</v>
      </c>
      <c r="S75" s="48" t="s">
        <v>158</v>
      </c>
      <c r="T75" s="73"/>
    </row>
    <row r="76" spans="1:20">
      <c r="A76" s="4">
        <v>72</v>
      </c>
      <c r="B76" s="20" t="s">
        <v>63</v>
      </c>
      <c r="C76" s="63" t="s">
        <v>256</v>
      </c>
      <c r="D76" s="48" t="s">
        <v>25</v>
      </c>
      <c r="E76" s="64">
        <v>84</v>
      </c>
      <c r="F76" s="65"/>
      <c r="G76" s="19">
        <v>30</v>
      </c>
      <c r="H76" s="19">
        <v>36</v>
      </c>
      <c r="I76" s="58">
        <f t="shared" si="1"/>
        <v>66</v>
      </c>
      <c r="J76" s="64"/>
      <c r="K76" s="65" t="s">
        <v>269</v>
      </c>
      <c r="L76" s="76" t="s">
        <v>270</v>
      </c>
      <c r="M76" s="77">
        <v>9401451976</v>
      </c>
      <c r="N76" s="78" t="s">
        <v>296</v>
      </c>
      <c r="O76" s="79">
        <v>9864553022</v>
      </c>
      <c r="P76" s="72">
        <v>43610</v>
      </c>
      <c r="Q76" s="52" t="s">
        <v>172</v>
      </c>
      <c r="R76" s="48">
        <v>21</v>
      </c>
      <c r="S76" s="48" t="s">
        <v>158</v>
      </c>
      <c r="T76" s="73"/>
    </row>
    <row r="77" spans="1:20">
      <c r="A77" s="4">
        <v>73</v>
      </c>
      <c r="B77" s="20" t="s">
        <v>63</v>
      </c>
      <c r="C77" s="63" t="s">
        <v>257</v>
      </c>
      <c r="D77" s="48" t="s">
        <v>25</v>
      </c>
      <c r="E77" s="64"/>
      <c r="F77" s="64"/>
      <c r="G77" s="19">
        <v>28</v>
      </c>
      <c r="H77" s="19">
        <v>21</v>
      </c>
      <c r="I77" s="58">
        <f t="shared" si="1"/>
        <v>49</v>
      </c>
      <c r="J77" s="64"/>
      <c r="K77" s="65" t="s">
        <v>269</v>
      </c>
      <c r="L77" s="76" t="s">
        <v>270</v>
      </c>
      <c r="M77" s="77">
        <v>9401451976</v>
      </c>
      <c r="N77" s="78" t="s">
        <v>162</v>
      </c>
      <c r="O77" s="79">
        <v>9707875161</v>
      </c>
      <c r="P77" s="72">
        <v>43610</v>
      </c>
      <c r="Q77" s="52" t="s">
        <v>172</v>
      </c>
      <c r="R77" s="48">
        <v>25</v>
      </c>
      <c r="S77" s="48" t="s">
        <v>158</v>
      </c>
      <c r="T77" s="73"/>
    </row>
    <row r="78" spans="1:20">
      <c r="A78" s="4">
        <v>74</v>
      </c>
      <c r="B78" s="20" t="s">
        <v>62</v>
      </c>
      <c r="C78" s="63" t="s">
        <v>258</v>
      </c>
      <c r="D78" s="48" t="s">
        <v>25</v>
      </c>
      <c r="E78" s="64"/>
      <c r="F78" s="65"/>
      <c r="G78" s="19">
        <v>35</v>
      </c>
      <c r="H78" s="19">
        <v>41</v>
      </c>
      <c r="I78" s="58">
        <f t="shared" si="1"/>
        <v>76</v>
      </c>
      <c r="J78" s="64">
        <v>8753840288</v>
      </c>
      <c r="K78" s="65" t="s">
        <v>285</v>
      </c>
      <c r="L78" s="76" t="s">
        <v>835</v>
      </c>
      <c r="M78" s="77">
        <v>9365629710</v>
      </c>
      <c r="N78" s="78" t="s">
        <v>295</v>
      </c>
      <c r="O78" s="79">
        <v>9854961200</v>
      </c>
      <c r="P78" s="72">
        <v>43612</v>
      </c>
      <c r="Q78" s="52" t="s">
        <v>157</v>
      </c>
      <c r="R78" s="48">
        <v>14</v>
      </c>
      <c r="S78" s="48" t="s">
        <v>158</v>
      </c>
      <c r="T78" s="73"/>
    </row>
    <row r="79" spans="1:20">
      <c r="A79" s="4">
        <v>75</v>
      </c>
      <c r="B79" s="20" t="s">
        <v>62</v>
      </c>
      <c r="C79" s="63" t="s">
        <v>259</v>
      </c>
      <c r="D79" s="48" t="s">
        <v>25</v>
      </c>
      <c r="E79" s="64"/>
      <c r="F79" s="65"/>
      <c r="G79" s="19">
        <v>26</v>
      </c>
      <c r="H79" s="19">
        <v>29</v>
      </c>
      <c r="I79" s="58">
        <f t="shared" si="1"/>
        <v>55</v>
      </c>
      <c r="J79" s="64">
        <v>8753001930</v>
      </c>
      <c r="K79" s="65" t="s">
        <v>285</v>
      </c>
      <c r="L79" s="76" t="s">
        <v>835</v>
      </c>
      <c r="M79" s="77">
        <v>9365629710</v>
      </c>
      <c r="N79" s="78" t="s">
        <v>295</v>
      </c>
      <c r="O79" s="79">
        <v>9854961200</v>
      </c>
      <c r="P79" s="72">
        <v>43612</v>
      </c>
      <c r="Q79" s="52" t="s">
        <v>157</v>
      </c>
      <c r="R79" s="48">
        <v>14</v>
      </c>
      <c r="S79" s="48" t="s">
        <v>158</v>
      </c>
      <c r="T79" s="73"/>
    </row>
    <row r="80" spans="1:20">
      <c r="A80" s="4">
        <v>76</v>
      </c>
      <c r="B80" s="20" t="s">
        <v>63</v>
      </c>
      <c r="C80" s="63" t="s">
        <v>260</v>
      </c>
      <c r="D80" s="48" t="s">
        <v>25</v>
      </c>
      <c r="E80" s="64"/>
      <c r="F80" s="65"/>
      <c r="G80" s="19">
        <v>28</v>
      </c>
      <c r="H80" s="19">
        <v>35</v>
      </c>
      <c r="I80" s="58">
        <f t="shared" si="1"/>
        <v>63</v>
      </c>
      <c r="J80" s="64">
        <v>9854312344</v>
      </c>
      <c r="K80" s="65" t="s">
        <v>269</v>
      </c>
      <c r="L80" s="76" t="s">
        <v>270</v>
      </c>
      <c r="M80" s="77">
        <v>9401451976</v>
      </c>
      <c r="N80" s="78" t="s">
        <v>283</v>
      </c>
      <c r="O80" s="79">
        <v>9508108762</v>
      </c>
      <c r="P80" s="72">
        <v>43612</v>
      </c>
      <c r="Q80" s="52" t="s">
        <v>157</v>
      </c>
      <c r="R80" s="48">
        <v>26</v>
      </c>
      <c r="S80" s="48" t="s">
        <v>158</v>
      </c>
      <c r="T80" s="73"/>
    </row>
    <row r="81" spans="1:20">
      <c r="A81" s="4">
        <v>77</v>
      </c>
      <c r="B81" s="20" t="s">
        <v>63</v>
      </c>
      <c r="C81" s="63" t="s">
        <v>261</v>
      </c>
      <c r="D81" s="48" t="s">
        <v>25</v>
      </c>
      <c r="E81" s="64">
        <v>285</v>
      </c>
      <c r="F81" s="65"/>
      <c r="G81" s="19">
        <v>31</v>
      </c>
      <c r="H81" s="19">
        <v>31</v>
      </c>
      <c r="I81" s="58">
        <f t="shared" si="1"/>
        <v>62</v>
      </c>
      <c r="J81" s="64">
        <v>8822581727</v>
      </c>
      <c r="K81" s="65" t="s">
        <v>269</v>
      </c>
      <c r="L81" s="76" t="s">
        <v>270</v>
      </c>
      <c r="M81" s="77">
        <v>9401451976</v>
      </c>
      <c r="N81" s="78"/>
      <c r="O81" s="79"/>
      <c r="P81" s="72">
        <v>43612</v>
      </c>
      <c r="Q81" s="52" t="s">
        <v>157</v>
      </c>
      <c r="R81" s="48">
        <v>20</v>
      </c>
      <c r="S81" s="48" t="s">
        <v>158</v>
      </c>
      <c r="T81" s="73"/>
    </row>
    <row r="82" spans="1:20" ht="30">
      <c r="A82" s="4">
        <v>78</v>
      </c>
      <c r="B82" s="20" t="s">
        <v>62</v>
      </c>
      <c r="C82" s="63" t="s">
        <v>262</v>
      </c>
      <c r="D82" s="48" t="s">
        <v>23</v>
      </c>
      <c r="E82" s="75">
        <v>18260314505</v>
      </c>
      <c r="F82" s="67" t="s">
        <v>74</v>
      </c>
      <c r="G82" s="19">
        <v>61</v>
      </c>
      <c r="H82" s="19">
        <v>73</v>
      </c>
      <c r="I82" s="58">
        <f t="shared" si="1"/>
        <v>134</v>
      </c>
      <c r="J82" s="75">
        <v>9577222409</v>
      </c>
      <c r="K82" s="65" t="s">
        <v>285</v>
      </c>
      <c r="L82" s="76" t="s">
        <v>835</v>
      </c>
      <c r="M82" s="77">
        <v>9365629710</v>
      </c>
      <c r="N82" s="78" t="s">
        <v>295</v>
      </c>
      <c r="O82" s="79">
        <v>9854961200</v>
      </c>
      <c r="P82" s="72">
        <v>43613</v>
      </c>
      <c r="Q82" s="52" t="s">
        <v>161</v>
      </c>
      <c r="R82" s="48">
        <v>15</v>
      </c>
      <c r="S82" s="48" t="s">
        <v>158</v>
      </c>
      <c r="T82" s="73"/>
    </row>
    <row r="83" spans="1:20">
      <c r="A83" s="4">
        <v>79</v>
      </c>
      <c r="B83" s="20" t="s">
        <v>63</v>
      </c>
      <c r="C83" s="63" t="s">
        <v>263</v>
      </c>
      <c r="D83" s="48" t="s">
        <v>25</v>
      </c>
      <c r="E83" s="64">
        <v>88</v>
      </c>
      <c r="F83" s="64"/>
      <c r="G83" s="19">
        <v>35</v>
      </c>
      <c r="H83" s="19">
        <v>30</v>
      </c>
      <c r="I83" s="58">
        <f t="shared" si="1"/>
        <v>65</v>
      </c>
      <c r="J83" s="64">
        <v>9864734970</v>
      </c>
      <c r="K83" s="65" t="s">
        <v>269</v>
      </c>
      <c r="L83" s="76" t="s">
        <v>270</v>
      </c>
      <c r="M83" s="77">
        <v>9401451976</v>
      </c>
      <c r="N83" s="78" t="s">
        <v>299</v>
      </c>
      <c r="O83" s="79">
        <v>9508040114</v>
      </c>
      <c r="P83" s="72">
        <v>43613</v>
      </c>
      <c r="Q83" s="52" t="s">
        <v>161</v>
      </c>
      <c r="R83" s="48">
        <v>25</v>
      </c>
      <c r="S83" s="48" t="s">
        <v>158</v>
      </c>
      <c r="T83" s="73"/>
    </row>
    <row r="84" spans="1:20" ht="30">
      <c r="A84" s="4">
        <v>80</v>
      </c>
      <c r="B84" s="20" t="s">
        <v>63</v>
      </c>
      <c r="C84" s="63" t="s">
        <v>264</v>
      </c>
      <c r="D84" s="48" t="s">
        <v>23</v>
      </c>
      <c r="E84" s="75">
        <v>18260309001</v>
      </c>
      <c r="F84" s="67" t="s">
        <v>74</v>
      </c>
      <c r="G84" s="19">
        <v>23</v>
      </c>
      <c r="H84" s="19">
        <v>34</v>
      </c>
      <c r="I84" s="58">
        <f t="shared" si="1"/>
        <v>57</v>
      </c>
      <c r="J84" s="75">
        <v>9864884076</v>
      </c>
      <c r="K84" s="65" t="s">
        <v>269</v>
      </c>
      <c r="L84" s="76" t="s">
        <v>270</v>
      </c>
      <c r="M84" s="77">
        <v>9401451976</v>
      </c>
      <c r="N84" s="78" t="s">
        <v>300</v>
      </c>
      <c r="O84" s="79">
        <v>9508040114</v>
      </c>
      <c r="P84" s="72">
        <v>43613</v>
      </c>
      <c r="Q84" s="52" t="s">
        <v>161</v>
      </c>
      <c r="R84" s="48">
        <v>20</v>
      </c>
      <c r="S84" s="48" t="s">
        <v>158</v>
      </c>
      <c r="T84" s="73"/>
    </row>
    <row r="85" spans="1:20">
      <c r="A85" s="4">
        <v>81</v>
      </c>
      <c r="B85" s="20" t="s">
        <v>62</v>
      </c>
      <c r="C85" s="63" t="s">
        <v>265</v>
      </c>
      <c r="D85" s="48" t="s">
        <v>23</v>
      </c>
      <c r="E85" s="75">
        <v>18260309003</v>
      </c>
      <c r="F85" s="48" t="s">
        <v>266</v>
      </c>
      <c r="G85" s="19">
        <v>83</v>
      </c>
      <c r="H85" s="19">
        <v>94</v>
      </c>
      <c r="I85" s="58">
        <f t="shared" si="1"/>
        <v>177</v>
      </c>
      <c r="J85" s="75">
        <v>9854273176</v>
      </c>
      <c r="K85" s="65" t="s">
        <v>269</v>
      </c>
      <c r="L85" s="76" t="s">
        <v>270</v>
      </c>
      <c r="M85" s="77">
        <v>9401451976</v>
      </c>
      <c r="N85" s="78" t="s">
        <v>299</v>
      </c>
      <c r="O85" s="79">
        <v>9508040114</v>
      </c>
      <c r="P85" s="72">
        <v>43614</v>
      </c>
      <c r="Q85" s="52" t="s">
        <v>165</v>
      </c>
      <c r="R85" s="48">
        <v>18</v>
      </c>
      <c r="S85" s="48" t="s">
        <v>158</v>
      </c>
      <c r="T85" s="73"/>
    </row>
    <row r="86" spans="1:20">
      <c r="A86" s="4">
        <v>82</v>
      </c>
      <c r="B86" s="20" t="s">
        <v>63</v>
      </c>
      <c r="C86" s="63" t="s">
        <v>265</v>
      </c>
      <c r="D86" s="48" t="s">
        <v>23</v>
      </c>
      <c r="E86" s="75">
        <v>18260309003</v>
      </c>
      <c r="F86" s="48" t="s">
        <v>266</v>
      </c>
      <c r="G86" s="19">
        <v>84</v>
      </c>
      <c r="H86" s="19">
        <v>95</v>
      </c>
      <c r="I86" s="58">
        <f t="shared" si="1"/>
        <v>179</v>
      </c>
      <c r="J86" s="75">
        <v>9854273176</v>
      </c>
      <c r="K86" s="65" t="s">
        <v>269</v>
      </c>
      <c r="L86" s="76" t="s">
        <v>270</v>
      </c>
      <c r="M86" s="77">
        <v>9401451976</v>
      </c>
      <c r="N86" s="78" t="s">
        <v>299</v>
      </c>
      <c r="O86" s="79">
        <v>9508040114</v>
      </c>
      <c r="P86" s="72">
        <v>43614</v>
      </c>
      <c r="Q86" s="52" t="s">
        <v>165</v>
      </c>
      <c r="R86" s="48">
        <v>18</v>
      </c>
      <c r="S86" s="48" t="s">
        <v>158</v>
      </c>
      <c r="T86" s="73"/>
    </row>
    <row r="87" spans="1:20">
      <c r="A87" s="4">
        <v>83</v>
      </c>
      <c r="B87" s="20" t="s">
        <v>62</v>
      </c>
      <c r="C87" s="63" t="s">
        <v>265</v>
      </c>
      <c r="D87" s="48" t="s">
        <v>23</v>
      </c>
      <c r="E87" s="75">
        <v>18260309003</v>
      </c>
      <c r="F87" s="48" t="s">
        <v>266</v>
      </c>
      <c r="G87" s="19">
        <v>83</v>
      </c>
      <c r="H87" s="19">
        <v>94</v>
      </c>
      <c r="I87" s="58">
        <f t="shared" si="1"/>
        <v>177</v>
      </c>
      <c r="J87" s="75">
        <v>9854273176</v>
      </c>
      <c r="K87" s="65" t="s">
        <v>269</v>
      </c>
      <c r="L87" s="76" t="s">
        <v>270</v>
      </c>
      <c r="M87" s="77">
        <v>9401451976</v>
      </c>
      <c r="N87" s="78" t="s">
        <v>299</v>
      </c>
      <c r="O87" s="79">
        <v>9508040114</v>
      </c>
      <c r="P87" s="72">
        <v>43615</v>
      </c>
      <c r="Q87" s="52" t="s">
        <v>168</v>
      </c>
      <c r="R87" s="48">
        <v>18</v>
      </c>
      <c r="S87" s="48" t="s">
        <v>158</v>
      </c>
      <c r="T87" s="73"/>
    </row>
    <row r="88" spans="1:20">
      <c r="A88" s="4">
        <v>84</v>
      </c>
      <c r="B88" s="20" t="s">
        <v>63</v>
      </c>
      <c r="C88" s="63" t="s">
        <v>265</v>
      </c>
      <c r="D88" s="48" t="s">
        <v>23</v>
      </c>
      <c r="E88" s="75">
        <v>18260309003</v>
      </c>
      <c r="F88" s="48" t="s">
        <v>266</v>
      </c>
      <c r="G88" s="19">
        <v>84</v>
      </c>
      <c r="H88" s="19">
        <v>95</v>
      </c>
      <c r="I88" s="58">
        <f t="shared" si="1"/>
        <v>179</v>
      </c>
      <c r="J88" s="75">
        <v>9854273176</v>
      </c>
      <c r="K88" s="65" t="s">
        <v>269</v>
      </c>
      <c r="L88" s="76" t="s">
        <v>270</v>
      </c>
      <c r="M88" s="77">
        <v>9401451976</v>
      </c>
      <c r="N88" s="78" t="s">
        <v>299</v>
      </c>
      <c r="O88" s="79">
        <v>9508040114</v>
      </c>
      <c r="P88" s="72">
        <v>43615</v>
      </c>
      <c r="Q88" s="52" t="s">
        <v>168</v>
      </c>
      <c r="R88" s="48">
        <v>18</v>
      </c>
      <c r="S88" s="48" t="s">
        <v>158</v>
      </c>
      <c r="T88" s="73"/>
    </row>
    <row r="89" spans="1:20">
      <c r="A89" s="4">
        <v>85</v>
      </c>
      <c r="B89" s="20" t="s">
        <v>62</v>
      </c>
      <c r="C89" s="63" t="s">
        <v>265</v>
      </c>
      <c r="D89" s="48" t="s">
        <v>23</v>
      </c>
      <c r="E89" s="75">
        <v>18260309003</v>
      </c>
      <c r="F89" s="48" t="s">
        <v>266</v>
      </c>
      <c r="G89" s="19">
        <v>83</v>
      </c>
      <c r="H89" s="19">
        <v>94</v>
      </c>
      <c r="I89" s="58">
        <f t="shared" si="1"/>
        <v>177</v>
      </c>
      <c r="J89" s="75">
        <v>9854273176</v>
      </c>
      <c r="K89" s="65" t="s">
        <v>269</v>
      </c>
      <c r="L89" s="76" t="s">
        <v>270</v>
      </c>
      <c r="M89" s="77">
        <v>9401451976</v>
      </c>
      <c r="N89" s="78" t="s">
        <v>299</v>
      </c>
      <c r="O89" s="79">
        <v>9508040114</v>
      </c>
      <c r="P89" s="72">
        <v>43616</v>
      </c>
      <c r="Q89" s="52" t="s">
        <v>169</v>
      </c>
      <c r="R89" s="48">
        <v>18</v>
      </c>
      <c r="S89" s="48" t="s">
        <v>158</v>
      </c>
      <c r="T89" s="73"/>
    </row>
    <row r="90" spans="1:20">
      <c r="A90" s="4">
        <v>86</v>
      </c>
      <c r="B90" s="20" t="s">
        <v>63</v>
      </c>
      <c r="C90" s="63" t="s">
        <v>265</v>
      </c>
      <c r="D90" s="48" t="s">
        <v>23</v>
      </c>
      <c r="E90" s="75">
        <v>18260309003</v>
      </c>
      <c r="F90" s="48" t="s">
        <v>266</v>
      </c>
      <c r="G90" s="19">
        <v>84</v>
      </c>
      <c r="H90" s="19">
        <v>95</v>
      </c>
      <c r="I90" s="58">
        <f t="shared" si="1"/>
        <v>179</v>
      </c>
      <c r="J90" s="75">
        <v>9854273176</v>
      </c>
      <c r="K90" s="65" t="s">
        <v>269</v>
      </c>
      <c r="L90" s="76" t="s">
        <v>270</v>
      </c>
      <c r="M90" s="77">
        <v>9401451976</v>
      </c>
      <c r="N90" s="78" t="s">
        <v>299</v>
      </c>
      <c r="O90" s="79">
        <v>9508040114</v>
      </c>
      <c r="P90" s="72">
        <v>43616</v>
      </c>
      <c r="Q90" s="52" t="s">
        <v>169</v>
      </c>
      <c r="R90" s="48">
        <v>18</v>
      </c>
      <c r="S90" s="48" t="s">
        <v>158</v>
      </c>
      <c r="T90" s="73"/>
    </row>
    <row r="91" spans="1:20">
      <c r="A91" s="4">
        <v>87</v>
      </c>
      <c r="B91" s="17"/>
      <c r="C91" s="18"/>
      <c r="D91" s="18"/>
      <c r="E91" s="19"/>
      <c r="F91" s="18"/>
      <c r="G91" s="19"/>
      <c r="H91" s="19"/>
      <c r="I91" s="58">
        <f t="shared" si="1"/>
        <v>0</v>
      </c>
      <c r="J91" s="18"/>
      <c r="K91" s="18"/>
      <c r="L91" s="18"/>
      <c r="M91" s="18"/>
      <c r="N91" s="18"/>
      <c r="O91" s="18"/>
      <c r="P91" s="24"/>
      <c r="Q91" s="18"/>
      <c r="R91" s="18"/>
      <c r="S91" s="18"/>
      <c r="T91" s="18"/>
    </row>
    <row r="92" spans="1:20">
      <c r="A92" s="4">
        <v>88</v>
      </c>
      <c r="B92" s="17"/>
      <c r="C92" s="18"/>
      <c r="D92" s="18"/>
      <c r="E92" s="19"/>
      <c r="F92" s="18"/>
      <c r="G92" s="19"/>
      <c r="H92" s="19"/>
      <c r="I92" s="58">
        <f t="shared" si="1"/>
        <v>0</v>
      </c>
      <c r="J92" s="18"/>
      <c r="K92" s="18"/>
      <c r="L92" s="18"/>
      <c r="M92" s="18"/>
      <c r="N92" s="18"/>
      <c r="O92" s="18"/>
      <c r="P92" s="24"/>
      <c r="Q92" s="18"/>
      <c r="R92" s="18"/>
      <c r="S92" s="18"/>
      <c r="T92" s="18"/>
    </row>
    <row r="93" spans="1:20">
      <c r="A93" s="4">
        <v>89</v>
      </c>
      <c r="B93" s="17"/>
      <c r="C93" s="18"/>
      <c r="D93" s="18"/>
      <c r="E93" s="19"/>
      <c r="F93" s="18"/>
      <c r="G93" s="19"/>
      <c r="H93" s="19"/>
      <c r="I93" s="58">
        <f t="shared" si="1"/>
        <v>0</v>
      </c>
      <c r="J93" s="18"/>
      <c r="K93" s="18"/>
      <c r="L93" s="18"/>
      <c r="M93" s="18"/>
      <c r="N93" s="18"/>
      <c r="O93" s="18"/>
      <c r="P93" s="24"/>
      <c r="Q93" s="18"/>
      <c r="R93" s="18"/>
      <c r="S93" s="18"/>
      <c r="T93" s="18"/>
    </row>
    <row r="94" spans="1:20">
      <c r="A94" s="4">
        <v>90</v>
      </c>
      <c r="B94" s="17"/>
      <c r="C94" s="18"/>
      <c r="D94" s="18"/>
      <c r="E94" s="19"/>
      <c r="F94" s="18"/>
      <c r="G94" s="19"/>
      <c r="H94" s="19"/>
      <c r="I94" s="58">
        <f t="shared" si="1"/>
        <v>0</v>
      </c>
      <c r="J94" s="18"/>
      <c r="K94" s="18"/>
      <c r="L94" s="18"/>
      <c r="M94" s="18"/>
      <c r="N94" s="18"/>
      <c r="O94" s="18"/>
      <c r="P94" s="24"/>
      <c r="Q94" s="18"/>
      <c r="R94" s="18"/>
      <c r="S94" s="18"/>
      <c r="T94" s="18"/>
    </row>
    <row r="95" spans="1:20">
      <c r="A95" s="4">
        <v>91</v>
      </c>
      <c r="B95" s="17"/>
      <c r="C95" s="18"/>
      <c r="D95" s="18"/>
      <c r="E95" s="19"/>
      <c r="F95" s="18"/>
      <c r="G95" s="19"/>
      <c r="H95" s="19"/>
      <c r="I95" s="58">
        <f t="shared" si="1"/>
        <v>0</v>
      </c>
      <c r="J95" s="18"/>
      <c r="K95" s="18"/>
      <c r="L95" s="18"/>
      <c r="M95" s="18"/>
      <c r="N95" s="18"/>
      <c r="O95" s="18"/>
      <c r="P95" s="24"/>
      <c r="Q95" s="18"/>
      <c r="R95" s="18"/>
      <c r="S95" s="18"/>
      <c r="T95" s="18"/>
    </row>
    <row r="96" spans="1:20">
      <c r="A96" s="4">
        <v>92</v>
      </c>
      <c r="B96" s="17"/>
      <c r="C96" s="18"/>
      <c r="D96" s="18"/>
      <c r="E96" s="19"/>
      <c r="F96" s="18"/>
      <c r="G96" s="19"/>
      <c r="H96" s="19"/>
      <c r="I96" s="58">
        <f t="shared" si="1"/>
        <v>0</v>
      </c>
      <c r="J96" s="18"/>
      <c r="K96" s="18"/>
      <c r="L96" s="18"/>
      <c r="M96" s="18"/>
      <c r="N96" s="18"/>
      <c r="O96" s="18"/>
      <c r="P96" s="24"/>
      <c r="Q96" s="18"/>
      <c r="R96" s="18"/>
      <c r="S96" s="18"/>
      <c r="T96" s="18"/>
    </row>
    <row r="97" spans="1:20">
      <c r="A97" s="4">
        <v>93</v>
      </c>
      <c r="B97" s="17"/>
      <c r="C97" s="18"/>
      <c r="D97" s="18"/>
      <c r="E97" s="19"/>
      <c r="F97" s="18"/>
      <c r="G97" s="19"/>
      <c r="H97" s="19"/>
      <c r="I97" s="58">
        <f t="shared" si="1"/>
        <v>0</v>
      </c>
      <c r="J97" s="18"/>
      <c r="K97" s="18"/>
      <c r="L97" s="18"/>
      <c r="M97" s="18"/>
      <c r="N97" s="18"/>
      <c r="O97" s="18"/>
      <c r="P97" s="24"/>
      <c r="Q97" s="18"/>
      <c r="R97" s="18"/>
      <c r="S97" s="18"/>
      <c r="T97" s="18"/>
    </row>
    <row r="98" spans="1:20">
      <c r="A98" s="4">
        <v>94</v>
      </c>
      <c r="B98" s="17"/>
      <c r="C98" s="18"/>
      <c r="D98" s="18"/>
      <c r="E98" s="19"/>
      <c r="F98" s="18"/>
      <c r="G98" s="19"/>
      <c r="H98" s="19"/>
      <c r="I98" s="58">
        <f t="shared" si="1"/>
        <v>0</v>
      </c>
      <c r="J98" s="18"/>
      <c r="K98" s="18"/>
      <c r="L98" s="18"/>
      <c r="M98" s="18"/>
      <c r="N98" s="18"/>
      <c r="O98" s="18"/>
      <c r="P98" s="24"/>
      <c r="Q98" s="18"/>
      <c r="R98" s="18"/>
      <c r="S98" s="18"/>
      <c r="T98" s="18"/>
    </row>
    <row r="99" spans="1:20">
      <c r="A99" s="4">
        <v>95</v>
      </c>
      <c r="B99" s="17"/>
      <c r="C99" s="18"/>
      <c r="D99" s="18"/>
      <c r="E99" s="19"/>
      <c r="F99" s="18"/>
      <c r="G99" s="19"/>
      <c r="H99" s="19"/>
      <c r="I99" s="58">
        <f t="shared" si="1"/>
        <v>0</v>
      </c>
      <c r="J99" s="18"/>
      <c r="K99" s="18"/>
      <c r="L99" s="18"/>
      <c r="M99" s="18"/>
      <c r="N99" s="18"/>
      <c r="O99" s="18"/>
      <c r="P99" s="24"/>
      <c r="Q99" s="18"/>
      <c r="R99" s="18"/>
      <c r="S99" s="18"/>
      <c r="T99" s="18"/>
    </row>
    <row r="100" spans="1:20">
      <c r="A100" s="4">
        <v>96</v>
      </c>
      <c r="B100" s="17"/>
      <c r="C100" s="18"/>
      <c r="D100" s="18"/>
      <c r="E100" s="19"/>
      <c r="F100" s="18"/>
      <c r="G100" s="19"/>
      <c r="H100" s="19"/>
      <c r="I100" s="58">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8">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8">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8">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8">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8">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8">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8">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8">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8">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8">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8">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8">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8">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8">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8">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8">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8">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8">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8">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8">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8">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8">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8">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8">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8">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8">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8">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8">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8">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8">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8">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8">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8">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8">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8">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8">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8">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8">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8">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8">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8">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8">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8">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8">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c r="A165" s="21" t="s">
        <v>11</v>
      </c>
      <c r="B165" s="39"/>
      <c r="C165" s="21">
        <f>COUNTIFS(C5:C164,"*")</f>
        <v>86</v>
      </c>
      <c r="D165" s="21"/>
      <c r="E165" s="13"/>
      <c r="F165" s="21"/>
      <c r="G165" s="59">
        <f>SUM(G5:G164)</f>
        <v>3061</v>
      </c>
      <c r="H165" s="59">
        <f>SUM(H5:H164)</f>
        <v>3635</v>
      </c>
      <c r="I165" s="59">
        <f>SUM(I5:I164)</f>
        <v>6696</v>
      </c>
      <c r="J165" s="21"/>
      <c r="K165" s="21"/>
      <c r="L165" s="21"/>
      <c r="M165" s="21"/>
      <c r="N165" s="21"/>
      <c r="O165" s="21"/>
      <c r="P165" s="14"/>
      <c r="Q165" s="21"/>
      <c r="R165" s="21"/>
      <c r="S165" s="21"/>
      <c r="T165" s="12"/>
    </row>
    <row r="166" spans="1:20">
      <c r="A166" s="44" t="s">
        <v>62</v>
      </c>
      <c r="B166" s="10">
        <f>COUNTIF(B$5:B$164,"Team 1")</f>
        <v>41</v>
      </c>
      <c r="C166" s="44" t="s">
        <v>25</v>
      </c>
      <c r="D166" s="10">
        <f>COUNTIF(D5:D164,"Anganwadi")</f>
        <v>38</v>
      </c>
    </row>
    <row r="167" spans="1:20">
      <c r="A167" s="44" t="s">
        <v>63</v>
      </c>
      <c r="B167" s="10">
        <f>COUNTIF(B$6:B$164,"Team 2")</f>
        <v>45</v>
      </c>
      <c r="C167" s="44" t="s">
        <v>23</v>
      </c>
      <c r="D167" s="10">
        <f>COUNTIF(D5:D164,"School")</f>
        <v>48</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5" scale="56"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zoomScale="70" zoomScaleNormal="70" workbookViewId="0">
      <pane xSplit="3" ySplit="4" topLeftCell="F5" activePane="bottomRight" state="frozen"/>
      <selection pane="topRight" activeCell="C1" sqref="C1"/>
      <selection pane="bottomLeft" activeCell="A5" sqref="A5"/>
      <selection pane="bottomRight" activeCell="O6" sqref="O6"/>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59" t="s">
        <v>70</v>
      </c>
      <c r="B1" s="159"/>
      <c r="C1" s="159"/>
      <c r="D1" s="55"/>
      <c r="E1" s="55"/>
      <c r="F1" s="55"/>
      <c r="G1" s="55"/>
      <c r="H1" s="55"/>
      <c r="I1" s="55"/>
      <c r="J1" s="55"/>
      <c r="K1" s="55"/>
      <c r="L1" s="55"/>
      <c r="M1" s="160"/>
      <c r="N1" s="160"/>
      <c r="O1" s="160"/>
      <c r="P1" s="160"/>
      <c r="Q1" s="160"/>
      <c r="R1" s="160"/>
      <c r="S1" s="160"/>
      <c r="T1" s="160"/>
    </row>
    <row r="2" spans="1:20">
      <c r="A2" s="155" t="s">
        <v>59</v>
      </c>
      <c r="B2" s="156"/>
      <c r="C2" s="156"/>
      <c r="D2" s="25">
        <v>43617</v>
      </c>
      <c r="E2" s="22"/>
      <c r="F2" s="22"/>
      <c r="G2" s="22"/>
      <c r="H2" s="22"/>
      <c r="I2" s="22"/>
      <c r="J2" s="22"/>
      <c r="K2" s="22"/>
      <c r="L2" s="22"/>
      <c r="M2" s="22"/>
      <c r="N2" s="22"/>
      <c r="O2" s="22"/>
      <c r="P2" s="22"/>
      <c r="Q2" s="22"/>
      <c r="R2" s="22"/>
      <c r="S2" s="22"/>
    </row>
    <row r="3" spans="1:20" ht="24" customHeight="1">
      <c r="A3" s="151" t="s">
        <v>14</v>
      </c>
      <c r="B3" s="153" t="s">
        <v>61</v>
      </c>
      <c r="C3" s="150" t="s">
        <v>7</v>
      </c>
      <c r="D3" s="150" t="s">
        <v>55</v>
      </c>
      <c r="E3" s="150" t="s">
        <v>16</v>
      </c>
      <c r="F3" s="157" t="s">
        <v>17</v>
      </c>
      <c r="G3" s="150" t="s">
        <v>8</v>
      </c>
      <c r="H3" s="150"/>
      <c r="I3" s="150"/>
      <c r="J3" s="150" t="s">
        <v>31</v>
      </c>
      <c r="K3" s="153" t="s">
        <v>33</v>
      </c>
      <c r="L3" s="153" t="s">
        <v>50</v>
      </c>
      <c r="M3" s="153" t="s">
        <v>51</v>
      </c>
      <c r="N3" s="153" t="s">
        <v>34</v>
      </c>
      <c r="O3" s="153" t="s">
        <v>35</v>
      </c>
      <c r="P3" s="151" t="s">
        <v>54</v>
      </c>
      <c r="Q3" s="150" t="s">
        <v>52</v>
      </c>
      <c r="R3" s="150" t="s">
        <v>32</v>
      </c>
      <c r="S3" s="150" t="s">
        <v>53</v>
      </c>
      <c r="T3" s="150" t="s">
        <v>13</v>
      </c>
    </row>
    <row r="4" spans="1:20" ht="25.5" customHeight="1">
      <c r="A4" s="151"/>
      <c r="B4" s="158"/>
      <c r="C4" s="150"/>
      <c r="D4" s="150"/>
      <c r="E4" s="150"/>
      <c r="F4" s="157"/>
      <c r="G4" s="23" t="s">
        <v>9</v>
      </c>
      <c r="H4" s="23" t="s">
        <v>10</v>
      </c>
      <c r="I4" s="23" t="s">
        <v>11</v>
      </c>
      <c r="J4" s="150"/>
      <c r="K4" s="154"/>
      <c r="L4" s="154"/>
      <c r="M4" s="154"/>
      <c r="N4" s="154"/>
      <c r="O4" s="154"/>
      <c r="P4" s="151"/>
      <c r="Q4" s="151"/>
      <c r="R4" s="150"/>
      <c r="S4" s="150"/>
      <c r="T4" s="150"/>
    </row>
    <row r="5" spans="1:20" ht="30">
      <c r="A5" s="4">
        <v>1</v>
      </c>
      <c r="B5" s="20" t="s">
        <v>62</v>
      </c>
      <c r="C5" s="63" t="s">
        <v>301</v>
      </c>
      <c r="D5" s="48" t="s">
        <v>23</v>
      </c>
      <c r="E5" s="75">
        <v>18260314502</v>
      </c>
      <c r="F5" s="67" t="s">
        <v>96</v>
      </c>
      <c r="G5" s="19">
        <v>77</v>
      </c>
      <c r="H5" s="19">
        <v>89</v>
      </c>
      <c r="I5" s="58">
        <f>SUM(G5:H5)</f>
        <v>166</v>
      </c>
      <c r="J5" s="75">
        <v>9577222060</v>
      </c>
      <c r="K5" s="65" t="s">
        <v>285</v>
      </c>
      <c r="L5" s="76" t="s">
        <v>835</v>
      </c>
      <c r="M5" s="77">
        <v>9365629710</v>
      </c>
      <c r="N5" s="78" t="s">
        <v>295</v>
      </c>
      <c r="O5" s="79">
        <v>9854961200</v>
      </c>
      <c r="P5" s="49">
        <v>43617</v>
      </c>
      <c r="Q5" s="48" t="s">
        <v>172</v>
      </c>
      <c r="R5" s="48">
        <v>15</v>
      </c>
      <c r="S5" s="48" t="s">
        <v>158</v>
      </c>
      <c r="T5" s="18"/>
    </row>
    <row r="6" spans="1:20" ht="30">
      <c r="A6" s="4">
        <v>2</v>
      </c>
      <c r="B6" s="20" t="s">
        <v>63</v>
      </c>
      <c r="C6" s="63" t="s">
        <v>302</v>
      </c>
      <c r="D6" s="48" t="s">
        <v>23</v>
      </c>
      <c r="E6" s="75">
        <v>18260308701</v>
      </c>
      <c r="F6" s="67" t="s">
        <v>74</v>
      </c>
      <c r="G6" s="19">
        <v>67</v>
      </c>
      <c r="H6" s="19">
        <v>71</v>
      </c>
      <c r="I6" s="58">
        <f t="shared" ref="I6:I69" si="0">SUM(G6:H6)</f>
        <v>138</v>
      </c>
      <c r="J6" s="75">
        <v>9435384895</v>
      </c>
      <c r="K6" s="65" t="s">
        <v>269</v>
      </c>
      <c r="L6" s="76" t="s">
        <v>270</v>
      </c>
      <c r="M6" s="77">
        <v>9401451976</v>
      </c>
      <c r="N6" s="78" t="s">
        <v>300</v>
      </c>
      <c r="O6" s="79">
        <v>9508040114</v>
      </c>
      <c r="P6" s="49">
        <v>43617</v>
      </c>
      <c r="Q6" s="48" t="s">
        <v>172</v>
      </c>
      <c r="R6" s="48">
        <v>21</v>
      </c>
      <c r="S6" s="48" t="s">
        <v>158</v>
      </c>
      <c r="T6" s="18"/>
    </row>
    <row r="7" spans="1:20">
      <c r="A7" s="4">
        <v>3</v>
      </c>
      <c r="B7" s="20" t="s">
        <v>62</v>
      </c>
      <c r="C7" s="63" t="s">
        <v>303</v>
      </c>
      <c r="D7" s="48" t="s">
        <v>25</v>
      </c>
      <c r="E7" s="75"/>
      <c r="F7" s="67"/>
      <c r="G7" s="19">
        <v>70</v>
      </c>
      <c r="H7" s="19">
        <v>57</v>
      </c>
      <c r="I7" s="58">
        <f t="shared" si="0"/>
        <v>127</v>
      </c>
      <c r="J7" s="75">
        <v>9401519498</v>
      </c>
      <c r="K7" s="65" t="s">
        <v>269</v>
      </c>
      <c r="L7" s="76" t="s">
        <v>270</v>
      </c>
      <c r="M7" s="77">
        <v>9401451976</v>
      </c>
      <c r="N7" s="78" t="s">
        <v>387</v>
      </c>
      <c r="O7" s="79">
        <v>9401222665</v>
      </c>
      <c r="P7" s="72">
        <v>43619</v>
      </c>
      <c r="Q7" s="48" t="s">
        <v>157</v>
      </c>
      <c r="R7" s="48">
        <v>23</v>
      </c>
      <c r="S7" s="48" t="s">
        <v>158</v>
      </c>
      <c r="T7" s="18"/>
    </row>
    <row r="8" spans="1:20">
      <c r="A8" s="4">
        <v>4</v>
      </c>
      <c r="B8" s="20" t="s">
        <v>63</v>
      </c>
      <c r="C8" s="63" t="s">
        <v>304</v>
      </c>
      <c r="D8" s="48" t="s">
        <v>25</v>
      </c>
      <c r="E8" s="75">
        <v>420</v>
      </c>
      <c r="F8" s="67"/>
      <c r="G8" s="19">
        <v>20</v>
      </c>
      <c r="H8" s="19">
        <v>24</v>
      </c>
      <c r="I8" s="58">
        <f t="shared" si="0"/>
        <v>44</v>
      </c>
      <c r="J8" s="75"/>
      <c r="K8" s="65" t="s">
        <v>269</v>
      </c>
      <c r="L8" s="76" t="s">
        <v>270</v>
      </c>
      <c r="M8" s="77">
        <v>9401451976</v>
      </c>
      <c r="N8" s="78" t="s">
        <v>299</v>
      </c>
      <c r="O8" s="79">
        <v>9508040114</v>
      </c>
      <c r="P8" s="72">
        <v>43619</v>
      </c>
      <c r="Q8" s="48" t="s">
        <v>157</v>
      </c>
      <c r="R8" s="48">
        <v>24</v>
      </c>
      <c r="S8" s="48" t="s">
        <v>158</v>
      </c>
      <c r="T8" s="18"/>
    </row>
    <row r="9" spans="1:20">
      <c r="A9" s="4">
        <v>5</v>
      </c>
      <c r="B9" s="20" t="s">
        <v>63</v>
      </c>
      <c r="C9" s="63" t="s">
        <v>305</v>
      </c>
      <c r="D9" s="48" t="s">
        <v>25</v>
      </c>
      <c r="E9" s="75">
        <v>419</v>
      </c>
      <c r="F9" s="67"/>
      <c r="G9" s="19">
        <v>42</v>
      </c>
      <c r="H9" s="19">
        <v>35</v>
      </c>
      <c r="I9" s="58">
        <f t="shared" si="0"/>
        <v>77</v>
      </c>
      <c r="J9" s="75">
        <v>9678186234</v>
      </c>
      <c r="K9" s="65" t="s">
        <v>269</v>
      </c>
      <c r="L9" s="76" t="s">
        <v>270</v>
      </c>
      <c r="M9" s="77">
        <v>9401451976</v>
      </c>
      <c r="N9" s="78" t="s">
        <v>299</v>
      </c>
      <c r="O9" s="79">
        <v>9508040114</v>
      </c>
      <c r="P9" s="72">
        <v>43619</v>
      </c>
      <c r="Q9" s="48" t="s">
        <v>157</v>
      </c>
      <c r="R9" s="48">
        <v>24</v>
      </c>
      <c r="S9" s="48" t="s">
        <v>158</v>
      </c>
      <c r="T9" s="18"/>
    </row>
    <row r="10" spans="1:20">
      <c r="A10" s="4">
        <v>6</v>
      </c>
      <c r="B10" s="20" t="s">
        <v>62</v>
      </c>
      <c r="C10" s="63" t="s">
        <v>306</v>
      </c>
      <c r="D10" s="48" t="s">
        <v>25</v>
      </c>
      <c r="E10" s="75"/>
      <c r="F10" s="67"/>
      <c r="G10" s="19">
        <v>68</v>
      </c>
      <c r="H10" s="19">
        <v>60</v>
      </c>
      <c r="I10" s="58">
        <f t="shared" si="0"/>
        <v>128</v>
      </c>
      <c r="J10" s="75">
        <v>9435035901</v>
      </c>
      <c r="K10" s="65" t="s">
        <v>269</v>
      </c>
      <c r="L10" s="76" t="s">
        <v>270</v>
      </c>
      <c r="M10" s="77">
        <v>9401451976</v>
      </c>
      <c r="N10" s="78" t="s">
        <v>388</v>
      </c>
      <c r="O10" s="79">
        <v>8822893272</v>
      </c>
      <c r="P10" s="72">
        <v>43620</v>
      </c>
      <c r="Q10" s="48" t="s">
        <v>161</v>
      </c>
      <c r="R10" s="48">
        <v>23</v>
      </c>
      <c r="S10" s="48" t="s">
        <v>158</v>
      </c>
      <c r="T10" s="18"/>
    </row>
    <row r="11" spans="1:20">
      <c r="A11" s="4">
        <v>7</v>
      </c>
      <c r="B11" s="20" t="s">
        <v>63</v>
      </c>
      <c r="C11" s="63" t="s">
        <v>307</v>
      </c>
      <c r="D11" s="48" t="s">
        <v>23</v>
      </c>
      <c r="E11" s="75">
        <v>18260316002</v>
      </c>
      <c r="F11" s="67" t="s">
        <v>74</v>
      </c>
      <c r="G11" s="19">
        <v>33</v>
      </c>
      <c r="H11" s="19">
        <v>37</v>
      </c>
      <c r="I11" s="58">
        <f t="shared" si="0"/>
        <v>70</v>
      </c>
      <c r="J11" s="75">
        <v>9707725543</v>
      </c>
      <c r="K11" s="65" t="s">
        <v>269</v>
      </c>
      <c r="L11" s="76" t="s">
        <v>270</v>
      </c>
      <c r="M11" s="77">
        <v>9401451976</v>
      </c>
      <c r="N11" s="78" t="s">
        <v>387</v>
      </c>
      <c r="O11" s="79">
        <v>9401222665</v>
      </c>
      <c r="P11" s="72">
        <v>43620</v>
      </c>
      <c r="Q11" s="48" t="s">
        <v>161</v>
      </c>
      <c r="R11" s="48">
        <v>23</v>
      </c>
      <c r="S11" s="48" t="s">
        <v>158</v>
      </c>
      <c r="T11" s="18"/>
    </row>
    <row r="12" spans="1:20">
      <c r="A12" s="4">
        <v>8</v>
      </c>
      <c r="B12" s="20" t="s">
        <v>63</v>
      </c>
      <c r="C12" s="63" t="s">
        <v>308</v>
      </c>
      <c r="D12" s="48" t="s">
        <v>23</v>
      </c>
      <c r="E12" s="75">
        <v>18260316003</v>
      </c>
      <c r="F12" s="67" t="s">
        <v>74</v>
      </c>
      <c r="G12" s="19">
        <v>24</v>
      </c>
      <c r="H12" s="19">
        <v>26</v>
      </c>
      <c r="I12" s="58">
        <f t="shared" si="0"/>
        <v>50</v>
      </c>
      <c r="J12" s="75">
        <v>9577467317</v>
      </c>
      <c r="K12" s="65" t="s">
        <v>269</v>
      </c>
      <c r="L12" s="76" t="s">
        <v>270</v>
      </c>
      <c r="M12" s="77">
        <v>9401451976</v>
      </c>
      <c r="N12" s="78" t="s">
        <v>388</v>
      </c>
      <c r="O12" s="79">
        <v>8822893272</v>
      </c>
      <c r="P12" s="72">
        <v>43620</v>
      </c>
      <c r="Q12" s="48" t="s">
        <v>161</v>
      </c>
      <c r="R12" s="48">
        <v>23</v>
      </c>
      <c r="S12" s="48" t="s">
        <v>158</v>
      </c>
      <c r="T12" s="18"/>
    </row>
    <row r="13" spans="1:20">
      <c r="A13" s="4">
        <v>9</v>
      </c>
      <c r="B13" s="20" t="s">
        <v>62</v>
      </c>
      <c r="C13" s="63" t="s">
        <v>309</v>
      </c>
      <c r="D13" s="48" t="s">
        <v>25</v>
      </c>
      <c r="E13" s="75"/>
      <c r="F13" s="67"/>
      <c r="G13" s="19">
        <v>31</v>
      </c>
      <c r="H13" s="19">
        <v>36</v>
      </c>
      <c r="I13" s="58">
        <f t="shared" si="0"/>
        <v>67</v>
      </c>
      <c r="J13" s="75"/>
      <c r="K13" s="65" t="s">
        <v>269</v>
      </c>
      <c r="L13" s="76" t="s">
        <v>270</v>
      </c>
      <c r="M13" s="77">
        <v>9401451976</v>
      </c>
      <c r="N13" s="78" t="s">
        <v>387</v>
      </c>
      <c r="O13" s="79">
        <v>9401222665</v>
      </c>
      <c r="P13" s="72">
        <v>43622</v>
      </c>
      <c r="Q13" s="48" t="s">
        <v>168</v>
      </c>
      <c r="R13" s="48">
        <v>23</v>
      </c>
      <c r="S13" s="48" t="s">
        <v>158</v>
      </c>
      <c r="T13" s="18"/>
    </row>
    <row r="14" spans="1:20">
      <c r="A14" s="4">
        <v>10</v>
      </c>
      <c r="B14" s="20" t="s">
        <v>62</v>
      </c>
      <c r="C14" s="63" t="s">
        <v>310</v>
      </c>
      <c r="D14" s="48" t="s">
        <v>25</v>
      </c>
      <c r="E14" s="75">
        <v>418</v>
      </c>
      <c r="F14" s="67"/>
      <c r="G14" s="19">
        <v>30</v>
      </c>
      <c r="H14" s="19">
        <v>28</v>
      </c>
      <c r="I14" s="58">
        <f t="shared" si="0"/>
        <v>58</v>
      </c>
      <c r="J14" s="75"/>
      <c r="K14" s="65" t="s">
        <v>269</v>
      </c>
      <c r="L14" s="76" t="s">
        <v>270</v>
      </c>
      <c r="M14" s="77">
        <v>9401451976</v>
      </c>
      <c r="N14" s="78" t="s">
        <v>389</v>
      </c>
      <c r="O14" s="79">
        <v>9613001105</v>
      </c>
      <c r="P14" s="72">
        <v>43622</v>
      </c>
      <c r="Q14" s="48" t="s">
        <v>168</v>
      </c>
      <c r="R14" s="48">
        <v>22</v>
      </c>
      <c r="S14" s="48" t="s">
        <v>158</v>
      </c>
      <c r="T14" s="18"/>
    </row>
    <row r="15" spans="1:20">
      <c r="A15" s="4">
        <v>11</v>
      </c>
      <c r="B15" s="20" t="s">
        <v>63</v>
      </c>
      <c r="C15" s="63" t="s">
        <v>311</v>
      </c>
      <c r="D15" s="48" t="s">
        <v>23</v>
      </c>
      <c r="E15" s="75">
        <v>18260303202</v>
      </c>
      <c r="F15" s="67" t="s">
        <v>312</v>
      </c>
      <c r="G15" s="19">
        <v>59</v>
      </c>
      <c r="H15" s="19">
        <v>64</v>
      </c>
      <c r="I15" s="58">
        <f t="shared" si="0"/>
        <v>123</v>
      </c>
      <c r="J15" s="75">
        <v>9613338820</v>
      </c>
      <c r="K15" s="65" t="s">
        <v>390</v>
      </c>
      <c r="L15" s="76" t="s">
        <v>391</v>
      </c>
      <c r="M15" s="77">
        <v>9401451966</v>
      </c>
      <c r="N15" s="78" t="s">
        <v>392</v>
      </c>
      <c r="O15" s="79">
        <v>9613055502</v>
      </c>
      <c r="P15" s="72">
        <v>43622</v>
      </c>
      <c r="Q15" s="48" t="s">
        <v>168</v>
      </c>
      <c r="R15" s="48">
        <v>10</v>
      </c>
      <c r="S15" s="48" t="s">
        <v>158</v>
      </c>
      <c r="T15" s="18"/>
    </row>
    <row r="16" spans="1:20">
      <c r="A16" s="4">
        <v>12</v>
      </c>
      <c r="B16" s="20" t="s">
        <v>62</v>
      </c>
      <c r="C16" s="63" t="s">
        <v>311</v>
      </c>
      <c r="D16" s="48" t="s">
        <v>23</v>
      </c>
      <c r="E16" s="75">
        <v>18260303202</v>
      </c>
      <c r="F16" s="67" t="s">
        <v>312</v>
      </c>
      <c r="G16" s="19">
        <v>59</v>
      </c>
      <c r="H16" s="19">
        <v>64</v>
      </c>
      <c r="I16" s="58">
        <f t="shared" si="0"/>
        <v>123</v>
      </c>
      <c r="J16" s="75">
        <v>9613338820</v>
      </c>
      <c r="K16" s="65" t="s">
        <v>390</v>
      </c>
      <c r="L16" s="76" t="s">
        <v>391</v>
      </c>
      <c r="M16" s="77">
        <v>9401451966</v>
      </c>
      <c r="N16" s="78" t="s">
        <v>392</v>
      </c>
      <c r="O16" s="79">
        <v>9613055502</v>
      </c>
      <c r="P16" s="72">
        <v>43623</v>
      </c>
      <c r="Q16" s="48" t="s">
        <v>169</v>
      </c>
      <c r="R16" s="48">
        <v>10</v>
      </c>
      <c r="S16" s="48" t="s">
        <v>158</v>
      </c>
      <c r="T16" s="18"/>
    </row>
    <row r="17" spans="1:20" ht="17.25">
      <c r="A17" s="4">
        <v>13</v>
      </c>
      <c r="B17" s="20" t="s">
        <v>63</v>
      </c>
      <c r="C17" s="63" t="s">
        <v>311</v>
      </c>
      <c r="D17" s="48" t="s">
        <v>23</v>
      </c>
      <c r="E17" s="75">
        <v>18260303202</v>
      </c>
      <c r="F17" s="67" t="s">
        <v>312</v>
      </c>
      <c r="G17" s="19">
        <v>59</v>
      </c>
      <c r="H17" s="19">
        <v>64</v>
      </c>
      <c r="I17" s="58">
        <f t="shared" si="0"/>
        <v>123</v>
      </c>
      <c r="J17" s="75">
        <v>9613338820</v>
      </c>
      <c r="K17" s="65" t="s">
        <v>390</v>
      </c>
      <c r="L17" s="76" t="s">
        <v>391</v>
      </c>
      <c r="M17" s="77">
        <v>9401451966</v>
      </c>
      <c r="N17" s="78" t="s">
        <v>392</v>
      </c>
      <c r="O17" s="79">
        <v>9613055502</v>
      </c>
      <c r="P17" s="72">
        <v>43623</v>
      </c>
      <c r="Q17" s="80" t="s">
        <v>169</v>
      </c>
      <c r="R17" s="48">
        <v>10</v>
      </c>
      <c r="S17" s="48" t="s">
        <v>158</v>
      </c>
      <c r="T17" s="18"/>
    </row>
    <row r="18" spans="1:20" ht="17.25">
      <c r="A18" s="4">
        <v>14</v>
      </c>
      <c r="B18" s="20" t="s">
        <v>62</v>
      </c>
      <c r="C18" s="63" t="s">
        <v>313</v>
      </c>
      <c r="D18" s="48" t="s">
        <v>23</v>
      </c>
      <c r="E18" s="75">
        <v>18260315103</v>
      </c>
      <c r="F18" s="67" t="s">
        <v>314</v>
      </c>
      <c r="G18" s="19">
        <v>76</v>
      </c>
      <c r="H18" s="19">
        <v>90</v>
      </c>
      <c r="I18" s="58">
        <f t="shared" si="0"/>
        <v>166</v>
      </c>
      <c r="J18" s="75">
        <v>9954010263</v>
      </c>
      <c r="K18" s="65" t="s">
        <v>390</v>
      </c>
      <c r="L18" s="76" t="s">
        <v>391</v>
      </c>
      <c r="M18" s="77">
        <v>9401451966</v>
      </c>
      <c r="N18" s="78" t="s">
        <v>392</v>
      </c>
      <c r="O18" s="79">
        <v>9613055502</v>
      </c>
      <c r="P18" s="72">
        <v>43624</v>
      </c>
      <c r="Q18" s="80" t="s">
        <v>172</v>
      </c>
      <c r="R18" s="48">
        <v>10</v>
      </c>
      <c r="S18" s="48" t="s">
        <v>158</v>
      </c>
      <c r="T18" s="18"/>
    </row>
    <row r="19" spans="1:20" ht="17.25">
      <c r="A19" s="4">
        <v>15</v>
      </c>
      <c r="B19" s="20" t="s">
        <v>63</v>
      </c>
      <c r="C19" s="63" t="s">
        <v>313</v>
      </c>
      <c r="D19" s="48" t="s">
        <v>23</v>
      </c>
      <c r="E19" s="75">
        <v>18260315103</v>
      </c>
      <c r="F19" s="67" t="s">
        <v>314</v>
      </c>
      <c r="G19" s="19">
        <v>75</v>
      </c>
      <c r="H19" s="19">
        <v>89</v>
      </c>
      <c r="I19" s="58">
        <f t="shared" si="0"/>
        <v>164</v>
      </c>
      <c r="J19" s="75">
        <v>9954010263</v>
      </c>
      <c r="K19" s="65" t="s">
        <v>390</v>
      </c>
      <c r="L19" s="76" t="s">
        <v>391</v>
      </c>
      <c r="M19" s="77">
        <v>9401451966</v>
      </c>
      <c r="N19" s="78" t="s">
        <v>392</v>
      </c>
      <c r="O19" s="79">
        <v>9613055502</v>
      </c>
      <c r="P19" s="72">
        <v>43624</v>
      </c>
      <c r="Q19" s="80" t="s">
        <v>172</v>
      </c>
      <c r="R19" s="48">
        <v>10</v>
      </c>
      <c r="S19" s="48" t="s">
        <v>158</v>
      </c>
      <c r="T19" s="18"/>
    </row>
    <row r="20" spans="1:20" ht="17.25">
      <c r="A20" s="4">
        <v>16</v>
      </c>
      <c r="B20" s="20" t="s">
        <v>62</v>
      </c>
      <c r="C20" s="63" t="s">
        <v>311</v>
      </c>
      <c r="D20" s="48" t="s">
        <v>23</v>
      </c>
      <c r="E20" s="75">
        <v>18260303202</v>
      </c>
      <c r="F20" s="67" t="s">
        <v>312</v>
      </c>
      <c r="G20" s="19">
        <v>62</v>
      </c>
      <c r="H20" s="19">
        <v>66</v>
      </c>
      <c r="I20" s="58">
        <f t="shared" si="0"/>
        <v>128</v>
      </c>
      <c r="J20" s="75">
        <v>9613338820</v>
      </c>
      <c r="K20" s="65" t="s">
        <v>390</v>
      </c>
      <c r="L20" s="76" t="s">
        <v>391</v>
      </c>
      <c r="M20" s="77">
        <v>9401451966</v>
      </c>
      <c r="N20" s="78" t="s">
        <v>392</v>
      </c>
      <c r="O20" s="79">
        <v>9613055502</v>
      </c>
      <c r="P20" s="72">
        <v>43626</v>
      </c>
      <c r="Q20" s="80" t="s">
        <v>157</v>
      </c>
      <c r="R20" s="48">
        <v>10</v>
      </c>
      <c r="S20" s="48" t="s">
        <v>158</v>
      </c>
      <c r="T20" s="18"/>
    </row>
    <row r="21" spans="1:20" ht="30">
      <c r="A21" s="4">
        <v>17</v>
      </c>
      <c r="B21" s="20" t="s">
        <v>63</v>
      </c>
      <c r="C21" s="63" t="s">
        <v>315</v>
      </c>
      <c r="D21" s="48" t="s">
        <v>23</v>
      </c>
      <c r="E21" s="75">
        <v>18260303003</v>
      </c>
      <c r="F21" s="67" t="s">
        <v>74</v>
      </c>
      <c r="G21" s="19">
        <v>33</v>
      </c>
      <c r="H21" s="19">
        <v>46</v>
      </c>
      <c r="I21" s="58">
        <f t="shared" si="0"/>
        <v>79</v>
      </c>
      <c r="J21" s="75">
        <v>9864826922</v>
      </c>
      <c r="K21" s="65" t="s">
        <v>390</v>
      </c>
      <c r="L21" s="76" t="s">
        <v>391</v>
      </c>
      <c r="M21" s="77">
        <v>9401451966</v>
      </c>
      <c r="N21" s="78" t="s">
        <v>392</v>
      </c>
      <c r="O21" s="79">
        <v>9613055502</v>
      </c>
      <c r="P21" s="72">
        <v>43626</v>
      </c>
      <c r="Q21" s="80" t="s">
        <v>157</v>
      </c>
      <c r="R21" s="48">
        <v>7</v>
      </c>
      <c r="S21" s="48" t="s">
        <v>158</v>
      </c>
      <c r="T21" s="18"/>
    </row>
    <row r="22" spans="1:20" ht="17.25">
      <c r="A22" s="4">
        <v>18</v>
      </c>
      <c r="B22" s="20" t="s">
        <v>63</v>
      </c>
      <c r="C22" s="63" t="s">
        <v>316</v>
      </c>
      <c r="D22" s="48" t="s">
        <v>23</v>
      </c>
      <c r="E22" s="75">
        <v>18260303004</v>
      </c>
      <c r="F22" s="67" t="s">
        <v>74</v>
      </c>
      <c r="G22" s="19">
        <v>19</v>
      </c>
      <c r="H22" s="19">
        <v>23</v>
      </c>
      <c r="I22" s="58">
        <f t="shared" si="0"/>
        <v>42</v>
      </c>
      <c r="J22" s="75">
        <v>9401646051</v>
      </c>
      <c r="K22" s="65" t="s">
        <v>390</v>
      </c>
      <c r="L22" s="76" t="s">
        <v>391</v>
      </c>
      <c r="M22" s="77">
        <v>9401451966</v>
      </c>
      <c r="N22" s="78" t="s">
        <v>392</v>
      </c>
      <c r="O22" s="79">
        <v>9613055502</v>
      </c>
      <c r="P22" s="72">
        <v>43626</v>
      </c>
      <c r="Q22" s="80" t="s">
        <v>157</v>
      </c>
      <c r="R22" s="48">
        <v>7</v>
      </c>
      <c r="S22" s="48" t="s">
        <v>158</v>
      </c>
      <c r="T22" s="18"/>
    </row>
    <row r="23" spans="1:20" ht="17.25">
      <c r="A23" s="4">
        <v>19</v>
      </c>
      <c r="B23" s="20" t="s">
        <v>62</v>
      </c>
      <c r="C23" s="63" t="s">
        <v>317</v>
      </c>
      <c r="D23" s="48" t="s">
        <v>25</v>
      </c>
      <c r="E23" s="75">
        <v>206</v>
      </c>
      <c r="F23" s="67"/>
      <c r="G23" s="19">
        <v>21</v>
      </c>
      <c r="H23" s="19">
        <v>25</v>
      </c>
      <c r="I23" s="58">
        <f t="shared" si="0"/>
        <v>46</v>
      </c>
      <c r="J23" s="75">
        <v>9508236886</v>
      </c>
      <c r="K23" s="65" t="s">
        <v>317</v>
      </c>
      <c r="L23" s="76" t="s">
        <v>836</v>
      </c>
      <c r="M23" s="77">
        <v>9707049168</v>
      </c>
      <c r="N23" s="78" t="s">
        <v>393</v>
      </c>
      <c r="O23" s="79">
        <v>8753930259</v>
      </c>
      <c r="P23" s="72">
        <v>43627</v>
      </c>
      <c r="Q23" s="80" t="s">
        <v>161</v>
      </c>
      <c r="R23" s="48">
        <v>8</v>
      </c>
      <c r="S23" s="48" t="s">
        <v>158</v>
      </c>
      <c r="T23" s="18"/>
    </row>
    <row r="24" spans="1:20" ht="17.25">
      <c r="A24" s="4">
        <v>20</v>
      </c>
      <c r="B24" s="20" t="s">
        <v>62</v>
      </c>
      <c r="C24" s="63" t="s">
        <v>318</v>
      </c>
      <c r="D24" s="48" t="s">
        <v>23</v>
      </c>
      <c r="E24" s="75">
        <v>18260325202</v>
      </c>
      <c r="F24" s="67" t="s">
        <v>96</v>
      </c>
      <c r="G24" s="19">
        <v>40</v>
      </c>
      <c r="H24" s="19">
        <v>32</v>
      </c>
      <c r="I24" s="58">
        <f t="shared" si="0"/>
        <v>72</v>
      </c>
      <c r="J24" s="75">
        <v>9435188444</v>
      </c>
      <c r="K24" s="65" t="s">
        <v>317</v>
      </c>
      <c r="L24" s="76" t="s">
        <v>836</v>
      </c>
      <c r="M24" s="77">
        <v>9707049168</v>
      </c>
      <c r="N24" s="78" t="s">
        <v>393</v>
      </c>
      <c r="O24" s="79">
        <v>8753930259</v>
      </c>
      <c r="P24" s="72">
        <v>43627</v>
      </c>
      <c r="Q24" s="80" t="s">
        <v>161</v>
      </c>
      <c r="R24" s="48">
        <v>8</v>
      </c>
      <c r="S24" s="48" t="s">
        <v>158</v>
      </c>
      <c r="T24" s="18"/>
    </row>
    <row r="25" spans="1:20" ht="17.25">
      <c r="A25" s="4">
        <v>21</v>
      </c>
      <c r="B25" s="20" t="s">
        <v>63</v>
      </c>
      <c r="C25" s="63" t="s">
        <v>319</v>
      </c>
      <c r="D25" s="48" t="s">
        <v>25</v>
      </c>
      <c r="E25" s="75"/>
      <c r="F25" s="67"/>
      <c r="G25" s="19">
        <v>44</v>
      </c>
      <c r="H25" s="19">
        <v>33</v>
      </c>
      <c r="I25" s="58">
        <f t="shared" si="0"/>
        <v>77</v>
      </c>
      <c r="J25" s="75">
        <v>9859516720</v>
      </c>
      <c r="K25" s="65" t="s">
        <v>390</v>
      </c>
      <c r="L25" s="76" t="s">
        <v>391</v>
      </c>
      <c r="M25" s="77">
        <v>9401451966</v>
      </c>
      <c r="N25" s="78" t="s">
        <v>392</v>
      </c>
      <c r="O25" s="79">
        <v>9613055502</v>
      </c>
      <c r="P25" s="72">
        <v>43627</v>
      </c>
      <c r="Q25" s="80" t="s">
        <v>161</v>
      </c>
      <c r="R25" s="48">
        <v>6</v>
      </c>
      <c r="S25" s="48" t="s">
        <v>158</v>
      </c>
      <c r="T25" s="18"/>
    </row>
    <row r="26" spans="1:20" ht="30">
      <c r="A26" s="4">
        <v>22</v>
      </c>
      <c r="B26" s="20" t="s">
        <v>63</v>
      </c>
      <c r="C26" s="63" t="s">
        <v>320</v>
      </c>
      <c r="D26" s="48" t="s">
        <v>23</v>
      </c>
      <c r="E26" s="75">
        <v>18260303005</v>
      </c>
      <c r="F26" s="67" t="s">
        <v>74</v>
      </c>
      <c r="G26" s="19">
        <v>21</v>
      </c>
      <c r="H26" s="19">
        <v>17</v>
      </c>
      <c r="I26" s="58">
        <f t="shared" si="0"/>
        <v>38</v>
      </c>
      <c r="J26" s="75">
        <v>9854442209</v>
      </c>
      <c r="K26" s="65" t="s">
        <v>390</v>
      </c>
      <c r="L26" s="76" t="s">
        <v>391</v>
      </c>
      <c r="M26" s="77">
        <v>9401451966</v>
      </c>
      <c r="N26" s="78" t="s">
        <v>392</v>
      </c>
      <c r="O26" s="79">
        <v>9613055502</v>
      </c>
      <c r="P26" s="72">
        <v>43627</v>
      </c>
      <c r="Q26" s="80" t="s">
        <v>161</v>
      </c>
      <c r="R26" s="48">
        <v>7</v>
      </c>
      <c r="S26" s="48" t="s">
        <v>158</v>
      </c>
      <c r="T26" s="18"/>
    </row>
    <row r="27" spans="1:20" ht="34.5">
      <c r="A27" s="4">
        <v>23</v>
      </c>
      <c r="B27" s="20" t="s">
        <v>62</v>
      </c>
      <c r="C27" s="63" t="s">
        <v>321</v>
      </c>
      <c r="D27" s="48" t="s">
        <v>25</v>
      </c>
      <c r="E27" s="75">
        <v>378</v>
      </c>
      <c r="F27" s="67"/>
      <c r="G27" s="19">
        <v>30</v>
      </c>
      <c r="H27" s="19">
        <v>32</v>
      </c>
      <c r="I27" s="58">
        <f t="shared" si="0"/>
        <v>62</v>
      </c>
      <c r="J27" s="75">
        <v>8749971845</v>
      </c>
      <c r="K27" s="65" t="s">
        <v>317</v>
      </c>
      <c r="L27" s="76" t="s">
        <v>836</v>
      </c>
      <c r="M27" s="77">
        <v>9707049168</v>
      </c>
      <c r="N27" s="78" t="s">
        <v>393</v>
      </c>
      <c r="O27" s="79">
        <v>8753930259</v>
      </c>
      <c r="P27" s="72">
        <v>43628</v>
      </c>
      <c r="Q27" s="80" t="s">
        <v>165</v>
      </c>
      <c r="R27" s="48">
        <v>8</v>
      </c>
      <c r="S27" s="48" t="s">
        <v>158</v>
      </c>
      <c r="T27" s="18"/>
    </row>
    <row r="28" spans="1:20" ht="34.5">
      <c r="A28" s="4">
        <v>24</v>
      </c>
      <c r="B28" s="20" t="s">
        <v>62</v>
      </c>
      <c r="C28" s="63" t="s">
        <v>322</v>
      </c>
      <c r="D28" s="48" t="s">
        <v>25</v>
      </c>
      <c r="E28" s="75"/>
      <c r="F28" s="67"/>
      <c r="G28" s="19">
        <v>18</v>
      </c>
      <c r="H28" s="19">
        <v>24</v>
      </c>
      <c r="I28" s="58">
        <f t="shared" si="0"/>
        <v>42</v>
      </c>
      <c r="J28" s="75">
        <v>9957338906</v>
      </c>
      <c r="K28" s="65" t="s">
        <v>317</v>
      </c>
      <c r="L28" s="76" t="s">
        <v>836</v>
      </c>
      <c r="M28" s="77">
        <v>9707049168</v>
      </c>
      <c r="N28" s="78" t="s">
        <v>393</v>
      </c>
      <c r="O28" s="79">
        <v>8753930259</v>
      </c>
      <c r="P28" s="72">
        <v>43628</v>
      </c>
      <c r="Q28" s="80" t="s">
        <v>165</v>
      </c>
      <c r="R28" s="48">
        <v>8</v>
      </c>
      <c r="S28" s="48" t="s">
        <v>158</v>
      </c>
      <c r="T28" s="18"/>
    </row>
    <row r="29" spans="1:20" ht="34.5">
      <c r="A29" s="4">
        <v>25</v>
      </c>
      <c r="B29" s="20" t="s">
        <v>62</v>
      </c>
      <c r="C29" s="63" t="s">
        <v>323</v>
      </c>
      <c r="D29" s="48" t="s">
        <v>23</v>
      </c>
      <c r="E29" s="75">
        <v>18260325203</v>
      </c>
      <c r="F29" s="67" t="s">
        <v>74</v>
      </c>
      <c r="G29" s="19">
        <v>11</v>
      </c>
      <c r="H29" s="19">
        <v>10</v>
      </c>
      <c r="I29" s="58">
        <f t="shared" si="0"/>
        <v>21</v>
      </c>
      <c r="J29" s="75">
        <v>9864612169</v>
      </c>
      <c r="K29" s="65" t="s">
        <v>317</v>
      </c>
      <c r="L29" s="76" t="s">
        <v>836</v>
      </c>
      <c r="M29" s="77">
        <v>9707049168</v>
      </c>
      <c r="N29" s="78" t="s">
        <v>393</v>
      </c>
      <c r="O29" s="79">
        <v>8753930259</v>
      </c>
      <c r="P29" s="72">
        <v>43628</v>
      </c>
      <c r="Q29" s="80" t="s">
        <v>165</v>
      </c>
      <c r="R29" s="48">
        <v>8</v>
      </c>
      <c r="S29" s="48" t="s">
        <v>158</v>
      </c>
      <c r="T29" s="18"/>
    </row>
    <row r="30" spans="1:20" ht="34.5">
      <c r="A30" s="4">
        <v>26</v>
      </c>
      <c r="B30" s="20" t="s">
        <v>63</v>
      </c>
      <c r="C30" s="63" t="s">
        <v>324</v>
      </c>
      <c r="D30" s="48" t="s">
        <v>23</v>
      </c>
      <c r="E30" s="75">
        <v>18260303002</v>
      </c>
      <c r="F30" s="67" t="s">
        <v>96</v>
      </c>
      <c r="G30" s="19">
        <v>62</v>
      </c>
      <c r="H30" s="19">
        <v>74</v>
      </c>
      <c r="I30" s="58">
        <f t="shared" si="0"/>
        <v>136</v>
      </c>
      <c r="J30" s="75">
        <v>8638429711</v>
      </c>
      <c r="K30" s="65" t="s">
        <v>390</v>
      </c>
      <c r="L30" s="76" t="s">
        <v>391</v>
      </c>
      <c r="M30" s="77">
        <v>9401451966</v>
      </c>
      <c r="N30" s="78" t="s">
        <v>392</v>
      </c>
      <c r="O30" s="79">
        <v>9613055502</v>
      </c>
      <c r="P30" s="72">
        <v>43628</v>
      </c>
      <c r="Q30" s="80" t="s">
        <v>165</v>
      </c>
      <c r="R30" s="48">
        <v>9</v>
      </c>
      <c r="S30" s="48" t="s">
        <v>158</v>
      </c>
      <c r="T30" s="18"/>
    </row>
    <row r="31" spans="1:20" ht="17.25">
      <c r="A31" s="4">
        <v>27</v>
      </c>
      <c r="B31" s="20" t="s">
        <v>62</v>
      </c>
      <c r="C31" s="63" t="s">
        <v>325</v>
      </c>
      <c r="D31" s="48" t="s">
        <v>25</v>
      </c>
      <c r="E31" s="75"/>
      <c r="F31" s="67"/>
      <c r="G31" s="19">
        <v>42</v>
      </c>
      <c r="H31" s="19">
        <v>48</v>
      </c>
      <c r="I31" s="58">
        <f t="shared" si="0"/>
        <v>90</v>
      </c>
      <c r="J31" s="75"/>
      <c r="K31" s="65" t="s">
        <v>317</v>
      </c>
      <c r="L31" s="76" t="s">
        <v>836</v>
      </c>
      <c r="M31" s="77">
        <v>9707049168</v>
      </c>
      <c r="N31" s="78" t="s">
        <v>393</v>
      </c>
      <c r="O31" s="79">
        <v>8753930259</v>
      </c>
      <c r="P31" s="72">
        <v>43629</v>
      </c>
      <c r="Q31" s="80" t="s">
        <v>168</v>
      </c>
      <c r="R31" s="48">
        <v>13</v>
      </c>
      <c r="S31" s="48" t="s">
        <v>158</v>
      </c>
      <c r="T31" s="18"/>
    </row>
    <row r="32" spans="1:20" ht="17.25">
      <c r="A32" s="4">
        <v>28</v>
      </c>
      <c r="B32" s="20" t="s">
        <v>62</v>
      </c>
      <c r="C32" s="63" t="s">
        <v>326</v>
      </c>
      <c r="D32" s="48" t="s">
        <v>23</v>
      </c>
      <c r="E32" s="75">
        <v>18260304503</v>
      </c>
      <c r="F32" s="67" t="s">
        <v>74</v>
      </c>
      <c r="G32" s="19">
        <v>17</v>
      </c>
      <c r="H32" s="19">
        <v>18</v>
      </c>
      <c r="I32" s="58">
        <f t="shared" si="0"/>
        <v>35</v>
      </c>
      <c r="J32" s="75">
        <v>9864215990</v>
      </c>
      <c r="K32" s="65" t="s">
        <v>317</v>
      </c>
      <c r="L32" s="76" t="s">
        <v>836</v>
      </c>
      <c r="M32" s="77">
        <v>9707049168</v>
      </c>
      <c r="N32" s="78" t="s">
        <v>393</v>
      </c>
      <c r="O32" s="79">
        <v>8753930259</v>
      </c>
      <c r="P32" s="72">
        <v>43629</v>
      </c>
      <c r="Q32" s="80" t="s">
        <v>168</v>
      </c>
      <c r="R32" s="48">
        <v>10</v>
      </c>
      <c r="S32" s="48" t="s">
        <v>158</v>
      </c>
      <c r="T32" s="18"/>
    </row>
    <row r="33" spans="1:20" ht="17.25">
      <c r="A33" s="4">
        <v>29</v>
      </c>
      <c r="B33" s="20" t="s">
        <v>63</v>
      </c>
      <c r="C33" s="63" t="s">
        <v>327</v>
      </c>
      <c r="D33" s="48" t="s">
        <v>25</v>
      </c>
      <c r="E33" s="75"/>
      <c r="F33" s="67"/>
      <c r="G33" s="19">
        <v>41</v>
      </c>
      <c r="H33" s="19">
        <v>35</v>
      </c>
      <c r="I33" s="58">
        <f t="shared" si="0"/>
        <v>76</v>
      </c>
      <c r="J33" s="75"/>
      <c r="K33" s="65" t="s">
        <v>390</v>
      </c>
      <c r="L33" s="76" t="s">
        <v>391</v>
      </c>
      <c r="M33" s="77">
        <v>9401451966</v>
      </c>
      <c r="N33" s="78" t="s">
        <v>394</v>
      </c>
      <c r="O33" s="79">
        <v>9613596326</v>
      </c>
      <c r="P33" s="72">
        <v>43629</v>
      </c>
      <c r="Q33" s="80" t="s">
        <v>168</v>
      </c>
      <c r="R33" s="48">
        <v>11</v>
      </c>
      <c r="S33" s="48" t="s">
        <v>158</v>
      </c>
      <c r="T33" s="18"/>
    </row>
    <row r="34" spans="1:20" ht="17.25">
      <c r="A34" s="4">
        <v>30</v>
      </c>
      <c r="B34" s="20" t="s">
        <v>63</v>
      </c>
      <c r="C34" s="63" t="s">
        <v>328</v>
      </c>
      <c r="D34" s="48" t="s">
        <v>23</v>
      </c>
      <c r="E34" s="75">
        <v>18260315102</v>
      </c>
      <c r="F34" s="67" t="s">
        <v>74</v>
      </c>
      <c r="G34" s="19">
        <v>34</v>
      </c>
      <c r="H34" s="19">
        <v>19</v>
      </c>
      <c r="I34" s="58">
        <f t="shared" si="0"/>
        <v>53</v>
      </c>
      <c r="J34" s="75">
        <v>8658560381</v>
      </c>
      <c r="K34" s="65" t="s">
        <v>390</v>
      </c>
      <c r="L34" s="76" t="s">
        <v>391</v>
      </c>
      <c r="M34" s="77">
        <v>9401451966</v>
      </c>
      <c r="N34" s="78" t="s">
        <v>394</v>
      </c>
      <c r="O34" s="79">
        <v>9613596326</v>
      </c>
      <c r="P34" s="72">
        <v>43629</v>
      </c>
      <c r="Q34" s="80" t="s">
        <v>168</v>
      </c>
      <c r="R34" s="48">
        <v>12</v>
      </c>
      <c r="S34" s="48" t="s">
        <v>158</v>
      </c>
      <c r="T34" s="18"/>
    </row>
    <row r="35" spans="1:20" ht="17.25">
      <c r="A35" s="4">
        <v>31</v>
      </c>
      <c r="B35" s="20" t="s">
        <v>62</v>
      </c>
      <c r="C35" s="63" t="s">
        <v>329</v>
      </c>
      <c r="D35" s="48" t="s">
        <v>25</v>
      </c>
      <c r="E35" s="75">
        <v>266</v>
      </c>
      <c r="F35" s="67"/>
      <c r="G35" s="19">
        <v>21</v>
      </c>
      <c r="H35" s="19">
        <v>28</v>
      </c>
      <c r="I35" s="58">
        <f t="shared" si="0"/>
        <v>49</v>
      </c>
      <c r="J35" s="75"/>
      <c r="K35" s="65" t="s">
        <v>317</v>
      </c>
      <c r="L35" s="76" t="s">
        <v>836</v>
      </c>
      <c r="M35" s="77">
        <v>9707049168</v>
      </c>
      <c r="N35" s="78" t="s">
        <v>393</v>
      </c>
      <c r="O35" s="79">
        <v>8753930259</v>
      </c>
      <c r="P35" s="72">
        <v>43630</v>
      </c>
      <c r="Q35" s="80" t="s">
        <v>169</v>
      </c>
      <c r="R35" s="48">
        <v>11</v>
      </c>
      <c r="S35" s="48" t="s">
        <v>158</v>
      </c>
      <c r="T35" s="18"/>
    </row>
    <row r="36" spans="1:20" ht="17.25">
      <c r="A36" s="4">
        <v>32</v>
      </c>
      <c r="B36" s="20" t="s">
        <v>62</v>
      </c>
      <c r="C36" s="63" t="s">
        <v>330</v>
      </c>
      <c r="D36" s="48" t="s">
        <v>23</v>
      </c>
      <c r="E36" s="75">
        <v>18260304502</v>
      </c>
      <c r="F36" s="67" t="s">
        <v>74</v>
      </c>
      <c r="G36" s="19">
        <v>45</v>
      </c>
      <c r="H36" s="19">
        <v>36</v>
      </c>
      <c r="I36" s="58">
        <f t="shared" si="0"/>
        <v>81</v>
      </c>
      <c r="J36" s="75">
        <v>9707027759</v>
      </c>
      <c r="K36" s="65" t="s">
        <v>317</v>
      </c>
      <c r="L36" s="76" t="s">
        <v>836</v>
      </c>
      <c r="M36" s="77">
        <v>9707049168</v>
      </c>
      <c r="N36" s="78" t="s">
        <v>395</v>
      </c>
      <c r="O36" s="79">
        <v>9613171925</v>
      </c>
      <c r="P36" s="72">
        <v>43630</v>
      </c>
      <c r="Q36" s="80" t="s">
        <v>169</v>
      </c>
      <c r="R36" s="48">
        <v>10</v>
      </c>
      <c r="S36" s="48" t="s">
        <v>158</v>
      </c>
      <c r="T36" s="18"/>
    </row>
    <row r="37" spans="1:20" ht="30">
      <c r="A37" s="4">
        <v>33</v>
      </c>
      <c r="B37" s="20" t="s">
        <v>63</v>
      </c>
      <c r="C37" s="63" t="s">
        <v>331</v>
      </c>
      <c r="D37" s="48" t="s">
        <v>25</v>
      </c>
      <c r="E37" s="75"/>
      <c r="F37" s="67"/>
      <c r="G37" s="19">
        <v>18</v>
      </c>
      <c r="H37" s="19">
        <v>22</v>
      </c>
      <c r="I37" s="58">
        <f t="shared" si="0"/>
        <v>40</v>
      </c>
      <c r="J37" s="75"/>
      <c r="K37" s="65" t="s">
        <v>332</v>
      </c>
      <c r="L37" s="76" t="s">
        <v>396</v>
      </c>
      <c r="M37" s="77">
        <v>9859705938</v>
      </c>
      <c r="N37" s="78" t="s">
        <v>397</v>
      </c>
      <c r="O37" s="79">
        <v>8723991302</v>
      </c>
      <c r="P37" s="72">
        <v>43630</v>
      </c>
      <c r="Q37" s="80" t="s">
        <v>169</v>
      </c>
      <c r="R37" s="48">
        <v>11</v>
      </c>
      <c r="S37" s="48" t="s">
        <v>158</v>
      </c>
      <c r="T37" s="18"/>
    </row>
    <row r="38" spans="1:20" ht="30">
      <c r="A38" s="4">
        <v>34</v>
      </c>
      <c r="B38" s="20" t="s">
        <v>63</v>
      </c>
      <c r="C38" s="63" t="s">
        <v>332</v>
      </c>
      <c r="D38" s="48" t="s">
        <v>25</v>
      </c>
      <c r="E38" s="75">
        <v>30</v>
      </c>
      <c r="F38" s="67"/>
      <c r="G38" s="19">
        <v>36</v>
      </c>
      <c r="H38" s="19">
        <v>45</v>
      </c>
      <c r="I38" s="58">
        <f t="shared" si="0"/>
        <v>81</v>
      </c>
      <c r="J38" s="75"/>
      <c r="K38" s="65" t="s">
        <v>332</v>
      </c>
      <c r="L38" s="76" t="s">
        <v>396</v>
      </c>
      <c r="M38" s="77">
        <v>9859705938</v>
      </c>
      <c r="N38" s="78" t="s">
        <v>398</v>
      </c>
      <c r="O38" s="79">
        <v>9577941530</v>
      </c>
      <c r="P38" s="72">
        <v>43630</v>
      </c>
      <c r="Q38" s="80" t="s">
        <v>169</v>
      </c>
      <c r="R38" s="48">
        <v>10</v>
      </c>
      <c r="S38" s="48" t="s">
        <v>158</v>
      </c>
      <c r="T38" s="18"/>
    </row>
    <row r="39" spans="1:20" ht="17.25">
      <c r="A39" s="4">
        <v>35</v>
      </c>
      <c r="B39" s="20" t="s">
        <v>62</v>
      </c>
      <c r="C39" s="63" t="s">
        <v>333</v>
      </c>
      <c r="D39" s="48" t="s">
        <v>25</v>
      </c>
      <c r="E39" s="75">
        <v>59</v>
      </c>
      <c r="F39" s="67"/>
      <c r="G39" s="19">
        <v>27</v>
      </c>
      <c r="H39" s="19">
        <v>26</v>
      </c>
      <c r="I39" s="58">
        <f t="shared" si="0"/>
        <v>53</v>
      </c>
      <c r="J39" s="75"/>
      <c r="K39" s="65" t="s">
        <v>347</v>
      </c>
      <c r="L39" s="76" t="s">
        <v>837</v>
      </c>
      <c r="M39" s="77">
        <v>9101761144</v>
      </c>
      <c r="N39" s="78"/>
      <c r="O39" s="79"/>
      <c r="P39" s="72">
        <v>43631</v>
      </c>
      <c r="Q39" s="80" t="s">
        <v>172</v>
      </c>
      <c r="R39" s="48">
        <v>28</v>
      </c>
      <c r="S39" s="48" t="s">
        <v>158</v>
      </c>
      <c r="T39" s="18"/>
    </row>
    <row r="40" spans="1:20" ht="17.25">
      <c r="A40" s="4">
        <v>36</v>
      </c>
      <c r="B40" s="20" t="s">
        <v>62</v>
      </c>
      <c r="C40" s="63" t="s">
        <v>334</v>
      </c>
      <c r="D40" s="48" t="s">
        <v>23</v>
      </c>
      <c r="E40" s="75">
        <v>18260310001</v>
      </c>
      <c r="F40" s="67" t="s">
        <v>74</v>
      </c>
      <c r="G40" s="19">
        <v>33</v>
      </c>
      <c r="H40" s="19">
        <v>41</v>
      </c>
      <c r="I40" s="58">
        <f t="shared" si="0"/>
        <v>74</v>
      </c>
      <c r="J40" s="75">
        <v>9435838474</v>
      </c>
      <c r="K40" s="65" t="s">
        <v>347</v>
      </c>
      <c r="L40" s="76" t="s">
        <v>837</v>
      </c>
      <c r="M40" s="77">
        <v>9101761144</v>
      </c>
      <c r="N40" s="78"/>
      <c r="O40" s="79"/>
      <c r="P40" s="72">
        <v>43631</v>
      </c>
      <c r="Q40" s="80" t="s">
        <v>172</v>
      </c>
      <c r="R40" s="48">
        <v>25</v>
      </c>
      <c r="S40" s="48" t="s">
        <v>158</v>
      </c>
      <c r="T40" s="18"/>
    </row>
    <row r="41" spans="1:20" ht="30">
      <c r="A41" s="4">
        <v>37</v>
      </c>
      <c r="B41" s="20" t="s">
        <v>63</v>
      </c>
      <c r="C41" s="63" t="s">
        <v>335</v>
      </c>
      <c r="D41" s="48" t="s">
        <v>23</v>
      </c>
      <c r="E41" s="75">
        <v>18260307801</v>
      </c>
      <c r="F41" s="67" t="s">
        <v>336</v>
      </c>
      <c r="G41" s="19">
        <v>59</v>
      </c>
      <c r="H41" s="19">
        <v>71</v>
      </c>
      <c r="I41" s="58">
        <f t="shared" si="0"/>
        <v>130</v>
      </c>
      <c r="J41" s="75">
        <v>9707027105</v>
      </c>
      <c r="K41" s="65" t="s">
        <v>332</v>
      </c>
      <c r="L41" s="76" t="s">
        <v>396</v>
      </c>
      <c r="M41" s="77">
        <v>9859705938</v>
      </c>
      <c r="N41" s="78" t="s">
        <v>397</v>
      </c>
      <c r="O41" s="79">
        <v>8723991302</v>
      </c>
      <c r="P41" s="72">
        <v>43631</v>
      </c>
      <c r="Q41" s="80" t="s">
        <v>172</v>
      </c>
      <c r="R41" s="48">
        <v>12</v>
      </c>
      <c r="S41" s="48" t="s">
        <v>158</v>
      </c>
      <c r="T41" s="18"/>
    </row>
    <row r="42" spans="1:20" ht="17.25">
      <c r="A42" s="4">
        <v>38</v>
      </c>
      <c r="B42" s="20" t="s">
        <v>62</v>
      </c>
      <c r="C42" s="63" t="s">
        <v>337</v>
      </c>
      <c r="D42" s="48" t="s">
        <v>25</v>
      </c>
      <c r="E42" s="75">
        <v>228</v>
      </c>
      <c r="F42" s="67"/>
      <c r="G42" s="19">
        <v>27</v>
      </c>
      <c r="H42" s="19">
        <v>25</v>
      </c>
      <c r="I42" s="58">
        <f t="shared" si="0"/>
        <v>52</v>
      </c>
      <c r="J42" s="75"/>
      <c r="K42" s="65" t="s">
        <v>347</v>
      </c>
      <c r="L42" s="76" t="s">
        <v>837</v>
      </c>
      <c r="M42" s="77">
        <v>9101761144</v>
      </c>
      <c r="N42" s="78"/>
      <c r="O42" s="79"/>
      <c r="P42" s="72">
        <v>43633</v>
      </c>
      <c r="Q42" s="80" t="s">
        <v>157</v>
      </c>
      <c r="R42" s="48">
        <v>28</v>
      </c>
      <c r="S42" s="48" t="s">
        <v>158</v>
      </c>
      <c r="T42" s="18"/>
    </row>
    <row r="43" spans="1:20" ht="17.25">
      <c r="A43" s="4">
        <v>39</v>
      </c>
      <c r="B43" s="20" t="s">
        <v>62</v>
      </c>
      <c r="C43" s="63" t="s">
        <v>338</v>
      </c>
      <c r="D43" s="48" t="s">
        <v>23</v>
      </c>
      <c r="E43" s="75">
        <v>18260310004</v>
      </c>
      <c r="F43" s="67" t="s">
        <v>74</v>
      </c>
      <c r="G43" s="19">
        <v>32</v>
      </c>
      <c r="H43" s="19">
        <v>36</v>
      </c>
      <c r="I43" s="58">
        <f t="shared" si="0"/>
        <v>68</v>
      </c>
      <c r="J43" s="75">
        <v>9707235915</v>
      </c>
      <c r="K43" s="65" t="s">
        <v>347</v>
      </c>
      <c r="L43" s="76" t="s">
        <v>837</v>
      </c>
      <c r="M43" s="77">
        <v>9101761144</v>
      </c>
      <c r="N43" s="78"/>
      <c r="O43" s="79"/>
      <c r="P43" s="72">
        <v>43633</v>
      </c>
      <c r="Q43" s="80" t="s">
        <v>157</v>
      </c>
      <c r="R43" s="48">
        <v>27</v>
      </c>
      <c r="S43" s="48" t="s">
        <v>158</v>
      </c>
      <c r="T43" s="18"/>
    </row>
    <row r="44" spans="1:20" ht="30">
      <c r="A44" s="4">
        <v>40</v>
      </c>
      <c r="B44" s="20" t="s">
        <v>63</v>
      </c>
      <c r="C44" s="63" t="s">
        <v>339</v>
      </c>
      <c r="D44" s="48" t="s">
        <v>25</v>
      </c>
      <c r="E44" s="75"/>
      <c r="F44" s="67"/>
      <c r="G44" s="19">
        <v>26</v>
      </c>
      <c r="H44" s="19">
        <v>27</v>
      </c>
      <c r="I44" s="58">
        <f t="shared" si="0"/>
        <v>53</v>
      </c>
      <c r="J44" s="75">
        <v>9706840856</v>
      </c>
      <c r="K44" s="65" t="s">
        <v>332</v>
      </c>
      <c r="L44" s="76" t="s">
        <v>396</v>
      </c>
      <c r="M44" s="77">
        <v>9859705938</v>
      </c>
      <c r="N44" s="78" t="s">
        <v>397</v>
      </c>
      <c r="O44" s="79">
        <v>8723991302</v>
      </c>
      <c r="P44" s="72">
        <v>43633</v>
      </c>
      <c r="Q44" s="80" t="s">
        <v>157</v>
      </c>
      <c r="R44" s="48">
        <v>12</v>
      </c>
      <c r="S44" s="48" t="s">
        <v>158</v>
      </c>
      <c r="T44" s="18"/>
    </row>
    <row r="45" spans="1:20" ht="30">
      <c r="A45" s="4">
        <v>41</v>
      </c>
      <c r="B45" s="20" t="s">
        <v>63</v>
      </c>
      <c r="C45" s="63" t="s">
        <v>340</v>
      </c>
      <c r="D45" s="48" t="s">
        <v>25</v>
      </c>
      <c r="E45" s="75"/>
      <c r="F45" s="67"/>
      <c r="G45" s="19">
        <v>33</v>
      </c>
      <c r="H45" s="19">
        <v>33</v>
      </c>
      <c r="I45" s="58">
        <f t="shared" si="0"/>
        <v>66</v>
      </c>
      <c r="J45" s="75"/>
      <c r="K45" s="65" t="s">
        <v>332</v>
      </c>
      <c r="L45" s="76" t="s">
        <v>396</v>
      </c>
      <c r="M45" s="77">
        <v>9859705938</v>
      </c>
      <c r="N45" s="78" t="s">
        <v>398</v>
      </c>
      <c r="O45" s="79">
        <v>9577941530</v>
      </c>
      <c r="P45" s="72">
        <v>43633</v>
      </c>
      <c r="Q45" s="80" t="s">
        <v>157</v>
      </c>
      <c r="R45" s="48">
        <v>51</v>
      </c>
      <c r="S45" s="48" t="s">
        <v>158</v>
      </c>
      <c r="T45" s="18"/>
    </row>
    <row r="46" spans="1:20" ht="17.25">
      <c r="A46" s="4">
        <v>42</v>
      </c>
      <c r="B46" s="20" t="s">
        <v>62</v>
      </c>
      <c r="C46" s="63" t="s">
        <v>341</v>
      </c>
      <c r="D46" s="48" t="s">
        <v>25</v>
      </c>
      <c r="E46" s="75">
        <v>265</v>
      </c>
      <c r="F46" s="67"/>
      <c r="G46" s="19">
        <v>44</v>
      </c>
      <c r="H46" s="19">
        <v>54</v>
      </c>
      <c r="I46" s="58">
        <f t="shared" si="0"/>
        <v>98</v>
      </c>
      <c r="J46" s="75"/>
      <c r="K46" s="65" t="s">
        <v>347</v>
      </c>
      <c r="L46" s="76" t="s">
        <v>837</v>
      </c>
      <c r="M46" s="77">
        <v>9101761144</v>
      </c>
      <c r="N46" s="78"/>
      <c r="O46" s="79"/>
      <c r="P46" s="72">
        <v>43634</v>
      </c>
      <c r="Q46" s="80" t="s">
        <v>161</v>
      </c>
      <c r="R46" s="48">
        <v>32</v>
      </c>
      <c r="S46" s="48" t="s">
        <v>158</v>
      </c>
      <c r="T46" s="18"/>
    </row>
    <row r="47" spans="1:20" ht="17.25">
      <c r="A47" s="4">
        <v>43</v>
      </c>
      <c r="B47" s="20" t="s">
        <v>62</v>
      </c>
      <c r="C47" s="63" t="s">
        <v>342</v>
      </c>
      <c r="D47" s="48" t="s">
        <v>25</v>
      </c>
      <c r="E47" s="75">
        <v>539</v>
      </c>
      <c r="F47" s="67"/>
      <c r="G47" s="19">
        <v>14</v>
      </c>
      <c r="H47" s="19">
        <v>16</v>
      </c>
      <c r="I47" s="58">
        <f t="shared" si="0"/>
        <v>30</v>
      </c>
      <c r="J47" s="75">
        <v>9854529335</v>
      </c>
      <c r="K47" s="65" t="s">
        <v>347</v>
      </c>
      <c r="L47" s="76" t="s">
        <v>837</v>
      </c>
      <c r="M47" s="77">
        <v>9101761144</v>
      </c>
      <c r="N47" s="78"/>
      <c r="O47" s="79"/>
      <c r="P47" s="72">
        <v>43634</v>
      </c>
      <c r="Q47" s="80" t="s">
        <v>161</v>
      </c>
      <c r="R47" s="48">
        <v>26</v>
      </c>
      <c r="S47" s="48" t="s">
        <v>158</v>
      </c>
      <c r="T47" s="18"/>
    </row>
    <row r="48" spans="1:20" ht="17.25">
      <c r="A48" s="4">
        <v>44</v>
      </c>
      <c r="B48" s="20" t="s">
        <v>63</v>
      </c>
      <c r="C48" s="63" t="s">
        <v>343</v>
      </c>
      <c r="D48" s="48" t="s">
        <v>25</v>
      </c>
      <c r="E48" s="75"/>
      <c r="F48" s="67"/>
      <c r="G48" s="19">
        <v>14</v>
      </c>
      <c r="H48" s="19">
        <v>16</v>
      </c>
      <c r="I48" s="58">
        <f t="shared" si="0"/>
        <v>30</v>
      </c>
      <c r="J48" s="75"/>
      <c r="K48" s="65" t="s">
        <v>399</v>
      </c>
      <c r="L48" s="76" t="s">
        <v>400</v>
      </c>
      <c r="M48" s="77">
        <v>9401466014</v>
      </c>
      <c r="N48" s="78" t="s">
        <v>401</v>
      </c>
      <c r="O48" s="79">
        <v>9401025851</v>
      </c>
      <c r="P48" s="72">
        <v>43634</v>
      </c>
      <c r="Q48" s="80" t="s">
        <v>161</v>
      </c>
      <c r="R48" s="48">
        <v>12</v>
      </c>
      <c r="S48" s="48" t="s">
        <v>158</v>
      </c>
      <c r="T48" s="18"/>
    </row>
    <row r="49" spans="1:20" ht="30">
      <c r="A49" s="4">
        <v>45</v>
      </c>
      <c r="B49" s="20" t="s">
        <v>63</v>
      </c>
      <c r="C49" s="63" t="s">
        <v>344</v>
      </c>
      <c r="D49" s="48" t="s">
        <v>23</v>
      </c>
      <c r="E49" s="75">
        <v>18260305101</v>
      </c>
      <c r="F49" s="67" t="s">
        <v>74</v>
      </c>
      <c r="G49" s="19">
        <v>33</v>
      </c>
      <c r="H49" s="19">
        <v>37</v>
      </c>
      <c r="I49" s="58">
        <f t="shared" si="0"/>
        <v>70</v>
      </c>
      <c r="J49" s="75">
        <v>8723871149</v>
      </c>
      <c r="K49" s="65" t="s">
        <v>399</v>
      </c>
      <c r="L49" s="76" t="s">
        <v>400</v>
      </c>
      <c r="M49" s="77">
        <v>9401466014</v>
      </c>
      <c r="N49" s="78" t="s">
        <v>402</v>
      </c>
      <c r="O49" s="79">
        <v>8135001845</v>
      </c>
      <c r="P49" s="72">
        <v>43634</v>
      </c>
      <c r="Q49" s="80" t="s">
        <v>161</v>
      </c>
      <c r="R49" s="48">
        <v>12</v>
      </c>
      <c r="S49" s="48" t="s">
        <v>158</v>
      </c>
      <c r="T49" s="18"/>
    </row>
    <row r="50" spans="1:20" ht="34.5">
      <c r="A50" s="4">
        <v>46</v>
      </c>
      <c r="B50" s="20" t="s">
        <v>62</v>
      </c>
      <c r="C50" s="63" t="s">
        <v>345</v>
      </c>
      <c r="D50" s="48" t="s">
        <v>25</v>
      </c>
      <c r="E50" s="75">
        <v>570</v>
      </c>
      <c r="F50" s="67"/>
      <c r="G50" s="19">
        <v>14</v>
      </c>
      <c r="H50" s="19">
        <v>16</v>
      </c>
      <c r="I50" s="58">
        <f t="shared" si="0"/>
        <v>30</v>
      </c>
      <c r="J50" s="75">
        <v>9707183733</v>
      </c>
      <c r="K50" s="65" t="s">
        <v>347</v>
      </c>
      <c r="L50" s="76" t="s">
        <v>837</v>
      </c>
      <c r="M50" s="77">
        <v>9101761144</v>
      </c>
      <c r="N50" s="78"/>
      <c r="O50" s="79"/>
      <c r="P50" s="72">
        <v>43635</v>
      </c>
      <c r="Q50" s="80" t="s">
        <v>165</v>
      </c>
      <c r="R50" s="48">
        <v>28</v>
      </c>
      <c r="S50" s="48" t="s">
        <v>158</v>
      </c>
      <c r="T50" s="18"/>
    </row>
    <row r="51" spans="1:20" ht="34.5">
      <c r="A51" s="4">
        <v>47</v>
      </c>
      <c r="B51" s="20" t="s">
        <v>62</v>
      </c>
      <c r="C51" s="63" t="s">
        <v>346</v>
      </c>
      <c r="D51" s="48" t="s">
        <v>25</v>
      </c>
      <c r="E51" s="75">
        <v>369</v>
      </c>
      <c r="F51" s="67"/>
      <c r="G51" s="19">
        <v>35</v>
      </c>
      <c r="H51" s="19">
        <v>38</v>
      </c>
      <c r="I51" s="58">
        <f t="shared" si="0"/>
        <v>73</v>
      </c>
      <c r="J51" s="75"/>
      <c r="K51" s="65" t="s">
        <v>347</v>
      </c>
      <c r="L51" s="76" t="s">
        <v>837</v>
      </c>
      <c r="M51" s="77">
        <v>9101761144</v>
      </c>
      <c r="N51" s="78"/>
      <c r="O51" s="79"/>
      <c r="P51" s="72">
        <v>43635</v>
      </c>
      <c r="Q51" s="80" t="s">
        <v>165</v>
      </c>
      <c r="R51" s="48">
        <v>28</v>
      </c>
      <c r="S51" s="48" t="s">
        <v>158</v>
      </c>
      <c r="T51" s="18"/>
    </row>
    <row r="52" spans="1:20" ht="34.5">
      <c r="A52" s="4">
        <v>48</v>
      </c>
      <c r="B52" s="20" t="s">
        <v>62</v>
      </c>
      <c r="C52" s="63" t="s">
        <v>347</v>
      </c>
      <c r="D52" s="48" t="s">
        <v>25</v>
      </c>
      <c r="E52" s="75">
        <v>298</v>
      </c>
      <c r="F52" s="67"/>
      <c r="G52" s="19">
        <v>11</v>
      </c>
      <c r="H52" s="19">
        <v>17</v>
      </c>
      <c r="I52" s="58">
        <f t="shared" si="0"/>
        <v>28</v>
      </c>
      <c r="J52" s="75">
        <v>9854342303</v>
      </c>
      <c r="K52" s="65" t="s">
        <v>347</v>
      </c>
      <c r="L52" s="76" t="s">
        <v>837</v>
      </c>
      <c r="M52" s="77">
        <v>9101761144</v>
      </c>
      <c r="N52" s="78"/>
      <c r="O52" s="79"/>
      <c r="P52" s="72">
        <v>43635</v>
      </c>
      <c r="Q52" s="80" t="s">
        <v>165</v>
      </c>
      <c r="R52" s="48">
        <v>26</v>
      </c>
      <c r="S52" s="48" t="s">
        <v>158</v>
      </c>
      <c r="T52" s="18"/>
    </row>
    <row r="53" spans="1:20" ht="34.5">
      <c r="A53" s="4">
        <v>49</v>
      </c>
      <c r="B53" s="20" t="s">
        <v>63</v>
      </c>
      <c r="C53" s="63" t="s">
        <v>348</v>
      </c>
      <c r="D53" s="48" t="s">
        <v>25</v>
      </c>
      <c r="E53" s="75"/>
      <c r="F53" s="67"/>
      <c r="G53" s="19">
        <v>61</v>
      </c>
      <c r="H53" s="19">
        <v>67</v>
      </c>
      <c r="I53" s="58">
        <f t="shared" si="0"/>
        <v>128</v>
      </c>
      <c r="J53" s="75">
        <v>9864188789</v>
      </c>
      <c r="K53" s="65" t="s">
        <v>399</v>
      </c>
      <c r="L53" s="76" t="s">
        <v>400</v>
      </c>
      <c r="M53" s="77">
        <v>9401466014</v>
      </c>
      <c r="N53" s="78" t="s">
        <v>403</v>
      </c>
      <c r="O53" s="79">
        <v>9678485967</v>
      </c>
      <c r="P53" s="72">
        <v>43635</v>
      </c>
      <c r="Q53" s="80" t="s">
        <v>165</v>
      </c>
      <c r="R53" s="48">
        <v>13</v>
      </c>
      <c r="S53" s="48" t="s">
        <v>158</v>
      </c>
      <c r="T53" s="18"/>
    </row>
    <row r="54" spans="1:20" ht="17.25">
      <c r="A54" s="4">
        <v>50</v>
      </c>
      <c r="B54" s="20" t="s">
        <v>62</v>
      </c>
      <c r="C54" s="63" t="s">
        <v>349</v>
      </c>
      <c r="D54" s="48" t="s">
        <v>25</v>
      </c>
      <c r="E54" s="75">
        <v>214</v>
      </c>
      <c r="F54" s="67"/>
      <c r="G54" s="19">
        <v>40</v>
      </c>
      <c r="H54" s="19">
        <v>46</v>
      </c>
      <c r="I54" s="58">
        <f t="shared" si="0"/>
        <v>86</v>
      </c>
      <c r="J54" s="75"/>
      <c r="K54" s="65" t="s">
        <v>347</v>
      </c>
      <c r="L54" s="76" t="s">
        <v>837</v>
      </c>
      <c r="M54" s="77">
        <v>9101761144</v>
      </c>
      <c r="N54" s="78"/>
      <c r="O54" s="79"/>
      <c r="P54" s="72">
        <v>43636</v>
      </c>
      <c r="Q54" s="80" t="s">
        <v>168</v>
      </c>
      <c r="R54" s="48">
        <v>27</v>
      </c>
      <c r="S54" s="48" t="s">
        <v>158</v>
      </c>
      <c r="T54" s="18"/>
    </row>
    <row r="55" spans="1:20" ht="17.25">
      <c r="A55" s="4">
        <v>51</v>
      </c>
      <c r="B55" s="20" t="s">
        <v>62</v>
      </c>
      <c r="C55" s="63" t="s">
        <v>350</v>
      </c>
      <c r="D55" s="48" t="s">
        <v>23</v>
      </c>
      <c r="E55" s="75">
        <v>18260310201</v>
      </c>
      <c r="F55" s="67" t="s">
        <v>74</v>
      </c>
      <c r="G55" s="19">
        <v>24</v>
      </c>
      <c r="H55" s="19">
        <v>15</v>
      </c>
      <c r="I55" s="58">
        <f t="shared" si="0"/>
        <v>39</v>
      </c>
      <c r="J55" s="75">
        <v>9435517056</v>
      </c>
      <c r="K55" s="65" t="s">
        <v>347</v>
      </c>
      <c r="L55" s="76" t="s">
        <v>837</v>
      </c>
      <c r="M55" s="77">
        <v>9101761144</v>
      </c>
      <c r="N55" s="78"/>
      <c r="O55" s="79"/>
      <c r="P55" s="72">
        <v>43636</v>
      </c>
      <c r="Q55" s="80" t="s">
        <v>168</v>
      </c>
      <c r="R55" s="48">
        <v>26</v>
      </c>
      <c r="S55" s="48" t="s">
        <v>158</v>
      </c>
      <c r="T55" s="18"/>
    </row>
    <row r="56" spans="1:20" ht="17.25">
      <c r="A56" s="4">
        <v>52</v>
      </c>
      <c r="B56" s="20" t="s">
        <v>63</v>
      </c>
      <c r="C56" s="63" t="s">
        <v>351</v>
      </c>
      <c r="D56" s="48" t="s">
        <v>23</v>
      </c>
      <c r="E56" s="75">
        <v>18260304301</v>
      </c>
      <c r="F56" s="67" t="s">
        <v>74</v>
      </c>
      <c r="G56" s="19">
        <v>63</v>
      </c>
      <c r="H56" s="19">
        <v>51</v>
      </c>
      <c r="I56" s="58">
        <f t="shared" si="0"/>
        <v>114</v>
      </c>
      <c r="J56" s="75">
        <v>8876189773</v>
      </c>
      <c r="K56" s="65" t="s">
        <v>399</v>
      </c>
      <c r="L56" s="76" t="s">
        <v>400</v>
      </c>
      <c r="M56" s="77">
        <v>9401466014</v>
      </c>
      <c r="N56" s="78" t="s">
        <v>403</v>
      </c>
      <c r="O56" s="79">
        <v>9678485967</v>
      </c>
      <c r="P56" s="72">
        <v>43636</v>
      </c>
      <c r="Q56" s="80" t="s">
        <v>168</v>
      </c>
      <c r="R56" s="48">
        <v>12</v>
      </c>
      <c r="S56" s="48" t="s">
        <v>158</v>
      </c>
      <c r="T56" s="18"/>
    </row>
    <row r="57" spans="1:20" ht="17.25">
      <c r="A57" s="4">
        <v>53</v>
      </c>
      <c r="B57" s="20" t="s">
        <v>62</v>
      </c>
      <c r="C57" s="63" t="s">
        <v>352</v>
      </c>
      <c r="D57" s="48" t="s">
        <v>25</v>
      </c>
      <c r="E57" s="75">
        <v>6</v>
      </c>
      <c r="F57" s="67"/>
      <c r="G57" s="19">
        <v>17</v>
      </c>
      <c r="H57" s="19">
        <v>23</v>
      </c>
      <c r="I57" s="58">
        <f t="shared" si="0"/>
        <v>40</v>
      </c>
      <c r="J57" s="75">
        <v>9864747357</v>
      </c>
      <c r="K57" s="65" t="s">
        <v>347</v>
      </c>
      <c r="L57" s="76" t="s">
        <v>837</v>
      </c>
      <c r="M57" s="77">
        <v>9101761144</v>
      </c>
      <c r="N57" s="78"/>
      <c r="O57" s="79"/>
      <c r="P57" s="72">
        <v>43637</v>
      </c>
      <c r="Q57" s="80" t="s">
        <v>169</v>
      </c>
      <c r="R57" s="48">
        <v>27</v>
      </c>
      <c r="S57" s="48" t="s">
        <v>158</v>
      </c>
      <c r="T57" s="18"/>
    </row>
    <row r="58" spans="1:20" ht="17.25">
      <c r="A58" s="4">
        <v>54</v>
      </c>
      <c r="B58" s="20" t="s">
        <v>62</v>
      </c>
      <c r="C58" s="63" t="s">
        <v>353</v>
      </c>
      <c r="D58" s="48" t="s">
        <v>25</v>
      </c>
      <c r="E58" s="75">
        <v>261</v>
      </c>
      <c r="F58" s="67"/>
      <c r="G58" s="19">
        <v>20</v>
      </c>
      <c r="H58" s="19">
        <v>23</v>
      </c>
      <c r="I58" s="58">
        <f t="shared" si="0"/>
        <v>43</v>
      </c>
      <c r="J58" s="75">
        <v>9864191651</v>
      </c>
      <c r="K58" s="65" t="s">
        <v>347</v>
      </c>
      <c r="L58" s="76" t="s">
        <v>837</v>
      </c>
      <c r="M58" s="77">
        <v>9101761144</v>
      </c>
      <c r="N58" s="78"/>
      <c r="O58" s="79"/>
      <c r="P58" s="72">
        <v>43637</v>
      </c>
      <c r="Q58" s="80" t="s">
        <v>169</v>
      </c>
      <c r="R58" s="48">
        <v>28</v>
      </c>
      <c r="S58" s="48" t="s">
        <v>158</v>
      </c>
      <c r="T58" s="18"/>
    </row>
    <row r="59" spans="1:20" ht="17.25">
      <c r="A59" s="4">
        <v>55</v>
      </c>
      <c r="B59" s="20" t="s">
        <v>62</v>
      </c>
      <c r="C59" s="63" t="s">
        <v>354</v>
      </c>
      <c r="D59" s="48" t="s">
        <v>25</v>
      </c>
      <c r="E59" s="75">
        <v>545</v>
      </c>
      <c r="F59" s="67"/>
      <c r="G59" s="19">
        <v>23</v>
      </c>
      <c r="H59" s="19">
        <v>18</v>
      </c>
      <c r="I59" s="58">
        <f t="shared" si="0"/>
        <v>41</v>
      </c>
      <c r="J59" s="75">
        <v>7896437897</v>
      </c>
      <c r="K59" s="65" t="s">
        <v>347</v>
      </c>
      <c r="L59" s="76" t="s">
        <v>837</v>
      </c>
      <c r="M59" s="77">
        <v>9101761144</v>
      </c>
      <c r="N59" s="78"/>
      <c r="O59" s="79"/>
      <c r="P59" s="72">
        <v>43637</v>
      </c>
      <c r="Q59" s="80" t="s">
        <v>169</v>
      </c>
      <c r="R59" s="48">
        <v>28</v>
      </c>
      <c r="S59" s="48" t="s">
        <v>158</v>
      </c>
      <c r="T59" s="18"/>
    </row>
    <row r="60" spans="1:20" ht="17.25">
      <c r="A60" s="4">
        <v>56</v>
      </c>
      <c r="B60" s="20" t="s">
        <v>63</v>
      </c>
      <c r="C60" s="63" t="s">
        <v>355</v>
      </c>
      <c r="D60" s="48" t="s">
        <v>25</v>
      </c>
      <c r="E60" s="75"/>
      <c r="F60" s="67"/>
      <c r="G60" s="19">
        <v>62</v>
      </c>
      <c r="H60" s="19">
        <v>65</v>
      </c>
      <c r="I60" s="58">
        <f t="shared" si="0"/>
        <v>127</v>
      </c>
      <c r="J60" s="75"/>
      <c r="K60" s="65" t="s">
        <v>399</v>
      </c>
      <c r="L60" s="76" t="s">
        <v>400</v>
      </c>
      <c r="M60" s="77">
        <v>9401466014</v>
      </c>
      <c r="N60" s="78" t="s">
        <v>404</v>
      </c>
      <c r="O60" s="79">
        <v>8876395637</v>
      </c>
      <c r="P60" s="72">
        <v>43637</v>
      </c>
      <c r="Q60" s="80" t="s">
        <v>169</v>
      </c>
      <c r="R60" s="48">
        <v>12</v>
      </c>
      <c r="S60" s="48" t="s">
        <v>158</v>
      </c>
      <c r="T60" s="18"/>
    </row>
    <row r="61" spans="1:20" ht="17.25">
      <c r="A61" s="4">
        <v>57</v>
      </c>
      <c r="B61" s="20" t="s">
        <v>62</v>
      </c>
      <c r="C61" s="63" t="s">
        <v>356</v>
      </c>
      <c r="D61" s="48" t="s">
        <v>25</v>
      </c>
      <c r="E61" s="75">
        <v>553</v>
      </c>
      <c r="F61" s="67"/>
      <c r="G61" s="19">
        <v>10</v>
      </c>
      <c r="H61" s="19">
        <v>12</v>
      </c>
      <c r="I61" s="58">
        <f t="shared" si="0"/>
        <v>22</v>
      </c>
      <c r="J61" s="75">
        <v>9707758701</v>
      </c>
      <c r="K61" s="65" t="s">
        <v>347</v>
      </c>
      <c r="L61" s="76" t="s">
        <v>837</v>
      </c>
      <c r="M61" s="77">
        <v>9101761144</v>
      </c>
      <c r="N61" s="78"/>
      <c r="O61" s="79"/>
      <c r="P61" s="72">
        <v>43638</v>
      </c>
      <c r="Q61" s="80" t="s">
        <v>172</v>
      </c>
      <c r="R61" s="48">
        <v>27</v>
      </c>
      <c r="S61" s="48" t="s">
        <v>158</v>
      </c>
      <c r="T61" s="18"/>
    </row>
    <row r="62" spans="1:20" ht="17.25">
      <c r="A62" s="4">
        <v>58</v>
      </c>
      <c r="B62" s="20" t="s">
        <v>62</v>
      </c>
      <c r="C62" s="63" t="s">
        <v>357</v>
      </c>
      <c r="D62" s="48" t="s">
        <v>25</v>
      </c>
      <c r="E62" s="75">
        <v>291</v>
      </c>
      <c r="F62" s="67"/>
      <c r="G62" s="19">
        <v>11</v>
      </c>
      <c r="H62" s="19">
        <v>13</v>
      </c>
      <c r="I62" s="58">
        <f t="shared" si="0"/>
        <v>24</v>
      </c>
      <c r="J62" s="75">
        <v>9864753167</v>
      </c>
      <c r="K62" s="65" t="s">
        <v>347</v>
      </c>
      <c r="L62" s="76" t="s">
        <v>837</v>
      </c>
      <c r="M62" s="77">
        <v>9101761144</v>
      </c>
      <c r="N62" s="78"/>
      <c r="O62" s="79"/>
      <c r="P62" s="72">
        <v>43638</v>
      </c>
      <c r="Q62" s="80" t="s">
        <v>172</v>
      </c>
      <c r="R62" s="48">
        <v>26</v>
      </c>
      <c r="S62" s="48" t="s">
        <v>158</v>
      </c>
      <c r="T62" s="18"/>
    </row>
    <row r="63" spans="1:20" ht="17.25">
      <c r="A63" s="4">
        <v>59</v>
      </c>
      <c r="B63" s="20" t="s">
        <v>62</v>
      </c>
      <c r="C63" s="63" t="s">
        <v>358</v>
      </c>
      <c r="D63" s="48" t="s">
        <v>25</v>
      </c>
      <c r="E63" s="75">
        <v>299</v>
      </c>
      <c r="F63" s="67"/>
      <c r="G63" s="19">
        <v>15</v>
      </c>
      <c r="H63" s="19">
        <v>11</v>
      </c>
      <c r="I63" s="58">
        <f t="shared" si="0"/>
        <v>26</v>
      </c>
      <c r="J63" s="75">
        <v>9707103488</v>
      </c>
      <c r="K63" s="65" t="s">
        <v>347</v>
      </c>
      <c r="L63" s="76" t="s">
        <v>837</v>
      </c>
      <c r="M63" s="77">
        <v>9101761144</v>
      </c>
      <c r="N63" s="78"/>
      <c r="O63" s="79"/>
      <c r="P63" s="72">
        <v>43638</v>
      </c>
      <c r="Q63" s="80" t="s">
        <v>172</v>
      </c>
      <c r="R63" s="48">
        <v>26</v>
      </c>
      <c r="S63" s="48" t="s">
        <v>158</v>
      </c>
      <c r="T63" s="18"/>
    </row>
    <row r="64" spans="1:20" ht="17.25">
      <c r="A64" s="4">
        <v>60</v>
      </c>
      <c r="B64" s="20" t="s">
        <v>62</v>
      </c>
      <c r="C64" s="63" t="s">
        <v>359</v>
      </c>
      <c r="D64" s="48" t="s">
        <v>23</v>
      </c>
      <c r="E64" s="75">
        <v>18260310002</v>
      </c>
      <c r="F64" s="67" t="s">
        <v>74</v>
      </c>
      <c r="G64" s="19">
        <v>29</v>
      </c>
      <c r="H64" s="19">
        <v>23</v>
      </c>
      <c r="I64" s="58">
        <f t="shared" si="0"/>
        <v>52</v>
      </c>
      <c r="J64" s="75">
        <v>9401056343</v>
      </c>
      <c r="K64" s="65" t="s">
        <v>347</v>
      </c>
      <c r="L64" s="76" t="s">
        <v>837</v>
      </c>
      <c r="M64" s="77">
        <v>9101761144</v>
      </c>
      <c r="N64" s="78"/>
      <c r="O64" s="79"/>
      <c r="P64" s="72">
        <v>43638</v>
      </c>
      <c r="Q64" s="80" t="s">
        <v>172</v>
      </c>
      <c r="R64" s="48">
        <v>24</v>
      </c>
      <c r="S64" s="48" t="s">
        <v>158</v>
      </c>
      <c r="T64" s="18"/>
    </row>
    <row r="65" spans="1:20" ht="30">
      <c r="A65" s="4">
        <v>61</v>
      </c>
      <c r="B65" s="20" t="s">
        <v>63</v>
      </c>
      <c r="C65" s="63" t="s">
        <v>360</v>
      </c>
      <c r="D65" s="48" t="s">
        <v>23</v>
      </c>
      <c r="E65" s="75">
        <v>18260304001</v>
      </c>
      <c r="F65" s="67" t="s">
        <v>74</v>
      </c>
      <c r="G65" s="19">
        <v>40</v>
      </c>
      <c r="H65" s="19">
        <v>42</v>
      </c>
      <c r="I65" s="58">
        <f t="shared" si="0"/>
        <v>82</v>
      </c>
      <c r="J65" s="75">
        <v>9435820476</v>
      </c>
      <c r="K65" s="65" t="s">
        <v>399</v>
      </c>
      <c r="L65" s="76" t="s">
        <v>400</v>
      </c>
      <c r="M65" s="77">
        <v>9401466014</v>
      </c>
      <c r="N65" s="78" t="s">
        <v>404</v>
      </c>
      <c r="O65" s="79">
        <v>8876395637</v>
      </c>
      <c r="P65" s="72">
        <v>43638</v>
      </c>
      <c r="Q65" s="80" t="s">
        <v>172</v>
      </c>
      <c r="R65" s="48">
        <v>11</v>
      </c>
      <c r="S65" s="48" t="s">
        <v>158</v>
      </c>
      <c r="T65" s="18"/>
    </row>
    <row r="66" spans="1:20" ht="17.25">
      <c r="A66" s="4">
        <v>62</v>
      </c>
      <c r="B66" s="20" t="s">
        <v>62</v>
      </c>
      <c r="C66" s="63" t="s">
        <v>361</v>
      </c>
      <c r="D66" s="48" t="s">
        <v>25</v>
      </c>
      <c r="E66" s="75">
        <v>194</v>
      </c>
      <c r="F66" s="67"/>
      <c r="G66" s="19">
        <v>12</v>
      </c>
      <c r="H66" s="19">
        <v>15</v>
      </c>
      <c r="I66" s="58">
        <f t="shared" si="0"/>
        <v>27</v>
      </c>
      <c r="J66" s="75">
        <v>8822187546</v>
      </c>
      <c r="K66" s="65" t="s">
        <v>405</v>
      </c>
      <c r="L66" s="76" t="s">
        <v>406</v>
      </c>
      <c r="M66" s="77">
        <v>9707914750</v>
      </c>
      <c r="N66" s="78" t="s">
        <v>407</v>
      </c>
      <c r="O66" s="79">
        <v>9613237548</v>
      </c>
      <c r="P66" s="72">
        <v>43640</v>
      </c>
      <c r="Q66" s="80" t="s">
        <v>157</v>
      </c>
      <c r="R66" s="48">
        <v>56</v>
      </c>
      <c r="S66" s="48" t="s">
        <v>158</v>
      </c>
      <c r="T66" s="18"/>
    </row>
    <row r="67" spans="1:20" ht="17.25">
      <c r="A67" s="4">
        <v>63</v>
      </c>
      <c r="B67" s="20" t="s">
        <v>62</v>
      </c>
      <c r="C67" s="63" t="s">
        <v>362</v>
      </c>
      <c r="D67" s="48" t="s">
        <v>25</v>
      </c>
      <c r="E67" s="75">
        <v>198</v>
      </c>
      <c r="F67" s="67"/>
      <c r="G67" s="19">
        <v>20</v>
      </c>
      <c r="H67" s="19">
        <v>25</v>
      </c>
      <c r="I67" s="58">
        <f t="shared" si="0"/>
        <v>45</v>
      </c>
      <c r="J67" s="75">
        <v>9577138416</v>
      </c>
      <c r="K67" s="65" t="s">
        <v>405</v>
      </c>
      <c r="L67" s="76" t="s">
        <v>406</v>
      </c>
      <c r="M67" s="77">
        <v>9707914750</v>
      </c>
      <c r="N67" s="78" t="s">
        <v>408</v>
      </c>
      <c r="O67" s="79">
        <v>7399180444</v>
      </c>
      <c r="P67" s="72">
        <v>43640</v>
      </c>
      <c r="Q67" s="80" t="s">
        <v>157</v>
      </c>
      <c r="R67" s="48">
        <v>53</v>
      </c>
      <c r="S67" s="48" t="s">
        <v>158</v>
      </c>
      <c r="T67" s="18"/>
    </row>
    <row r="68" spans="1:20" ht="30">
      <c r="A68" s="4">
        <v>64</v>
      </c>
      <c r="B68" s="20" t="s">
        <v>62</v>
      </c>
      <c r="C68" s="63" t="s">
        <v>363</v>
      </c>
      <c r="D68" s="48" t="s">
        <v>23</v>
      </c>
      <c r="E68" s="75" t="s">
        <v>364</v>
      </c>
      <c r="F68" s="67" t="s">
        <v>314</v>
      </c>
      <c r="G68" s="19">
        <v>21</v>
      </c>
      <c r="H68" s="19">
        <v>29</v>
      </c>
      <c r="I68" s="58">
        <f t="shared" si="0"/>
        <v>50</v>
      </c>
      <c r="J68" s="75"/>
      <c r="K68" s="65" t="s">
        <v>405</v>
      </c>
      <c r="L68" s="76" t="s">
        <v>406</v>
      </c>
      <c r="M68" s="77">
        <v>9707914750</v>
      </c>
      <c r="N68" s="78" t="s">
        <v>408</v>
      </c>
      <c r="O68" s="79">
        <v>7399180444</v>
      </c>
      <c r="P68" s="72">
        <v>43640</v>
      </c>
      <c r="Q68" s="80" t="s">
        <v>157</v>
      </c>
      <c r="R68" s="48">
        <v>52</v>
      </c>
      <c r="S68" s="48" t="s">
        <v>158</v>
      </c>
      <c r="T68" s="18"/>
    </row>
    <row r="69" spans="1:20" ht="17.25">
      <c r="A69" s="4">
        <v>65</v>
      </c>
      <c r="B69" s="20" t="s">
        <v>63</v>
      </c>
      <c r="C69" s="63" t="s">
        <v>365</v>
      </c>
      <c r="D69" s="48" t="s">
        <v>25</v>
      </c>
      <c r="E69" s="75">
        <v>66</v>
      </c>
      <c r="F69" s="67"/>
      <c r="G69" s="19">
        <v>48</v>
      </c>
      <c r="H69" s="19">
        <v>40</v>
      </c>
      <c r="I69" s="58">
        <f t="shared" si="0"/>
        <v>88</v>
      </c>
      <c r="J69" s="75">
        <v>9859469074</v>
      </c>
      <c r="K69" s="65" t="s">
        <v>409</v>
      </c>
      <c r="L69" s="76" t="s">
        <v>838</v>
      </c>
      <c r="M69" s="77">
        <v>8133981252</v>
      </c>
      <c r="N69" s="78" t="s">
        <v>410</v>
      </c>
      <c r="O69" s="79">
        <v>9854865839</v>
      </c>
      <c r="P69" s="72">
        <v>43640</v>
      </c>
      <c r="Q69" s="80" t="s">
        <v>157</v>
      </c>
      <c r="R69" s="48">
        <v>32</v>
      </c>
      <c r="S69" s="48" t="s">
        <v>158</v>
      </c>
      <c r="T69" s="18"/>
    </row>
    <row r="70" spans="1:20" ht="17.25">
      <c r="A70" s="4">
        <v>66</v>
      </c>
      <c r="B70" s="20" t="s">
        <v>63</v>
      </c>
      <c r="C70" s="63" t="s">
        <v>366</v>
      </c>
      <c r="D70" s="48" t="s">
        <v>25</v>
      </c>
      <c r="E70" s="75">
        <v>448</v>
      </c>
      <c r="F70" s="67"/>
      <c r="G70" s="19">
        <v>21</v>
      </c>
      <c r="H70" s="19">
        <v>15</v>
      </c>
      <c r="I70" s="58">
        <f t="shared" ref="I70:I133" si="1">SUM(G70:H70)</f>
        <v>36</v>
      </c>
      <c r="J70" s="75">
        <v>9613146178</v>
      </c>
      <c r="K70" s="65" t="s">
        <v>409</v>
      </c>
      <c r="L70" s="76" t="s">
        <v>838</v>
      </c>
      <c r="M70" s="77">
        <v>8133981252</v>
      </c>
      <c r="N70" s="78" t="s">
        <v>410</v>
      </c>
      <c r="O70" s="79">
        <v>9854865839</v>
      </c>
      <c r="P70" s="72">
        <v>43640</v>
      </c>
      <c r="Q70" s="80" t="s">
        <v>157</v>
      </c>
      <c r="R70" s="48">
        <v>31</v>
      </c>
      <c r="S70" s="48" t="s">
        <v>158</v>
      </c>
      <c r="T70" s="18"/>
    </row>
    <row r="71" spans="1:20" ht="17.25">
      <c r="A71" s="4">
        <v>67</v>
      </c>
      <c r="B71" s="20" t="s">
        <v>62</v>
      </c>
      <c r="C71" s="63" t="s">
        <v>367</v>
      </c>
      <c r="D71" s="48" t="s">
        <v>25</v>
      </c>
      <c r="E71" s="75">
        <v>197</v>
      </c>
      <c r="F71" s="67"/>
      <c r="G71" s="19">
        <v>20</v>
      </c>
      <c r="H71" s="19">
        <v>16</v>
      </c>
      <c r="I71" s="58">
        <f t="shared" si="1"/>
        <v>36</v>
      </c>
      <c r="J71" s="75">
        <v>8822782683</v>
      </c>
      <c r="K71" s="65" t="s">
        <v>405</v>
      </c>
      <c r="L71" s="76" t="s">
        <v>406</v>
      </c>
      <c r="M71" s="77">
        <v>9707914750</v>
      </c>
      <c r="N71" s="78" t="s">
        <v>411</v>
      </c>
      <c r="O71" s="79">
        <v>9859444567</v>
      </c>
      <c r="P71" s="72">
        <v>43641</v>
      </c>
      <c r="Q71" s="80" t="s">
        <v>161</v>
      </c>
      <c r="R71" s="48">
        <v>52</v>
      </c>
      <c r="S71" s="48" t="s">
        <v>158</v>
      </c>
      <c r="T71" s="18"/>
    </row>
    <row r="72" spans="1:20" ht="17.25">
      <c r="A72" s="4">
        <v>68</v>
      </c>
      <c r="B72" s="20" t="s">
        <v>62</v>
      </c>
      <c r="C72" s="63" t="s">
        <v>368</v>
      </c>
      <c r="D72" s="48" t="s">
        <v>25</v>
      </c>
      <c r="E72" s="75">
        <v>290</v>
      </c>
      <c r="F72" s="67"/>
      <c r="G72" s="19">
        <v>16</v>
      </c>
      <c r="H72" s="19">
        <v>12</v>
      </c>
      <c r="I72" s="58">
        <f t="shared" si="1"/>
        <v>28</v>
      </c>
      <c r="J72" s="75">
        <v>9854135312</v>
      </c>
      <c r="K72" s="65" t="s">
        <v>405</v>
      </c>
      <c r="L72" s="76" t="s">
        <v>406</v>
      </c>
      <c r="M72" s="77">
        <v>9707914750</v>
      </c>
      <c r="N72" s="78" t="s">
        <v>411</v>
      </c>
      <c r="O72" s="79">
        <v>9859444567</v>
      </c>
      <c r="P72" s="72">
        <v>43641</v>
      </c>
      <c r="Q72" s="80" t="s">
        <v>161</v>
      </c>
      <c r="R72" s="48">
        <v>52</v>
      </c>
      <c r="S72" s="48" t="s">
        <v>158</v>
      </c>
      <c r="T72" s="18"/>
    </row>
    <row r="73" spans="1:20" ht="17.25">
      <c r="A73" s="4">
        <v>69</v>
      </c>
      <c r="B73" s="20" t="s">
        <v>62</v>
      </c>
      <c r="C73" s="63" t="s">
        <v>369</v>
      </c>
      <c r="D73" s="48" t="s">
        <v>25</v>
      </c>
      <c r="E73" s="75">
        <v>483</v>
      </c>
      <c r="F73" s="67"/>
      <c r="G73" s="19">
        <v>11</v>
      </c>
      <c r="H73" s="19">
        <v>15</v>
      </c>
      <c r="I73" s="58">
        <f t="shared" si="1"/>
        <v>26</v>
      </c>
      <c r="J73" s="75">
        <v>7896467492</v>
      </c>
      <c r="K73" s="65" t="s">
        <v>405</v>
      </c>
      <c r="L73" s="76" t="s">
        <v>406</v>
      </c>
      <c r="M73" s="77">
        <v>9707914750</v>
      </c>
      <c r="N73" s="78" t="s">
        <v>411</v>
      </c>
      <c r="O73" s="79">
        <v>9859444567</v>
      </c>
      <c r="P73" s="72">
        <v>43641</v>
      </c>
      <c r="Q73" s="80" t="s">
        <v>161</v>
      </c>
      <c r="R73" s="48">
        <v>52</v>
      </c>
      <c r="S73" s="48" t="s">
        <v>158</v>
      </c>
      <c r="T73" s="18"/>
    </row>
    <row r="74" spans="1:20" ht="17.25">
      <c r="A74" s="4">
        <v>70</v>
      </c>
      <c r="B74" s="20" t="s">
        <v>63</v>
      </c>
      <c r="C74" s="63" t="s">
        <v>370</v>
      </c>
      <c r="D74" s="48" t="s">
        <v>25</v>
      </c>
      <c r="E74" s="75">
        <v>67</v>
      </c>
      <c r="F74" s="67"/>
      <c r="G74" s="19">
        <v>32</v>
      </c>
      <c r="H74" s="19">
        <v>40</v>
      </c>
      <c r="I74" s="58">
        <f t="shared" si="1"/>
        <v>72</v>
      </c>
      <c r="J74" s="75">
        <v>9401148592</v>
      </c>
      <c r="K74" s="65" t="s">
        <v>409</v>
      </c>
      <c r="L74" s="76" t="s">
        <v>838</v>
      </c>
      <c r="M74" s="77">
        <v>8133981252</v>
      </c>
      <c r="N74" s="78" t="s">
        <v>412</v>
      </c>
      <c r="O74" s="79">
        <v>9577780716</v>
      </c>
      <c r="P74" s="72">
        <v>43641</v>
      </c>
      <c r="Q74" s="80" t="s">
        <v>161</v>
      </c>
      <c r="R74" s="48">
        <v>32</v>
      </c>
      <c r="S74" s="48" t="s">
        <v>158</v>
      </c>
      <c r="T74" s="18"/>
    </row>
    <row r="75" spans="1:20" ht="17.25">
      <c r="A75" s="4">
        <v>71</v>
      </c>
      <c r="B75" s="20" t="s">
        <v>63</v>
      </c>
      <c r="C75" s="63" t="s">
        <v>371</v>
      </c>
      <c r="D75" s="48" t="s">
        <v>25</v>
      </c>
      <c r="E75" s="75">
        <v>244</v>
      </c>
      <c r="F75" s="67"/>
      <c r="G75" s="19">
        <v>30</v>
      </c>
      <c r="H75" s="19">
        <v>34</v>
      </c>
      <c r="I75" s="58">
        <f t="shared" si="1"/>
        <v>64</v>
      </c>
      <c r="J75" s="75">
        <v>7399807313</v>
      </c>
      <c r="K75" s="65" t="s">
        <v>409</v>
      </c>
      <c r="L75" s="76" t="s">
        <v>838</v>
      </c>
      <c r="M75" s="77">
        <v>8133981252</v>
      </c>
      <c r="N75" s="78" t="s">
        <v>412</v>
      </c>
      <c r="O75" s="79">
        <v>9577780716</v>
      </c>
      <c r="P75" s="72">
        <v>43641</v>
      </c>
      <c r="Q75" s="80" t="s">
        <v>161</v>
      </c>
      <c r="R75" s="48">
        <v>32</v>
      </c>
      <c r="S75" s="48" t="s">
        <v>158</v>
      </c>
      <c r="T75" s="18"/>
    </row>
    <row r="76" spans="1:20" ht="34.5">
      <c r="A76" s="4">
        <v>72</v>
      </c>
      <c r="B76" s="20" t="s">
        <v>62</v>
      </c>
      <c r="C76" s="63" t="s">
        <v>372</v>
      </c>
      <c r="D76" s="48" t="s">
        <v>25</v>
      </c>
      <c r="E76" s="75">
        <v>199</v>
      </c>
      <c r="F76" s="67"/>
      <c r="G76" s="19">
        <v>20</v>
      </c>
      <c r="H76" s="19">
        <v>24</v>
      </c>
      <c r="I76" s="58">
        <f t="shared" si="1"/>
        <v>44</v>
      </c>
      <c r="J76" s="75">
        <v>9854165739</v>
      </c>
      <c r="K76" s="65" t="s">
        <v>405</v>
      </c>
      <c r="L76" s="76" t="s">
        <v>406</v>
      </c>
      <c r="M76" s="77">
        <v>9707914750</v>
      </c>
      <c r="N76" s="78" t="s">
        <v>413</v>
      </c>
      <c r="O76" s="79">
        <v>9859676025</v>
      </c>
      <c r="P76" s="72">
        <v>43642</v>
      </c>
      <c r="Q76" s="80" t="s">
        <v>165</v>
      </c>
      <c r="R76" s="48">
        <v>50</v>
      </c>
      <c r="S76" s="48" t="s">
        <v>158</v>
      </c>
      <c r="T76" s="18"/>
    </row>
    <row r="77" spans="1:20" ht="34.5">
      <c r="A77" s="4">
        <v>73</v>
      </c>
      <c r="B77" s="20" t="s">
        <v>62</v>
      </c>
      <c r="C77" s="63" t="s">
        <v>373</v>
      </c>
      <c r="D77" s="48" t="s">
        <v>25</v>
      </c>
      <c r="E77" s="75">
        <v>490</v>
      </c>
      <c r="F77" s="67"/>
      <c r="G77" s="19">
        <v>17</v>
      </c>
      <c r="H77" s="19">
        <v>16</v>
      </c>
      <c r="I77" s="58">
        <f t="shared" si="1"/>
        <v>33</v>
      </c>
      <c r="J77" s="75">
        <v>9577133689</v>
      </c>
      <c r="K77" s="65" t="s">
        <v>405</v>
      </c>
      <c r="L77" s="76" t="s">
        <v>406</v>
      </c>
      <c r="M77" s="77">
        <v>9707914750</v>
      </c>
      <c r="N77" s="78" t="s">
        <v>414</v>
      </c>
      <c r="O77" s="79">
        <v>7399324570</v>
      </c>
      <c r="P77" s="72">
        <v>43642</v>
      </c>
      <c r="Q77" s="80" t="s">
        <v>165</v>
      </c>
      <c r="R77" s="48">
        <v>51</v>
      </c>
      <c r="S77" s="48" t="s">
        <v>158</v>
      </c>
      <c r="T77" s="18"/>
    </row>
    <row r="78" spans="1:20" ht="34.5">
      <c r="A78" s="4">
        <v>74</v>
      </c>
      <c r="B78" s="20" t="s">
        <v>62</v>
      </c>
      <c r="C78" s="63" t="s">
        <v>372</v>
      </c>
      <c r="D78" s="48" t="s">
        <v>25</v>
      </c>
      <c r="E78" s="75">
        <v>492</v>
      </c>
      <c r="F78" s="67"/>
      <c r="G78" s="19">
        <v>12</v>
      </c>
      <c r="H78" s="19">
        <v>16</v>
      </c>
      <c r="I78" s="58">
        <f t="shared" si="1"/>
        <v>28</v>
      </c>
      <c r="J78" s="75">
        <v>9859529549</v>
      </c>
      <c r="K78" s="65" t="s">
        <v>405</v>
      </c>
      <c r="L78" s="76" t="s">
        <v>406</v>
      </c>
      <c r="M78" s="77">
        <v>9707914750</v>
      </c>
      <c r="N78" s="78" t="s">
        <v>414</v>
      </c>
      <c r="O78" s="79">
        <v>7399324570</v>
      </c>
      <c r="P78" s="72">
        <v>43642</v>
      </c>
      <c r="Q78" s="80" t="s">
        <v>165</v>
      </c>
      <c r="R78" s="48">
        <v>52</v>
      </c>
      <c r="S78" s="48" t="s">
        <v>158</v>
      </c>
      <c r="T78" s="18"/>
    </row>
    <row r="79" spans="1:20" ht="34.5">
      <c r="A79" s="4">
        <v>75</v>
      </c>
      <c r="B79" s="20" t="s">
        <v>63</v>
      </c>
      <c r="C79" s="63" t="s">
        <v>374</v>
      </c>
      <c r="D79" s="48" t="s">
        <v>25</v>
      </c>
      <c r="E79" s="75">
        <v>209</v>
      </c>
      <c r="F79" s="67"/>
      <c r="G79" s="19">
        <v>19</v>
      </c>
      <c r="H79" s="19">
        <v>22</v>
      </c>
      <c r="I79" s="58">
        <f t="shared" si="1"/>
        <v>41</v>
      </c>
      <c r="J79" s="75">
        <v>7399622140</v>
      </c>
      <c r="K79" s="65" t="s">
        <v>409</v>
      </c>
      <c r="L79" s="76" t="s">
        <v>838</v>
      </c>
      <c r="M79" s="77">
        <v>8133981252</v>
      </c>
      <c r="N79" s="78" t="s">
        <v>415</v>
      </c>
      <c r="O79" s="79">
        <v>8011744819</v>
      </c>
      <c r="P79" s="72">
        <v>43642</v>
      </c>
      <c r="Q79" s="80" t="s">
        <v>165</v>
      </c>
      <c r="R79" s="48">
        <v>33</v>
      </c>
      <c r="S79" s="48" t="s">
        <v>158</v>
      </c>
      <c r="T79" s="18"/>
    </row>
    <row r="80" spans="1:20" ht="34.5">
      <c r="A80" s="4">
        <v>76</v>
      </c>
      <c r="B80" s="20" t="s">
        <v>63</v>
      </c>
      <c r="C80" s="63" t="s">
        <v>375</v>
      </c>
      <c r="D80" s="48" t="s">
        <v>25</v>
      </c>
      <c r="E80" s="75">
        <v>508</v>
      </c>
      <c r="F80" s="67"/>
      <c r="G80" s="19">
        <v>29</v>
      </c>
      <c r="H80" s="19">
        <v>36</v>
      </c>
      <c r="I80" s="58">
        <f t="shared" si="1"/>
        <v>65</v>
      </c>
      <c r="J80" s="75">
        <v>9854650975</v>
      </c>
      <c r="K80" s="65" t="s">
        <v>409</v>
      </c>
      <c r="L80" s="76" t="s">
        <v>838</v>
      </c>
      <c r="M80" s="77">
        <v>8133981252</v>
      </c>
      <c r="N80" s="78" t="s">
        <v>415</v>
      </c>
      <c r="O80" s="79">
        <v>8011744819</v>
      </c>
      <c r="P80" s="72">
        <v>43642</v>
      </c>
      <c r="Q80" s="80" t="s">
        <v>165</v>
      </c>
      <c r="R80" s="48">
        <v>32</v>
      </c>
      <c r="S80" s="48" t="s">
        <v>158</v>
      </c>
      <c r="T80" s="18"/>
    </row>
    <row r="81" spans="1:20" ht="17.25">
      <c r="A81" s="4">
        <v>77</v>
      </c>
      <c r="B81" s="20" t="s">
        <v>62</v>
      </c>
      <c r="C81" s="63" t="s">
        <v>376</v>
      </c>
      <c r="D81" s="48" t="s">
        <v>25</v>
      </c>
      <c r="E81" s="75">
        <v>196</v>
      </c>
      <c r="F81" s="67"/>
      <c r="G81" s="19">
        <v>23</v>
      </c>
      <c r="H81" s="19">
        <v>19</v>
      </c>
      <c r="I81" s="58">
        <f t="shared" si="1"/>
        <v>42</v>
      </c>
      <c r="J81" s="75">
        <v>8953043849</v>
      </c>
      <c r="K81" s="65" t="s">
        <v>405</v>
      </c>
      <c r="L81" s="76" t="s">
        <v>406</v>
      </c>
      <c r="M81" s="77">
        <v>9707914750</v>
      </c>
      <c r="N81" s="78" t="s">
        <v>413</v>
      </c>
      <c r="O81" s="79">
        <v>9859676025</v>
      </c>
      <c r="P81" s="72">
        <v>43643</v>
      </c>
      <c r="Q81" s="80" t="s">
        <v>168</v>
      </c>
      <c r="R81" s="48">
        <v>52</v>
      </c>
      <c r="S81" s="48" t="s">
        <v>158</v>
      </c>
      <c r="T81" s="18"/>
    </row>
    <row r="82" spans="1:20" ht="17.25">
      <c r="A82" s="4">
        <v>78</v>
      </c>
      <c r="B82" s="20" t="s">
        <v>62</v>
      </c>
      <c r="C82" s="63" t="s">
        <v>377</v>
      </c>
      <c r="D82" s="48" t="s">
        <v>25</v>
      </c>
      <c r="E82" s="75">
        <v>289</v>
      </c>
      <c r="F82" s="67"/>
      <c r="G82" s="19">
        <v>13</v>
      </c>
      <c r="H82" s="19">
        <v>16</v>
      </c>
      <c r="I82" s="58">
        <f t="shared" si="1"/>
        <v>29</v>
      </c>
      <c r="J82" s="75">
        <v>9613674734</v>
      </c>
      <c r="K82" s="65" t="s">
        <v>405</v>
      </c>
      <c r="L82" s="76" t="s">
        <v>406</v>
      </c>
      <c r="M82" s="77">
        <v>9707914750</v>
      </c>
      <c r="N82" s="78" t="s">
        <v>414</v>
      </c>
      <c r="O82" s="79">
        <v>7399324570</v>
      </c>
      <c r="P82" s="72">
        <v>43643</v>
      </c>
      <c r="Q82" s="80" t="s">
        <v>168</v>
      </c>
      <c r="R82" s="48">
        <v>50</v>
      </c>
      <c r="S82" s="48" t="s">
        <v>158</v>
      </c>
      <c r="T82" s="18"/>
    </row>
    <row r="83" spans="1:20" ht="17.25">
      <c r="A83" s="4">
        <v>79</v>
      </c>
      <c r="B83" s="20" t="s">
        <v>62</v>
      </c>
      <c r="C83" s="63" t="s">
        <v>378</v>
      </c>
      <c r="D83" s="48" t="s">
        <v>25</v>
      </c>
      <c r="E83" s="75">
        <v>475</v>
      </c>
      <c r="F83" s="67"/>
      <c r="G83" s="19">
        <v>10</v>
      </c>
      <c r="H83" s="19">
        <v>13</v>
      </c>
      <c r="I83" s="58">
        <f t="shared" si="1"/>
        <v>23</v>
      </c>
      <c r="J83" s="75">
        <v>9678760372</v>
      </c>
      <c r="K83" s="65" t="s">
        <v>405</v>
      </c>
      <c r="L83" s="76" t="s">
        <v>406</v>
      </c>
      <c r="M83" s="77">
        <v>9707914750</v>
      </c>
      <c r="N83" s="78" t="s">
        <v>414</v>
      </c>
      <c r="O83" s="79">
        <v>7399324570</v>
      </c>
      <c r="P83" s="72">
        <v>43643</v>
      </c>
      <c r="Q83" s="80" t="s">
        <v>168</v>
      </c>
      <c r="R83" s="48">
        <v>51</v>
      </c>
      <c r="S83" s="48" t="s">
        <v>158</v>
      </c>
      <c r="T83" s="18"/>
    </row>
    <row r="84" spans="1:20" ht="17.25">
      <c r="A84" s="4">
        <v>80</v>
      </c>
      <c r="B84" s="20" t="s">
        <v>63</v>
      </c>
      <c r="C84" s="63" t="s">
        <v>379</v>
      </c>
      <c r="D84" s="48" t="s">
        <v>25</v>
      </c>
      <c r="E84" s="75">
        <v>509</v>
      </c>
      <c r="F84" s="67"/>
      <c r="G84" s="19">
        <v>22</v>
      </c>
      <c r="H84" s="19">
        <v>28</v>
      </c>
      <c r="I84" s="58">
        <f t="shared" si="1"/>
        <v>50</v>
      </c>
      <c r="J84" s="75">
        <v>8011410080</v>
      </c>
      <c r="K84" s="65" t="s">
        <v>409</v>
      </c>
      <c r="L84" s="76" t="s">
        <v>838</v>
      </c>
      <c r="M84" s="77">
        <v>8133981252</v>
      </c>
      <c r="N84" s="78" t="s">
        <v>415</v>
      </c>
      <c r="O84" s="79">
        <v>8011744819</v>
      </c>
      <c r="P84" s="72">
        <v>43643</v>
      </c>
      <c r="Q84" s="80" t="s">
        <v>168</v>
      </c>
      <c r="R84" s="48">
        <v>33</v>
      </c>
      <c r="S84" s="48" t="s">
        <v>158</v>
      </c>
      <c r="T84" s="18"/>
    </row>
    <row r="85" spans="1:20" ht="17.25">
      <c r="A85" s="4">
        <v>81</v>
      </c>
      <c r="B85" s="20" t="s">
        <v>63</v>
      </c>
      <c r="C85" s="63" t="s">
        <v>380</v>
      </c>
      <c r="D85" s="48" t="s">
        <v>25</v>
      </c>
      <c r="E85" s="75">
        <v>510</v>
      </c>
      <c r="F85" s="67"/>
      <c r="G85" s="19">
        <v>25</v>
      </c>
      <c r="H85" s="19">
        <v>22</v>
      </c>
      <c r="I85" s="58">
        <f t="shared" si="1"/>
        <v>47</v>
      </c>
      <c r="J85" s="75">
        <v>9854136388</v>
      </c>
      <c r="K85" s="65" t="s">
        <v>409</v>
      </c>
      <c r="L85" s="76" t="s">
        <v>838</v>
      </c>
      <c r="M85" s="77">
        <v>8133981252</v>
      </c>
      <c r="N85" s="78" t="s">
        <v>415</v>
      </c>
      <c r="O85" s="79">
        <v>8011744819</v>
      </c>
      <c r="P85" s="72">
        <v>43643</v>
      </c>
      <c r="Q85" s="80" t="s">
        <v>168</v>
      </c>
      <c r="R85" s="48">
        <v>32</v>
      </c>
      <c r="S85" s="48" t="s">
        <v>158</v>
      </c>
      <c r="T85" s="18"/>
    </row>
    <row r="86" spans="1:20" ht="17.25">
      <c r="A86" s="4">
        <v>82</v>
      </c>
      <c r="B86" s="20" t="s">
        <v>62</v>
      </c>
      <c r="C86" s="63" t="s">
        <v>377</v>
      </c>
      <c r="D86" s="48" t="s">
        <v>25</v>
      </c>
      <c r="E86" s="75">
        <v>277</v>
      </c>
      <c r="F86" s="67"/>
      <c r="G86" s="19">
        <v>32</v>
      </c>
      <c r="H86" s="19">
        <v>39</v>
      </c>
      <c r="I86" s="58">
        <f t="shared" si="1"/>
        <v>71</v>
      </c>
      <c r="J86" s="75">
        <v>8876115312</v>
      </c>
      <c r="K86" s="65" t="s">
        <v>405</v>
      </c>
      <c r="L86" s="76" t="s">
        <v>406</v>
      </c>
      <c r="M86" s="77">
        <v>9707914750</v>
      </c>
      <c r="N86" s="78" t="s">
        <v>414</v>
      </c>
      <c r="O86" s="79">
        <v>7399324570</v>
      </c>
      <c r="P86" s="72">
        <v>43644</v>
      </c>
      <c r="Q86" s="80" t="s">
        <v>169</v>
      </c>
      <c r="R86" s="48">
        <v>51</v>
      </c>
      <c r="S86" s="48" t="s">
        <v>158</v>
      </c>
      <c r="T86" s="18"/>
    </row>
    <row r="87" spans="1:20" ht="17.25">
      <c r="A87" s="4">
        <v>83</v>
      </c>
      <c r="B87" s="20" t="s">
        <v>62</v>
      </c>
      <c r="C87" s="63" t="s">
        <v>381</v>
      </c>
      <c r="D87" s="48" t="s">
        <v>25</v>
      </c>
      <c r="E87" s="75">
        <v>494</v>
      </c>
      <c r="F87" s="67"/>
      <c r="G87" s="19">
        <v>18</v>
      </c>
      <c r="H87" s="19">
        <v>20</v>
      </c>
      <c r="I87" s="58">
        <f t="shared" si="1"/>
        <v>38</v>
      </c>
      <c r="J87" s="75">
        <v>7399356470</v>
      </c>
      <c r="K87" s="65" t="s">
        <v>405</v>
      </c>
      <c r="L87" s="76" t="s">
        <v>406</v>
      </c>
      <c r="M87" s="77">
        <v>9707914750</v>
      </c>
      <c r="N87" s="78" t="s">
        <v>414</v>
      </c>
      <c r="O87" s="79">
        <v>7399324570</v>
      </c>
      <c r="P87" s="72">
        <v>43644</v>
      </c>
      <c r="Q87" s="80" t="s">
        <v>169</v>
      </c>
      <c r="R87" s="48">
        <v>50</v>
      </c>
      <c r="S87" s="48" t="s">
        <v>158</v>
      </c>
      <c r="T87" s="18"/>
    </row>
    <row r="88" spans="1:20" ht="17.25">
      <c r="A88" s="4">
        <v>84</v>
      </c>
      <c r="B88" s="20" t="s">
        <v>63</v>
      </c>
      <c r="C88" s="63" t="s">
        <v>382</v>
      </c>
      <c r="D88" s="48" t="s">
        <v>25</v>
      </c>
      <c r="E88" s="75">
        <v>210</v>
      </c>
      <c r="F88" s="67"/>
      <c r="G88" s="19">
        <v>35</v>
      </c>
      <c r="H88" s="19">
        <v>42</v>
      </c>
      <c r="I88" s="58">
        <f t="shared" si="1"/>
        <v>77</v>
      </c>
      <c r="J88" s="75">
        <v>9854758405</v>
      </c>
      <c r="K88" s="65" t="s">
        <v>409</v>
      </c>
      <c r="L88" s="76" t="s">
        <v>838</v>
      </c>
      <c r="M88" s="77">
        <v>8133981252</v>
      </c>
      <c r="N88" s="78" t="s">
        <v>415</v>
      </c>
      <c r="O88" s="79">
        <v>8011744819</v>
      </c>
      <c r="P88" s="72">
        <v>43644</v>
      </c>
      <c r="Q88" s="80" t="s">
        <v>169</v>
      </c>
      <c r="R88" s="48">
        <v>31</v>
      </c>
      <c r="S88" s="48" t="s">
        <v>158</v>
      </c>
      <c r="T88" s="18"/>
    </row>
    <row r="89" spans="1:20" ht="30">
      <c r="A89" s="4">
        <v>85</v>
      </c>
      <c r="B89" s="20" t="s">
        <v>63</v>
      </c>
      <c r="C89" s="63" t="s">
        <v>383</v>
      </c>
      <c r="D89" s="48" t="s">
        <v>25</v>
      </c>
      <c r="E89" s="75">
        <v>511</v>
      </c>
      <c r="F89" s="67"/>
      <c r="G89" s="19">
        <v>23</v>
      </c>
      <c r="H89" s="19">
        <v>24</v>
      </c>
      <c r="I89" s="58">
        <f t="shared" si="1"/>
        <v>47</v>
      </c>
      <c r="J89" s="75">
        <v>9577024433</v>
      </c>
      <c r="K89" s="65" t="s">
        <v>409</v>
      </c>
      <c r="L89" s="76" t="s">
        <v>838</v>
      </c>
      <c r="M89" s="77">
        <v>8133981252</v>
      </c>
      <c r="N89" s="78" t="s">
        <v>415</v>
      </c>
      <c r="O89" s="79">
        <v>8011744819</v>
      </c>
      <c r="P89" s="72">
        <v>43644</v>
      </c>
      <c r="Q89" s="80" t="s">
        <v>169</v>
      </c>
      <c r="R89" s="48">
        <v>32</v>
      </c>
      <c r="S89" s="48" t="s">
        <v>158</v>
      </c>
      <c r="T89" s="18"/>
    </row>
    <row r="90" spans="1:20" ht="17.25">
      <c r="A90" s="4">
        <v>86</v>
      </c>
      <c r="B90" s="20" t="s">
        <v>62</v>
      </c>
      <c r="C90" s="63" t="s">
        <v>384</v>
      </c>
      <c r="D90" s="48" t="s">
        <v>25</v>
      </c>
      <c r="E90" s="75">
        <v>191</v>
      </c>
      <c r="F90" s="67"/>
      <c r="G90" s="19">
        <v>45</v>
      </c>
      <c r="H90" s="19">
        <v>38</v>
      </c>
      <c r="I90" s="58">
        <f t="shared" si="1"/>
        <v>83</v>
      </c>
      <c r="J90" s="75">
        <v>9613501436</v>
      </c>
      <c r="K90" s="65" t="s">
        <v>405</v>
      </c>
      <c r="L90" s="76" t="s">
        <v>406</v>
      </c>
      <c r="M90" s="77">
        <v>9707914750</v>
      </c>
      <c r="N90" s="78" t="s">
        <v>416</v>
      </c>
      <c r="O90" s="79">
        <v>9859973693</v>
      </c>
      <c r="P90" s="72">
        <v>43645</v>
      </c>
      <c r="Q90" s="80" t="s">
        <v>172</v>
      </c>
      <c r="R90" s="48">
        <v>54</v>
      </c>
      <c r="S90" s="48" t="s">
        <v>158</v>
      </c>
      <c r="T90" s="18"/>
    </row>
    <row r="91" spans="1:20" ht="17.25">
      <c r="A91" s="4">
        <v>87</v>
      </c>
      <c r="B91" s="20" t="s">
        <v>62</v>
      </c>
      <c r="C91" s="63" t="s">
        <v>385</v>
      </c>
      <c r="D91" s="48" t="s">
        <v>25</v>
      </c>
      <c r="E91" s="75">
        <v>288</v>
      </c>
      <c r="F91" s="67"/>
      <c r="G91" s="19">
        <v>13</v>
      </c>
      <c r="H91" s="19">
        <v>10</v>
      </c>
      <c r="I91" s="58">
        <f t="shared" si="1"/>
        <v>23</v>
      </c>
      <c r="J91" s="75">
        <v>9613551595</v>
      </c>
      <c r="K91" s="65" t="s">
        <v>405</v>
      </c>
      <c r="L91" s="76" t="s">
        <v>406</v>
      </c>
      <c r="M91" s="77">
        <v>9707914750</v>
      </c>
      <c r="N91" s="78" t="s">
        <v>416</v>
      </c>
      <c r="O91" s="79">
        <v>9859973693</v>
      </c>
      <c r="P91" s="72">
        <v>43645</v>
      </c>
      <c r="Q91" s="80" t="s">
        <v>172</v>
      </c>
      <c r="R91" s="48">
        <v>53</v>
      </c>
      <c r="S91" s="48" t="s">
        <v>158</v>
      </c>
      <c r="T91" s="18"/>
    </row>
    <row r="92" spans="1:20" ht="17.25">
      <c r="A92" s="4">
        <v>88</v>
      </c>
      <c r="B92" s="20" t="s">
        <v>63</v>
      </c>
      <c r="C92" s="63" t="s">
        <v>386</v>
      </c>
      <c r="D92" s="48" t="s">
        <v>25</v>
      </c>
      <c r="E92" s="75">
        <v>522</v>
      </c>
      <c r="F92" s="67"/>
      <c r="G92" s="19">
        <v>63</v>
      </c>
      <c r="H92" s="19">
        <v>57</v>
      </c>
      <c r="I92" s="58">
        <f t="shared" si="1"/>
        <v>120</v>
      </c>
      <c r="J92" s="75">
        <v>9706981642</v>
      </c>
      <c r="K92" s="65" t="s">
        <v>409</v>
      </c>
      <c r="L92" s="76" t="s">
        <v>838</v>
      </c>
      <c r="M92" s="77">
        <v>8133981252</v>
      </c>
      <c r="N92" s="78" t="s">
        <v>415</v>
      </c>
      <c r="O92" s="79">
        <v>8011744819</v>
      </c>
      <c r="P92" s="72">
        <v>43645</v>
      </c>
      <c r="Q92" s="80" t="s">
        <v>172</v>
      </c>
      <c r="R92" s="48">
        <v>26</v>
      </c>
      <c r="S92" s="48" t="s">
        <v>158</v>
      </c>
      <c r="T92" s="18"/>
    </row>
    <row r="93" spans="1:20">
      <c r="A93" s="4">
        <v>89</v>
      </c>
      <c r="B93" s="20"/>
      <c r="C93" s="18"/>
      <c r="D93" s="48"/>
      <c r="E93" s="75"/>
      <c r="F93" s="67"/>
      <c r="G93" s="19"/>
      <c r="H93" s="19"/>
      <c r="I93" s="58">
        <f t="shared" si="1"/>
        <v>0</v>
      </c>
      <c r="J93" s="75"/>
      <c r="K93" s="65"/>
      <c r="L93" s="76"/>
      <c r="M93" s="77"/>
      <c r="N93" s="78"/>
      <c r="O93" s="18"/>
      <c r="P93" s="24"/>
      <c r="Q93" s="18"/>
      <c r="R93" s="48"/>
      <c r="S93" s="18"/>
      <c r="T93" s="18"/>
    </row>
    <row r="94" spans="1:20">
      <c r="A94" s="4">
        <v>90</v>
      </c>
      <c r="B94" s="20"/>
      <c r="C94" s="18"/>
      <c r="D94" s="48"/>
      <c r="E94" s="75"/>
      <c r="F94" s="67"/>
      <c r="G94" s="19"/>
      <c r="H94" s="19"/>
      <c r="I94" s="58">
        <f t="shared" si="1"/>
        <v>0</v>
      </c>
      <c r="J94" s="75"/>
      <c r="K94" s="65"/>
      <c r="L94" s="76"/>
      <c r="M94" s="77"/>
      <c r="N94" s="78"/>
      <c r="O94" s="18"/>
      <c r="P94" s="24"/>
      <c r="Q94" s="18"/>
      <c r="R94" s="48"/>
      <c r="S94" s="18"/>
      <c r="T94" s="18"/>
    </row>
    <row r="95" spans="1:20">
      <c r="A95" s="4">
        <v>91</v>
      </c>
      <c r="B95" s="20"/>
      <c r="C95" s="18"/>
      <c r="D95" s="48"/>
      <c r="E95" s="75"/>
      <c r="F95" s="67"/>
      <c r="G95" s="19"/>
      <c r="H95" s="19"/>
      <c r="I95" s="58">
        <f t="shared" si="1"/>
        <v>0</v>
      </c>
      <c r="J95" s="75"/>
      <c r="K95" s="65"/>
      <c r="L95" s="76"/>
      <c r="M95" s="77"/>
      <c r="N95" s="78"/>
      <c r="O95" s="18"/>
      <c r="P95" s="24"/>
      <c r="Q95" s="18"/>
      <c r="R95" s="48"/>
      <c r="S95" s="18"/>
      <c r="T95" s="18"/>
    </row>
    <row r="96" spans="1:20">
      <c r="A96" s="4">
        <v>92</v>
      </c>
      <c r="B96" s="20"/>
      <c r="C96" s="18"/>
      <c r="D96" s="48"/>
      <c r="E96" s="75"/>
      <c r="F96" s="67"/>
      <c r="G96" s="19"/>
      <c r="H96" s="19"/>
      <c r="I96" s="58">
        <f t="shared" si="1"/>
        <v>0</v>
      </c>
      <c r="J96" s="75"/>
      <c r="K96" s="65"/>
      <c r="L96" s="76"/>
      <c r="M96" s="77"/>
      <c r="N96" s="78"/>
      <c r="O96" s="18"/>
      <c r="P96" s="24"/>
      <c r="Q96" s="18"/>
      <c r="R96" s="18"/>
      <c r="S96" s="18"/>
      <c r="T96" s="18"/>
    </row>
    <row r="97" spans="1:20">
      <c r="A97" s="4">
        <v>93</v>
      </c>
      <c r="B97" s="20"/>
      <c r="C97" s="18"/>
      <c r="D97" s="48"/>
      <c r="E97" s="75"/>
      <c r="F97" s="67"/>
      <c r="G97" s="19"/>
      <c r="H97" s="19"/>
      <c r="I97" s="58">
        <f t="shared" si="1"/>
        <v>0</v>
      </c>
      <c r="J97" s="75"/>
      <c r="K97" s="65"/>
      <c r="L97" s="76"/>
      <c r="M97" s="77"/>
      <c r="N97" s="78"/>
      <c r="O97" s="18"/>
      <c r="P97" s="24"/>
      <c r="Q97" s="18"/>
      <c r="R97" s="18"/>
      <c r="S97" s="18"/>
      <c r="T97" s="18"/>
    </row>
    <row r="98" spans="1:20">
      <c r="A98" s="4">
        <v>94</v>
      </c>
      <c r="B98" s="20"/>
      <c r="C98" s="18"/>
      <c r="D98" s="48"/>
      <c r="E98" s="75"/>
      <c r="F98" s="67"/>
      <c r="G98" s="19"/>
      <c r="H98" s="19"/>
      <c r="I98" s="58">
        <f t="shared" si="1"/>
        <v>0</v>
      </c>
      <c r="J98" s="75"/>
      <c r="K98" s="65"/>
      <c r="L98" s="76"/>
      <c r="M98" s="77"/>
      <c r="N98" s="78"/>
      <c r="O98" s="18"/>
      <c r="P98" s="24"/>
      <c r="Q98" s="18"/>
      <c r="R98" s="18"/>
      <c r="S98" s="18"/>
      <c r="T98" s="18"/>
    </row>
    <row r="99" spans="1:20">
      <c r="A99" s="4">
        <v>95</v>
      </c>
      <c r="B99" s="20"/>
      <c r="C99" s="18"/>
      <c r="D99" s="48"/>
      <c r="E99" s="75"/>
      <c r="F99" s="67"/>
      <c r="G99" s="19"/>
      <c r="H99" s="19"/>
      <c r="I99" s="58">
        <f t="shared" si="1"/>
        <v>0</v>
      </c>
      <c r="J99" s="75"/>
      <c r="K99" s="65"/>
      <c r="L99" s="76"/>
      <c r="M99" s="77"/>
      <c r="N99" s="78"/>
      <c r="O99" s="18"/>
      <c r="P99" s="24"/>
      <c r="Q99" s="18"/>
      <c r="R99" s="18"/>
      <c r="S99" s="18"/>
      <c r="T99" s="18"/>
    </row>
    <row r="100" spans="1:20">
      <c r="A100" s="4">
        <v>96</v>
      </c>
      <c r="B100" s="20"/>
      <c r="C100" s="18"/>
      <c r="D100" s="48"/>
      <c r="E100" s="75"/>
      <c r="F100" s="67"/>
      <c r="G100" s="19"/>
      <c r="H100" s="19"/>
      <c r="I100" s="58">
        <f t="shared" si="1"/>
        <v>0</v>
      </c>
      <c r="J100" s="75"/>
      <c r="K100" s="65"/>
      <c r="L100" s="76"/>
      <c r="M100" s="77"/>
      <c r="N100" s="78"/>
      <c r="O100" s="18"/>
      <c r="P100" s="24"/>
      <c r="Q100" s="18"/>
      <c r="R100" s="18"/>
      <c r="S100" s="18"/>
      <c r="T100" s="18"/>
    </row>
    <row r="101" spans="1:20">
      <c r="A101" s="4">
        <v>97</v>
      </c>
      <c r="B101" s="20"/>
      <c r="C101" s="18"/>
      <c r="D101" s="48"/>
      <c r="E101" s="75"/>
      <c r="F101" s="67"/>
      <c r="G101" s="19"/>
      <c r="H101" s="19"/>
      <c r="I101" s="58">
        <f t="shared" si="1"/>
        <v>0</v>
      </c>
      <c r="J101" s="75"/>
      <c r="K101" s="65"/>
      <c r="L101" s="76"/>
      <c r="M101" s="77"/>
      <c r="N101" s="78"/>
      <c r="O101" s="18"/>
      <c r="P101" s="24"/>
      <c r="Q101" s="18"/>
      <c r="R101" s="18"/>
      <c r="S101" s="18"/>
      <c r="T101" s="18"/>
    </row>
    <row r="102" spans="1:20">
      <c r="A102" s="4">
        <v>98</v>
      </c>
      <c r="B102" s="17"/>
      <c r="C102" s="18"/>
      <c r="D102" s="48"/>
      <c r="E102" s="75"/>
      <c r="F102" s="67"/>
      <c r="G102" s="19"/>
      <c r="H102" s="19"/>
      <c r="I102" s="58">
        <f t="shared" si="1"/>
        <v>0</v>
      </c>
      <c r="J102" s="75"/>
      <c r="K102" s="65"/>
      <c r="L102" s="76"/>
      <c r="M102" s="77"/>
      <c r="N102" s="78"/>
      <c r="O102" s="18"/>
      <c r="P102" s="24"/>
      <c r="Q102" s="18"/>
      <c r="R102" s="18"/>
      <c r="S102" s="18"/>
      <c r="T102" s="18"/>
    </row>
    <row r="103" spans="1:20">
      <c r="A103" s="4">
        <v>99</v>
      </c>
      <c r="B103" s="17"/>
      <c r="C103" s="18"/>
      <c r="D103" s="48"/>
      <c r="E103" s="75"/>
      <c r="F103" s="67"/>
      <c r="G103" s="19"/>
      <c r="H103" s="19"/>
      <c r="I103" s="58">
        <f t="shared" si="1"/>
        <v>0</v>
      </c>
      <c r="J103" s="75"/>
      <c r="K103" s="65"/>
      <c r="L103" s="76"/>
      <c r="M103" s="77"/>
      <c r="N103" s="78"/>
      <c r="O103" s="18"/>
      <c r="P103" s="24"/>
      <c r="Q103" s="18"/>
      <c r="R103" s="18"/>
      <c r="S103" s="18"/>
      <c r="T103" s="18"/>
    </row>
    <row r="104" spans="1:20">
      <c r="A104" s="4">
        <v>100</v>
      </c>
      <c r="B104" s="17"/>
      <c r="C104" s="18"/>
      <c r="D104" s="48"/>
      <c r="E104" s="75"/>
      <c r="F104" s="67"/>
      <c r="G104" s="19"/>
      <c r="H104" s="19"/>
      <c r="I104" s="58">
        <f t="shared" si="1"/>
        <v>0</v>
      </c>
      <c r="J104" s="75"/>
      <c r="K104" s="65"/>
      <c r="L104" s="76"/>
      <c r="M104" s="77"/>
      <c r="N104" s="78"/>
      <c r="O104" s="18"/>
      <c r="P104" s="24"/>
      <c r="Q104" s="18"/>
      <c r="R104" s="18"/>
      <c r="S104" s="18"/>
      <c r="T104" s="18"/>
    </row>
    <row r="105" spans="1:20">
      <c r="A105" s="4">
        <v>101</v>
      </c>
      <c r="B105" s="17"/>
      <c r="C105" s="18"/>
      <c r="D105" s="48"/>
      <c r="E105" s="75"/>
      <c r="F105" s="67"/>
      <c r="G105" s="19"/>
      <c r="H105" s="19"/>
      <c r="I105" s="58">
        <f t="shared" si="1"/>
        <v>0</v>
      </c>
      <c r="J105" s="75"/>
      <c r="K105" s="65"/>
      <c r="L105" s="76"/>
      <c r="M105" s="18"/>
      <c r="N105" s="78"/>
      <c r="O105" s="18"/>
      <c r="P105" s="24"/>
      <c r="Q105" s="18"/>
      <c r="R105" s="18"/>
      <c r="S105" s="18"/>
      <c r="T105" s="18"/>
    </row>
    <row r="106" spans="1:20">
      <c r="A106" s="4">
        <v>102</v>
      </c>
      <c r="B106" s="17"/>
      <c r="C106" s="18"/>
      <c r="D106" s="48"/>
      <c r="E106" s="75"/>
      <c r="F106" s="67"/>
      <c r="G106" s="19"/>
      <c r="H106" s="19"/>
      <c r="I106" s="58">
        <f t="shared" si="1"/>
        <v>0</v>
      </c>
      <c r="J106" s="75"/>
      <c r="K106" s="65"/>
      <c r="L106" s="76"/>
      <c r="M106" s="18"/>
      <c r="N106" s="78"/>
      <c r="O106" s="18"/>
      <c r="P106" s="24"/>
      <c r="Q106" s="18"/>
      <c r="R106" s="18"/>
      <c r="S106" s="18"/>
      <c r="T106" s="18"/>
    </row>
    <row r="107" spans="1:20">
      <c r="A107" s="4">
        <v>103</v>
      </c>
      <c r="B107" s="17"/>
      <c r="C107" s="18"/>
      <c r="D107" s="48"/>
      <c r="E107" s="75"/>
      <c r="F107" s="67"/>
      <c r="G107" s="19"/>
      <c r="H107" s="19"/>
      <c r="I107" s="58">
        <f t="shared" si="1"/>
        <v>0</v>
      </c>
      <c r="J107" s="18"/>
      <c r="K107" s="65"/>
      <c r="L107" s="76"/>
      <c r="M107" s="18"/>
      <c r="N107" s="78"/>
      <c r="O107" s="18"/>
      <c r="P107" s="24"/>
      <c r="Q107" s="18"/>
      <c r="R107" s="18"/>
      <c r="S107" s="18"/>
      <c r="T107" s="18"/>
    </row>
    <row r="108" spans="1:20">
      <c r="A108" s="4">
        <v>104</v>
      </c>
      <c r="B108" s="17"/>
      <c r="C108" s="18"/>
      <c r="D108" s="48"/>
      <c r="E108" s="75"/>
      <c r="F108" s="67"/>
      <c r="G108" s="19"/>
      <c r="H108" s="19"/>
      <c r="I108" s="58">
        <f t="shared" si="1"/>
        <v>0</v>
      </c>
      <c r="J108" s="18"/>
      <c r="K108" s="65"/>
      <c r="L108" s="76"/>
      <c r="M108" s="18"/>
      <c r="N108" s="78"/>
      <c r="O108" s="18"/>
      <c r="P108" s="24"/>
      <c r="Q108" s="18"/>
      <c r="R108" s="18"/>
      <c r="S108" s="18"/>
      <c r="T108" s="18"/>
    </row>
    <row r="109" spans="1:20">
      <c r="A109" s="4">
        <v>105</v>
      </c>
      <c r="B109" s="17"/>
      <c r="C109" s="18"/>
      <c r="D109" s="48"/>
      <c r="E109" s="75"/>
      <c r="F109" s="67"/>
      <c r="G109" s="19"/>
      <c r="H109" s="19"/>
      <c r="I109" s="58">
        <f t="shared" si="1"/>
        <v>0</v>
      </c>
      <c r="J109" s="18"/>
      <c r="K109" s="65"/>
      <c r="L109" s="76"/>
      <c r="M109" s="18"/>
      <c r="N109" s="18"/>
      <c r="O109" s="18"/>
      <c r="P109" s="24"/>
      <c r="Q109" s="18"/>
      <c r="R109" s="18"/>
      <c r="S109" s="18"/>
      <c r="T109" s="18"/>
    </row>
    <row r="110" spans="1:20">
      <c r="A110" s="4">
        <v>106</v>
      </c>
      <c r="B110" s="17"/>
      <c r="C110" s="18"/>
      <c r="D110" s="48"/>
      <c r="E110" s="75"/>
      <c r="F110" s="67"/>
      <c r="G110" s="19"/>
      <c r="H110" s="19"/>
      <c r="I110" s="58">
        <f t="shared" si="1"/>
        <v>0</v>
      </c>
      <c r="J110" s="18"/>
      <c r="K110" s="65"/>
      <c r="L110" s="76"/>
      <c r="M110" s="18"/>
      <c r="N110" s="18"/>
      <c r="O110" s="18"/>
      <c r="P110" s="24"/>
      <c r="Q110" s="18"/>
      <c r="R110" s="18"/>
      <c r="S110" s="18"/>
      <c r="T110" s="18"/>
    </row>
    <row r="111" spans="1:20">
      <c r="A111" s="4">
        <v>107</v>
      </c>
      <c r="B111" s="17"/>
      <c r="C111" s="18"/>
      <c r="D111" s="48"/>
      <c r="E111" s="75"/>
      <c r="F111" s="67"/>
      <c r="G111" s="19"/>
      <c r="H111" s="19"/>
      <c r="I111" s="58">
        <f t="shared" si="1"/>
        <v>0</v>
      </c>
      <c r="J111" s="18"/>
      <c r="K111" s="65"/>
      <c r="L111" s="76"/>
      <c r="M111" s="18"/>
      <c r="N111" s="18"/>
      <c r="O111" s="18"/>
      <c r="P111" s="24"/>
      <c r="Q111" s="18"/>
      <c r="R111" s="18"/>
      <c r="S111" s="18"/>
      <c r="T111" s="18"/>
    </row>
    <row r="112" spans="1:20">
      <c r="A112" s="4">
        <v>108</v>
      </c>
      <c r="B112" s="17"/>
      <c r="C112" s="18"/>
      <c r="D112" s="48"/>
      <c r="E112" s="75"/>
      <c r="F112" s="67"/>
      <c r="G112" s="19"/>
      <c r="H112" s="19"/>
      <c r="I112" s="58">
        <f t="shared" si="1"/>
        <v>0</v>
      </c>
      <c r="J112" s="18"/>
      <c r="K112" s="65"/>
      <c r="L112" s="76"/>
      <c r="M112" s="18"/>
      <c r="N112" s="18"/>
      <c r="O112" s="18"/>
      <c r="P112" s="24"/>
      <c r="Q112" s="18"/>
      <c r="R112" s="18"/>
      <c r="S112" s="18"/>
      <c r="T112" s="18"/>
    </row>
    <row r="113" spans="1:20">
      <c r="A113" s="4">
        <v>109</v>
      </c>
      <c r="B113" s="17"/>
      <c r="C113" s="18"/>
      <c r="D113" s="48"/>
      <c r="E113" s="75"/>
      <c r="F113" s="67"/>
      <c r="G113" s="19"/>
      <c r="H113" s="19"/>
      <c r="I113" s="58">
        <f t="shared" si="1"/>
        <v>0</v>
      </c>
      <c r="J113" s="18"/>
      <c r="K113" s="65"/>
      <c r="L113" s="76"/>
      <c r="M113" s="18"/>
      <c r="N113" s="18"/>
      <c r="O113" s="18"/>
      <c r="P113" s="24"/>
      <c r="Q113" s="18"/>
      <c r="R113" s="18"/>
      <c r="S113" s="18"/>
      <c r="T113" s="18"/>
    </row>
    <row r="114" spans="1:20">
      <c r="A114" s="4">
        <v>110</v>
      </c>
      <c r="B114" s="17"/>
      <c r="C114" s="18"/>
      <c r="D114" s="48"/>
      <c r="E114" s="75"/>
      <c r="F114" s="67"/>
      <c r="G114" s="19"/>
      <c r="H114" s="19"/>
      <c r="I114" s="58">
        <f t="shared" si="1"/>
        <v>0</v>
      </c>
      <c r="J114" s="18"/>
      <c r="K114" s="65"/>
      <c r="L114" s="76"/>
      <c r="M114" s="18"/>
      <c r="N114" s="18"/>
      <c r="O114" s="18"/>
      <c r="P114" s="24"/>
      <c r="Q114" s="18"/>
      <c r="R114" s="18"/>
      <c r="S114" s="18"/>
      <c r="T114" s="18"/>
    </row>
    <row r="115" spans="1:20">
      <c r="A115" s="4">
        <v>111</v>
      </c>
      <c r="B115" s="17"/>
      <c r="C115" s="18"/>
      <c r="D115" s="48"/>
      <c r="E115" s="75"/>
      <c r="F115" s="67"/>
      <c r="G115" s="19"/>
      <c r="H115" s="19"/>
      <c r="I115" s="58">
        <f t="shared" si="1"/>
        <v>0</v>
      </c>
      <c r="J115" s="18"/>
      <c r="K115" s="65"/>
      <c r="L115" s="76"/>
      <c r="M115" s="18"/>
      <c r="N115" s="18"/>
      <c r="O115" s="18"/>
      <c r="P115" s="24"/>
      <c r="Q115" s="18"/>
      <c r="R115" s="18"/>
      <c r="S115" s="18"/>
      <c r="T115" s="18"/>
    </row>
    <row r="116" spans="1:20">
      <c r="A116" s="4">
        <v>112</v>
      </c>
      <c r="B116" s="17"/>
      <c r="C116" s="18"/>
      <c r="D116" s="48"/>
      <c r="E116" s="19"/>
      <c r="F116" s="67"/>
      <c r="G116" s="19"/>
      <c r="H116" s="19"/>
      <c r="I116" s="58">
        <f t="shared" si="1"/>
        <v>0</v>
      </c>
      <c r="J116" s="18"/>
      <c r="K116" s="65"/>
      <c r="L116" s="76"/>
      <c r="M116" s="18"/>
      <c r="N116" s="18"/>
      <c r="O116" s="18"/>
      <c r="P116" s="24"/>
      <c r="Q116" s="18"/>
      <c r="R116" s="18"/>
      <c r="S116" s="18"/>
      <c r="T116" s="18"/>
    </row>
    <row r="117" spans="1:20">
      <c r="A117" s="4">
        <v>113</v>
      </c>
      <c r="B117" s="17"/>
      <c r="C117" s="18"/>
      <c r="D117" s="48"/>
      <c r="E117" s="19"/>
      <c r="F117" s="67"/>
      <c r="G117" s="19"/>
      <c r="H117" s="19"/>
      <c r="I117" s="58">
        <f t="shared" si="1"/>
        <v>0</v>
      </c>
      <c r="J117" s="18"/>
      <c r="K117" s="65"/>
      <c r="L117" s="76"/>
      <c r="M117" s="18"/>
      <c r="N117" s="18"/>
      <c r="O117" s="18"/>
      <c r="P117" s="24"/>
      <c r="Q117" s="18"/>
      <c r="R117" s="18"/>
      <c r="S117" s="18"/>
      <c r="T117" s="18"/>
    </row>
    <row r="118" spans="1:20">
      <c r="A118" s="4">
        <v>114</v>
      </c>
      <c r="B118" s="17"/>
      <c r="C118" s="18"/>
      <c r="D118" s="48"/>
      <c r="E118" s="19"/>
      <c r="F118" s="67"/>
      <c r="G118" s="19"/>
      <c r="H118" s="19"/>
      <c r="I118" s="58">
        <f t="shared" si="1"/>
        <v>0</v>
      </c>
      <c r="J118" s="18"/>
      <c r="K118" s="65"/>
      <c r="L118" s="76"/>
      <c r="M118" s="18"/>
      <c r="N118" s="18"/>
      <c r="O118" s="18"/>
      <c r="P118" s="24"/>
      <c r="Q118" s="18"/>
      <c r="R118" s="18"/>
      <c r="S118" s="18"/>
      <c r="T118" s="18"/>
    </row>
    <row r="119" spans="1:20">
      <c r="A119" s="4">
        <v>115</v>
      </c>
      <c r="B119" s="17"/>
      <c r="C119" s="18"/>
      <c r="D119" s="48"/>
      <c r="E119" s="19"/>
      <c r="F119" s="67"/>
      <c r="G119" s="19"/>
      <c r="H119" s="19"/>
      <c r="I119" s="58">
        <f t="shared" si="1"/>
        <v>0</v>
      </c>
      <c r="J119" s="18"/>
      <c r="K119" s="65"/>
      <c r="L119" s="76"/>
      <c r="M119" s="18"/>
      <c r="N119" s="18"/>
      <c r="O119" s="18"/>
      <c r="P119" s="24"/>
      <c r="Q119" s="18"/>
      <c r="R119" s="18"/>
      <c r="S119" s="18"/>
      <c r="T119" s="18"/>
    </row>
    <row r="120" spans="1:20">
      <c r="A120" s="4">
        <v>116</v>
      </c>
      <c r="B120" s="17"/>
      <c r="C120" s="18"/>
      <c r="D120" s="48"/>
      <c r="E120" s="19"/>
      <c r="F120" s="67"/>
      <c r="G120" s="19"/>
      <c r="H120" s="19"/>
      <c r="I120" s="58">
        <f t="shared" si="1"/>
        <v>0</v>
      </c>
      <c r="J120" s="18"/>
      <c r="K120" s="65"/>
      <c r="L120" s="76"/>
      <c r="M120" s="18"/>
      <c r="N120" s="18"/>
      <c r="O120" s="18"/>
      <c r="P120" s="24"/>
      <c r="Q120" s="18"/>
      <c r="R120" s="18"/>
      <c r="S120" s="18"/>
      <c r="T120" s="18"/>
    </row>
    <row r="121" spans="1:20">
      <c r="A121" s="4">
        <v>117</v>
      </c>
      <c r="B121" s="17"/>
      <c r="C121" s="18"/>
      <c r="D121" s="48"/>
      <c r="E121" s="19"/>
      <c r="F121" s="67"/>
      <c r="G121" s="19"/>
      <c r="H121" s="19"/>
      <c r="I121" s="58">
        <f t="shared" si="1"/>
        <v>0</v>
      </c>
      <c r="J121" s="18"/>
      <c r="K121" s="65"/>
      <c r="L121" s="18"/>
      <c r="M121" s="18"/>
      <c r="N121" s="18"/>
      <c r="O121" s="18"/>
      <c r="P121" s="24"/>
      <c r="Q121" s="18"/>
      <c r="R121" s="18"/>
      <c r="S121" s="18"/>
      <c r="T121" s="18"/>
    </row>
    <row r="122" spans="1:20">
      <c r="A122" s="4">
        <v>118</v>
      </c>
      <c r="B122" s="17"/>
      <c r="C122" s="18"/>
      <c r="D122" s="48"/>
      <c r="E122" s="19"/>
      <c r="F122" s="67"/>
      <c r="G122" s="19"/>
      <c r="H122" s="19"/>
      <c r="I122" s="58">
        <f t="shared" si="1"/>
        <v>0</v>
      </c>
      <c r="J122" s="18"/>
      <c r="K122" s="65"/>
      <c r="L122" s="18"/>
      <c r="M122" s="18"/>
      <c r="N122" s="18"/>
      <c r="O122" s="18"/>
      <c r="P122" s="24"/>
      <c r="Q122" s="18"/>
      <c r="R122" s="18"/>
      <c r="S122" s="18"/>
      <c r="T122" s="18"/>
    </row>
    <row r="123" spans="1:20">
      <c r="A123" s="4">
        <v>119</v>
      </c>
      <c r="B123" s="17"/>
      <c r="C123" s="18"/>
      <c r="D123" s="48"/>
      <c r="E123" s="19"/>
      <c r="F123" s="67"/>
      <c r="G123" s="19"/>
      <c r="H123" s="19"/>
      <c r="I123" s="58">
        <f t="shared" si="1"/>
        <v>0</v>
      </c>
      <c r="J123" s="18"/>
      <c r="K123" s="65"/>
      <c r="L123" s="18"/>
      <c r="M123" s="18"/>
      <c r="N123" s="18"/>
      <c r="O123" s="18"/>
      <c r="P123" s="24"/>
      <c r="Q123" s="18"/>
      <c r="R123" s="18"/>
      <c r="S123" s="18"/>
      <c r="T123" s="18"/>
    </row>
    <row r="124" spans="1:20">
      <c r="A124" s="4">
        <v>120</v>
      </c>
      <c r="B124" s="17"/>
      <c r="C124" s="18"/>
      <c r="D124" s="48"/>
      <c r="E124" s="19"/>
      <c r="F124" s="67"/>
      <c r="G124" s="19"/>
      <c r="H124" s="19"/>
      <c r="I124" s="58">
        <f t="shared" si="1"/>
        <v>0</v>
      </c>
      <c r="J124" s="18"/>
      <c r="K124" s="65"/>
      <c r="L124" s="18"/>
      <c r="M124" s="18"/>
      <c r="N124" s="18"/>
      <c r="O124" s="18"/>
      <c r="P124" s="24"/>
      <c r="Q124" s="18"/>
      <c r="R124" s="18"/>
      <c r="S124" s="18"/>
      <c r="T124" s="18"/>
    </row>
    <row r="125" spans="1:20">
      <c r="A125" s="4">
        <v>121</v>
      </c>
      <c r="B125" s="17"/>
      <c r="C125" s="18"/>
      <c r="D125" s="48"/>
      <c r="E125" s="19"/>
      <c r="F125" s="67"/>
      <c r="G125" s="19"/>
      <c r="H125" s="19"/>
      <c r="I125" s="58">
        <f t="shared" si="1"/>
        <v>0</v>
      </c>
      <c r="J125" s="18"/>
      <c r="K125" s="65"/>
      <c r="L125" s="18"/>
      <c r="M125" s="18"/>
      <c r="N125" s="18"/>
      <c r="O125" s="18"/>
      <c r="P125" s="24"/>
      <c r="Q125" s="18"/>
      <c r="R125" s="18"/>
      <c r="S125" s="18"/>
      <c r="T125" s="18"/>
    </row>
    <row r="126" spans="1:20">
      <c r="A126" s="4">
        <v>122</v>
      </c>
      <c r="B126" s="17"/>
      <c r="C126" s="18"/>
      <c r="D126" s="48"/>
      <c r="E126" s="19"/>
      <c r="F126" s="67"/>
      <c r="G126" s="19"/>
      <c r="H126" s="19"/>
      <c r="I126" s="58">
        <f t="shared" si="1"/>
        <v>0</v>
      </c>
      <c r="J126" s="18"/>
      <c r="K126" s="65"/>
      <c r="L126" s="18"/>
      <c r="M126" s="18"/>
      <c r="N126" s="18"/>
      <c r="O126" s="18"/>
      <c r="P126" s="24"/>
      <c r="Q126" s="18"/>
      <c r="R126" s="18"/>
      <c r="S126" s="18"/>
      <c r="T126" s="18"/>
    </row>
    <row r="127" spans="1:20">
      <c r="A127" s="4">
        <v>123</v>
      </c>
      <c r="B127" s="17"/>
      <c r="C127" s="18"/>
      <c r="D127" s="48"/>
      <c r="E127" s="19"/>
      <c r="F127" s="67"/>
      <c r="G127" s="19"/>
      <c r="H127" s="19"/>
      <c r="I127" s="58">
        <f t="shared" si="1"/>
        <v>0</v>
      </c>
      <c r="J127" s="18"/>
      <c r="K127" s="65"/>
      <c r="L127" s="18"/>
      <c r="M127" s="18"/>
      <c r="N127" s="18"/>
      <c r="O127" s="18"/>
      <c r="P127" s="24"/>
      <c r="Q127" s="18"/>
      <c r="R127" s="18"/>
      <c r="S127" s="18"/>
      <c r="T127" s="18"/>
    </row>
    <row r="128" spans="1:20">
      <c r="A128" s="4">
        <v>124</v>
      </c>
      <c r="B128" s="17"/>
      <c r="C128" s="18"/>
      <c r="D128" s="48"/>
      <c r="E128" s="19"/>
      <c r="F128" s="67"/>
      <c r="G128" s="19"/>
      <c r="H128" s="19"/>
      <c r="I128" s="58">
        <f t="shared" si="1"/>
        <v>0</v>
      </c>
      <c r="J128" s="18"/>
      <c r="K128" s="65"/>
      <c r="L128" s="18"/>
      <c r="M128" s="18"/>
      <c r="N128" s="18"/>
      <c r="O128" s="18"/>
      <c r="P128" s="24"/>
      <c r="Q128" s="18"/>
      <c r="R128" s="18"/>
      <c r="S128" s="18"/>
      <c r="T128" s="18"/>
    </row>
    <row r="129" spans="1:20">
      <c r="A129" s="4">
        <v>125</v>
      </c>
      <c r="B129" s="17"/>
      <c r="C129" s="18"/>
      <c r="D129" s="48"/>
      <c r="E129" s="19"/>
      <c r="F129" s="67"/>
      <c r="G129" s="19"/>
      <c r="H129" s="19"/>
      <c r="I129" s="58">
        <f t="shared" si="1"/>
        <v>0</v>
      </c>
      <c r="J129" s="18"/>
      <c r="K129" s="65"/>
      <c r="L129" s="18"/>
      <c r="M129" s="18"/>
      <c r="N129" s="18"/>
      <c r="O129" s="18"/>
      <c r="P129" s="24"/>
      <c r="Q129" s="18"/>
      <c r="R129" s="18"/>
      <c r="S129" s="18"/>
      <c r="T129" s="18"/>
    </row>
    <row r="130" spans="1:20">
      <c r="A130" s="4">
        <v>126</v>
      </c>
      <c r="B130" s="17"/>
      <c r="C130" s="18"/>
      <c r="D130" s="48"/>
      <c r="E130" s="19"/>
      <c r="F130" s="67"/>
      <c r="G130" s="19"/>
      <c r="H130" s="19"/>
      <c r="I130" s="58">
        <f t="shared" si="1"/>
        <v>0</v>
      </c>
      <c r="J130" s="18"/>
      <c r="K130" s="18"/>
      <c r="L130" s="18"/>
      <c r="M130" s="18"/>
      <c r="N130" s="18"/>
      <c r="O130" s="18"/>
      <c r="P130" s="24"/>
      <c r="Q130" s="18"/>
      <c r="R130" s="18"/>
      <c r="S130" s="18"/>
      <c r="T130" s="18"/>
    </row>
    <row r="131" spans="1:20">
      <c r="A131" s="4">
        <v>127</v>
      </c>
      <c r="B131" s="17"/>
      <c r="C131" s="18"/>
      <c r="D131" s="48"/>
      <c r="E131" s="19"/>
      <c r="F131" s="67"/>
      <c r="G131" s="19"/>
      <c r="H131" s="19"/>
      <c r="I131" s="58">
        <f t="shared" si="1"/>
        <v>0</v>
      </c>
      <c r="J131" s="18"/>
      <c r="K131" s="18"/>
      <c r="L131" s="18"/>
      <c r="M131" s="18"/>
      <c r="N131" s="18"/>
      <c r="O131" s="18"/>
      <c r="P131" s="24"/>
      <c r="Q131" s="18"/>
      <c r="R131" s="18"/>
      <c r="S131" s="18"/>
      <c r="T131" s="18"/>
    </row>
    <row r="132" spans="1:20">
      <c r="A132" s="4">
        <v>128</v>
      </c>
      <c r="B132" s="17"/>
      <c r="C132" s="18"/>
      <c r="D132" s="48"/>
      <c r="E132" s="19"/>
      <c r="F132" s="67"/>
      <c r="G132" s="19"/>
      <c r="H132" s="19"/>
      <c r="I132" s="58">
        <f t="shared" si="1"/>
        <v>0</v>
      </c>
      <c r="J132" s="18"/>
      <c r="K132" s="18"/>
      <c r="L132" s="18"/>
      <c r="M132" s="18"/>
      <c r="N132" s="18"/>
      <c r="O132" s="18"/>
      <c r="P132" s="24"/>
      <c r="Q132" s="18"/>
      <c r="R132" s="18"/>
      <c r="S132" s="18"/>
      <c r="T132" s="18"/>
    </row>
    <row r="133" spans="1:20">
      <c r="A133" s="4">
        <v>129</v>
      </c>
      <c r="B133" s="17"/>
      <c r="C133" s="18"/>
      <c r="D133" s="48"/>
      <c r="E133" s="19"/>
      <c r="F133" s="67"/>
      <c r="G133" s="19"/>
      <c r="H133" s="19"/>
      <c r="I133" s="58">
        <f t="shared" si="1"/>
        <v>0</v>
      </c>
      <c r="J133" s="18"/>
      <c r="K133" s="18"/>
      <c r="L133" s="18"/>
      <c r="M133" s="18"/>
      <c r="N133" s="18"/>
      <c r="O133" s="18"/>
      <c r="P133" s="24"/>
      <c r="Q133" s="18"/>
      <c r="R133" s="18"/>
      <c r="S133" s="18"/>
      <c r="T133" s="18"/>
    </row>
    <row r="134" spans="1:20">
      <c r="A134" s="4">
        <v>130</v>
      </c>
      <c r="B134" s="17"/>
      <c r="C134" s="18"/>
      <c r="D134" s="48"/>
      <c r="E134" s="19"/>
      <c r="F134" s="67"/>
      <c r="G134" s="19"/>
      <c r="H134" s="19"/>
      <c r="I134" s="58">
        <f t="shared" ref="I134:I164" si="2">SUM(G134:H134)</f>
        <v>0</v>
      </c>
      <c r="J134" s="18"/>
      <c r="K134" s="18"/>
      <c r="L134" s="18"/>
      <c r="M134" s="18"/>
      <c r="N134" s="18"/>
      <c r="O134" s="18"/>
      <c r="P134" s="24"/>
      <c r="Q134" s="18"/>
      <c r="R134" s="18"/>
      <c r="S134" s="18"/>
      <c r="T134" s="18"/>
    </row>
    <row r="135" spans="1:20">
      <c r="A135" s="4">
        <v>131</v>
      </c>
      <c r="B135" s="17"/>
      <c r="C135" s="18"/>
      <c r="D135" s="48"/>
      <c r="E135" s="19"/>
      <c r="F135" s="67"/>
      <c r="G135" s="19"/>
      <c r="H135" s="19"/>
      <c r="I135" s="58">
        <f t="shared" si="2"/>
        <v>0</v>
      </c>
      <c r="J135" s="18"/>
      <c r="K135" s="18"/>
      <c r="L135" s="18"/>
      <c r="M135" s="18"/>
      <c r="N135" s="18"/>
      <c r="O135" s="18"/>
      <c r="P135" s="24"/>
      <c r="Q135" s="18"/>
      <c r="R135" s="18"/>
      <c r="S135" s="18"/>
      <c r="T135" s="18"/>
    </row>
    <row r="136" spans="1:20">
      <c r="A136" s="4">
        <v>132</v>
      </c>
      <c r="B136" s="17"/>
      <c r="C136" s="18"/>
      <c r="D136" s="48"/>
      <c r="E136" s="19"/>
      <c r="F136" s="67"/>
      <c r="G136" s="19"/>
      <c r="H136" s="19"/>
      <c r="I136" s="58">
        <f t="shared" si="2"/>
        <v>0</v>
      </c>
      <c r="J136" s="18"/>
      <c r="K136" s="18"/>
      <c r="L136" s="18"/>
      <c r="M136" s="18"/>
      <c r="N136" s="18"/>
      <c r="O136" s="18"/>
      <c r="P136" s="24"/>
      <c r="Q136" s="18"/>
      <c r="R136" s="18"/>
      <c r="S136" s="18"/>
      <c r="T136" s="18"/>
    </row>
    <row r="137" spans="1:20">
      <c r="A137" s="4">
        <v>133</v>
      </c>
      <c r="B137" s="17"/>
      <c r="C137" s="18"/>
      <c r="D137" s="48"/>
      <c r="E137" s="19"/>
      <c r="F137" s="67"/>
      <c r="G137" s="19"/>
      <c r="H137" s="19"/>
      <c r="I137" s="58">
        <f t="shared" si="2"/>
        <v>0</v>
      </c>
      <c r="J137" s="18"/>
      <c r="K137" s="18"/>
      <c r="L137" s="18"/>
      <c r="M137" s="18"/>
      <c r="N137" s="18"/>
      <c r="O137" s="18"/>
      <c r="P137" s="24"/>
      <c r="Q137" s="18"/>
      <c r="R137" s="18"/>
      <c r="S137" s="18"/>
      <c r="T137" s="18"/>
    </row>
    <row r="138" spans="1:20">
      <c r="A138" s="4">
        <v>134</v>
      </c>
      <c r="B138" s="17"/>
      <c r="C138" s="18"/>
      <c r="D138" s="48"/>
      <c r="E138" s="19"/>
      <c r="F138" s="67"/>
      <c r="G138" s="19"/>
      <c r="H138" s="19"/>
      <c r="I138" s="58">
        <f t="shared" si="2"/>
        <v>0</v>
      </c>
      <c r="J138" s="18"/>
      <c r="K138" s="18"/>
      <c r="L138" s="18"/>
      <c r="M138" s="18"/>
      <c r="N138" s="18"/>
      <c r="O138" s="18"/>
      <c r="P138" s="24"/>
      <c r="Q138" s="18"/>
      <c r="R138" s="18"/>
      <c r="S138" s="18"/>
      <c r="T138" s="18"/>
    </row>
    <row r="139" spans="1:20">
      <c r="A139" s="4">
        <v>135</v>
      </c>
      <c r="B139" s="17"/>
      <c r="C139" s="18"/>
      <c r="D139" s="48"/>
      <c r="E139" s="19"/>
      <c r="F139" s="67"/>
      <c r="G139" s="19"/>
      <c r="H139" s="19"/>
      <c r="I139" s="58">
        <f t="shared" si="2"/>
        <v>0</v>
      </c>
      <c r="J139" s="18"/>
      <c r="K139" s="18"/>
      <c r="L139" s="18"/>
      <c r="M139" s="18"/>
      <c r="N139" s="18"/>
      <c r="O139" s="18"/>
      <c r="P139" s="24"/>
      <c r="Q139" s="18"/>
      <c r="R139" s="18"/>
      <c r="S139" s="18"/>
      <c r="T139" s="18"/>
    </row>
    <row r="140" spans="1:20">
      <c r="A140" s="4">
        <v>136</v>
      </c>
      <c r="B140" s="17"/>
      <c r="C140" s="18"/>
      <c r="D140" s="48"/>
      <c r="E140" s="19"/>
      <c r="F140" s="67"/>
      <c r="G140" s="19"/>
      <c r="H140" s="19"/>
      <c r="I140" s="58">
        <f t="shared" si="2"/>
        <v>0</v>
      </c>
      <c r="J140" s="18"/>
      <c r="K140" s="18"/>
      <c r="L140" s="18"/>
      <c r="M140" s="18"/>
      <c r="N140" s="18"/>
      <c r="O140" s="18"/>
      <c r="P140" s="24"/>
      <c r="Q140" s="18"/>
      <c r="R140" s="18"/>
      <c r="S140" s="18"/>
      <c r="T140" s="18"/>
    </row>
    <row r="141" spans="1:20">
      <c r="A141" s="4">
        <v>137</v>
      </c>
      <c r="B141" s="17"/>
      <c r="C141" s="18"/>
      <c r="D141" s="48"/>
      <c r="E141" s="19"/>
      <c r="F141" s="67"/>
      <c r="G141" s="19"/>
      <c r="H141" s="19"/>
      <c r="I141" s="58">
        <f t="shared" si="2"/>
        <v>0</v>
      </c>
      <c r="J141" s="18"/>
      <c r="K141" s="18"/>
      <c r="L141" s="18"/>
      <c r="M141" s="18"/>
      <c r="N141" s="18"/>
      <c r="O141" s="18"/>
      <c r="P141" s="24"/>
      <c r="Q141" s="18"/>
      <c r="R141" s="18"/>
      <c r="S141" s="18"/>
      <c r="T141" s="18"/>
    </row>
    <row r="142" spans="1:20">
      <c r="A142" s="4">
        <v>138</v>
      </c>
      <c r="B142" s="17"/>
      <c r="C142" s="18"/>
      <c r="D142" s="48"/>
      <c r="E142" s="19"/>
      <c r="F142" s="67"/>
      <c r="G142" s="19"/>
      <c r="H142" s="19"/>
      <c r="I142" s="58">
        <f t="shared" si="2"/>
        <v>0</v>
      </c>
      <c r="J142" s="18"/>
      <c r="K142" s="18"/>
      <c r="L142" s="18"/>
      <c r="M142" s="18"/>
      <c r="N142" s="18"/>
      <c r="O142" s="18"/>
      <c r="P142" s="24"/>
      <c r="Q142" s="18"/>
      <c r="R142" s="18"/>
      <c r="S142" s="18"/>
      <c r="T142" s="18"/>
    </row>
    <row r="143" spans="1:20">
      <c r="A143" s="4">
        <v>139</v>
      </c>
      <c r="B143" s="17"/>
      <c r="C143" s="18"/>
      <c r="D143" s="48"/>
      <c r="E143" s="19"/>
      <c r="F143" s="67"/>
      <c r="G143" s="19"/>
      <c r="H143" s="19"/>
      <c r="I143" s="58">
        <f t="shared" si="2"/>
        <v>0</v>
      </c>
      <c r="J143" s="18"/>
      <c r="K143" s="18"/>
      <c r="L143" s="18"/>
      <c r="M143" s="18"/>
      <c r="N143" s="18"/>
      <c r="O143" s="18"/>
      <c r="P143" s="24"/>
      <c r="Q143" s="18"/>
      <c r="R143" s="18"/>
      <c r="S143" s="18"/>
      <c r="T143" s="18"/>
    </row>
    <row r="144" spans="1:20">
      <c r="A144" s="4">
        <v>140</v>
      </c>
      <c r="B144" s="17"/>
      <c r="C144" s="18"/>
      <c r="D144" s="48"/>
      <c r="E144" s="19"/>
      <c r="F144" s="67"/>
      <c r="G144" s="19"/>
      <c r="H144" s="19"/>
      <c r="I144" s="58">
        <f t="shared" si="2"/>
        <v>0</v>
      </c>
      <c r="J144" s="18"/>
      <c r="K144" s="18"/>
      <c r="L144" s="18"/>
      <c r="M144" s="18"/>
      <c r="N144" s="18"/>
      <c r="O144" s="18"/>
      <c r="P144" s="24"/>
      <c r="Q144" s="18"/>
      <c r="R144" s="18"/>
      <c r="S144" s="18"/>
      <c r="T144" s="18"/>
    </row>
    <row r="145" spans="1:20">
      <c r="A145" s="4">
        <v>141</v>
      </c>
      <c r="B145" s="17"/>
      <c r="C145" s="18"/>
      <c r="D145" s="48"/>
      <c r="E145" s="19"/>
      <c r="F145" s="67"/>
      <c r="G145" s="19"/>
      <c r="H145" s="19"/>
      <c r="I145" s="58">
        <f t="shared" si="2"/>
        <v>0</v>
      </c>
      <c r="J145" s="18"/>
      <c r="K145" s="18"/>
      <c r="L145" s="18"/>
      <c r="M145" s="18"/>
      <c r="N145" s="18"/>
      <c r="O145" s="18"/>
      <c r="P145" s="24"/>
      <c r="Q145" s="18"/>
      <c r="R145" s="18"/>
      <c r="S145" s="18"/>
      <c r="T145" s="18"/>
    </row>
    <row r="146" spans="1:20">
      <c r="A146" s="4">
        <v>142</v>
      </c>
      <c r="B146" s="17"/>
      <c r="C146" s="18"/>
      <c r="D146" s="18"/>
      <c r="E146" s="19"/>
      <c r="F146" s="67"/>
      <c r="G146" s="19"/>
      <c r="H146" s="19"/>
      <c r="I146" s="58">
        <f t="shared" si="2"/>
        <v>0</v>
      </c>
      <c r="J146" s="18"/>
      <c r="K146" s="18"/>
      <c r="L146" s="18"/>
      <c r="M146" s="18"/>
      <c r="N146" s="18"/>
      <c r="O146" s="18"/>
      <c r="P146" s="24"/>
      <c r="Q146" s="18"/>
      <c r="R146" s="18"/>
      <c r="S146" s="18"/>
      <c r="T146" s="18"/>
    </row>
    <row r="147" spans="1:20">
      <c r="A147" s="4">
        <v>143</v>
      </c>
      <c r="B147" s="17"/>
      <c r="C147" s="18"/>
      <c r="D147" s="18"/>
      <c r="E147" s="19"/>
      <c r="F147" s="67"/>
      <c r="G147" s="19"/>
      <c r="H147" s="19"/>
      <c r="I147" s="58">
        <f t="shared" si="2"/>
        <v>0</v>
      </c>
      <c r="J147" s="18"/>
      <c r="K147" s="18"/>
      <c r="L147" s="18"/>
      <c r="M147" s="18"/>
      <c r="N147" s="18"/>
      <c r="O147" s="18"/>
      <c r="P147" s="24"/>
      <c r="Q147" s="18"/>
      <c r="R147" s="18"/>
      <c r="S147" s="18"/>
      <c r="T147" s="18"/>
    </row>
    <row r="148" spans="1:20">
      <c r="A148" s="4">
        <v>144</v>
      </c>
      <c r="B148" s="17"/>
      <c r="C148" s="18"/>
      <c r="D148" s="18"/>
      <c r="E148" s="19"/>
      <c r="F148" s="67"/>
      <c r="G148" s="19"/>
      <c r="H148" s="19"/>
      <c r="I148" s="58">
        <f t="shared" si="2"/>
        <v>0</v>
      </c>
      <c r="J148" s="18"/>
      <c r="K148" s="18"/>
      <c r="L148" s="18"/>
      <c r="M148" s="18"/>
      <c r="N148" s="18"/>
      <c r="O148" s="18"/>
      <c r="P148" s="24"/>
      <c r="Q148" s="18"/>
      <c r="R148" s="18"/>
      <c r="S148" s="18"/>
      <c r="T148" s="18"/>
    </row>
    <row r="149" spans="1:20">
      <c r="A149" s="4">
        <v>145</v>
      </c>
      <c r="B149" s="17"/>
      <c r="C149" s="18"/>
      <c r="D149" s="18"/>
      <c r="E149" s="19"/>
      <c r="F149" s="67"/>
      <c r="G149" s="19"/>
      <c r="H149" s="19"/>
      <c r="I149" s="58">
        <f t="shared" si="2"/>
        <v>0</v>
      </c>
      <c r="J149" s="18"/>
      <c r="K149" s="18"/>
      <c r="L149" s="18"/>
      <c r="M149" s="18"/>
      <c r="N149" s="18"/>
      <c r="O149" s="18"/>
      <c r="P149" s="24"/>
      <c r="Q149" s="18"/>
      <c r="R149" s="18"/>
      <c r="S149" s="18"/>
      <c r="T149" s="18"/>
    </row>
    <row r="150" spans="1:20">
      <c r="A150" s="4">
        <v>146</v>
      </c>
      <c r="B150" s="17"/>
      <c r="C150" s="18"/>
      <c r="D150" s="18"/>
      <c r="E150" s="19"/>
      <c r="F150" s="67"/>
      <c r="G150" s="19"/>
      <c r="H150" s="19"/>
      <c r="I150" s="58">
        <f t="shared" si="2"/>
        <v>0</v>
      </c>
      <c r="J150" s="18"/>
      <c r="K150" s="18"/>
      <c r="L150" s="18"/>
      <c r="M150" s="18"/>
      <c r="N150" s="18"/>
      <c r="O150" s="18"/>
      <c r="P150" s="24"/>
      <c r="Q150" s="18"/>
      <c r="R150" s="18"/>
      <c r="S150" s="18"/>
      <c r="T150" s="18"/>
    </row>
    <row r="151" spans="1:20">
      <c r="A151" s="4">
        <v>147</v>
      </c>
      <c r="B151" s="17"/>
      <c r="C151" s="18"/>
      <c r="D151" s="18"/>
      <c r="E151" s="19"/>
      <c r="F151" s="67"/>
      <c r="G151" s="19"/>
      <c r="H151" s="19"/>
      <c r="I151" s="58">
        <f t="shared" si="2"/>
        <v>0</v>
      </c>
      <c r="J151" s="18"/>
      <c r="K151" s="18"/>
      <c r="L151" s="18"/>
      <c r="M151" s="18"/>
      <c r="N151" s="18"/>
      <c r="O151" s="18"/>
      <c r="P151" s="24"/>
      <c r="Q151" s="18"/>
      <c r="R151" s="18"/>
      <c r="S151" s="18"/>
      <c r="T151" s="18"/>
    </row>
    <row r="152" spans="1:20">
      <c r="A152" s="4">
        <v>148</v>
      </c>
      <c r="B152" s="17"/>
      <c r="C152" s="18"/>
      <c r="D152" s="18"/>
      <c r="E152" s="19"/>
      <c r="F152" s="67"/>
      <c r="G152" s="19"/>
      <c r="H152" s="19"/>
      <c r="I152" s="58">
        <f t="shared" si="2"/>
        <v>0</v>
      </c>
      <c r="J152" s="18"/>
      <c r="K152" s="18"/>
      <c r="L152" s="18"/>
      <c r="M152" s="18"/>
      <c r="N152" s="18"/>
      <c r="O152" s="18"/>
      <c r="P152" s="24"/>
      <c r="Q152" s="18"/>
      <c r="R152" s="18"/>
      <c r="S152" s="18"/>
      <c r="T152" s="18"/>
    </row>
    <row r="153" spans="1:20">
      <c r="A153" s="4">
        <v>149</v>
      </c>
      <c r="B153" s="17"/>
      <c r="C153" s="18"/>
      <c r="D153" s="18"/>
      <c r="E153" s="19"/>
      <c r="F153" s="67"/>
      <c r="G153" s="19"/>
      <c r="H153" s="19"/>
      <c r="I153" s="58">
        <f t="shared" si="2"/>
        <v>0</v>
      </c>
      <c r="J153" s="18"/>
      <c r="K153" s="18"/>
      <c r="L153" s="18"/>
      <c r="M153" s="18"/>
      <c r="N153" s="18"/>
      <c r="O153" s="18"/>
      <c r="P153" s="24"/>
      <c r="Q153" s="18"/>
      <c r="R153" s="18"/>
      <c r="S153" s="18"/>
      <c r="T153" s="18"/>
    </row>
    <row r="154" spans="1:20">
      <c r="A154" s="4">
        <v>150</v>
      </c>
      <c r="B154" s="17"/>
      <c r="C154" s="18"/>
      <c r="D154" s="18"/>
      <c r="E154" s="19"/>
      <c r="F154" s="67"/>
      <c r="G154" s="19"/>
      <c r="H154" s="19"/>
      <c r="I154" s="58">
        <f t="shared" si="2"/>
        <v>0</v>
      </c>
      <c r="J154" s="18"/>
      <c r="K154" s="18"/>
      <c r="L154" s="18"/>
      <c r="M154" s="18"/>
      <c r="N154" s="18"/>
      <c r="O154" s="18"/>
      <c r="P154" s="24"/>
      <c r="Q154" s="18"/>
      <c r="R154" s="18"/>
      <c r="S154" s="18"/>
      <c r="T154" s="18"/>
    </row>
    <row r="155" spans="1:20">
      <c r="A155" s="4">
        <v>151</v>
      </c>
      <c r="B155" s="17"/>
      <c r="C155" s="18"/>
      <c r="D155" s="18"/>
      <c r="E155" s="19"/>
      <c r="F155" s="67"/>
      <c r="G155" s="19"/>
      <c r="H155" s="19"/>
      <c r="I155" s="58">
        <f t="shared" si="2"/>
        <v>0</v>
      </c>
      <c r="J155" s="18"/>
      <c r="K155" s="18"/>
      <c r="L155" s="18"/>
      <c r="M155" s="18"/>
      <c r="N155" s="18"/>
      <c r="O155" s="18"/>
      <c r="P155" s="24"/>
      <c r="Q155" s="18"/>
      <c r="R155" s="18"/>
      <c r="S155" s="18"/>
      <c r="T155" s="18"/>
    </row>
    <row r="156" spans="1:20">
      <c r="A156" s="4">
        <v>152</v>
      </c>
      <c r="B156" s="17"/>
      <c r="C156" s="18"/>
      <c r="D156" s="18"/>
      <c r="E156" s="19"/>
      <c r="F156" s="67"/>
      <c r="G156" s="19"/>
      <c r="H156" s="19"/>
      <c r="I156" s="58">
        <f t="shared" si="2"/>
        <v>0</v>
      </c>
      <c r="J156" s="18"/>
      <c r="K156" s="18"/>
      <c r="L156" s="18"/>
      <c r="M156" s="18"/>
      <c r="N156" s="18"/>
      <c r="O156" s="18"/>
      <c r="P156" s="24"/>
      <c r="Q156" s="18"/>
      <c r="R156" s="18"/>
      <c r="S156" s="18"/>
      <c r="T156" s="18"/>
    </row>
    <row r="157" spans="1:20">
      <c r="A157" s="4">
        <v>153</v>
      </c>
      <c r="B157" s="17"/>
      <c r="C157" s="18"/>
      <c r="D157" s="18"/>
      <c r="E157" s="19"/>
      <c r="F157" s="67"/>
      <c r="G157" s="19"/>
      <c r="H157" s="19"/>
      <c r="I157" s="58">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c r="A165" s="21" t="s">
        <v>11</v>
      </c>
      <c r="B165" s="39"/>
      <c r="C165" s="21">
        <f>COUNTIFS(C5:C164,"*")</f>
        <v>88</v>
      </c>
      <c r="D165" s="21"/>
      <c r="E165" s="13"/>
      <c r="F165" s="21"/>
      <c r="G165" s="59">
        <f>SUM(G5:G164)</f>
        <v>2872</v>
      </c>
      <c r="H165" s="59">
        <f>SUM(H5:H164)</f>
        <v>3012</v>
      </c>
      <c r="I165" s="59">
        <f>SUM(I5:I164)</f>
        <v>5884</v>
      </c>
      <c r="J165" s="21"/>
      <c r="K165" s="21"/>
      <c r="L165" s="21"/>
      <c r="M165" s="21"/>
      <c r="N165" s="21"/>
      <c r="O165" s="21"/>
      <c r="P165" s="14"/>
      <c r="Q165" s="21"/>
      <c r="R165" s="21"/>
      <c r="S165" s="21"/>
      <c r="T165" s="12"/>
    </row>
    <row r="166" spans="1:20">
      <c r="A166" s="44" t="s">
        <v>62</v>
      </c>
      <c r="B166" s="10">
        <f>COUNTIF(B$5:B$164,"Team 1")</f>
        <v>51</v>
      </c>
      <c r="C166" s="44" t="s">
        <v>25</v>
      </c>
      <c r="D166" s="10">
        <f>COUNTIF(D5:D164,"Anganwadi")</f>
        <v>60</v>
      </c>
    </row>
    <row r="167" spans="1:20">
      <c r="A167" s="44" t="s">
        <v>63</v>
      </c>
      <c r="B167" s="10">
        <f>COUNTIF(B$6:B$164,"Team 2")</f>
        <v>37</v>
      </c>
      <c r="C167" s="44" t="s">
        <v>23</v>
      </c>
      <c r="D167" s="10">
        <f>COUNTIF(D5:D164,"School")</f>
        <v>28</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zoomScale="70" zoomScaleNormal="70" workbookViewId="0">
      <pane xSplit="3" ySplit="4" topLeftCell="F5" activePane="bottomRight" state="frozen"/>
      <selection pane="topRight" activeCell="C1" sqref="C1"/>
      <selection pane="bottomLeft" activeCell="A5" sqref="A5"/>
      <selection pane="bottomRight" activeCell="Q144" sqref="Q144"/>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59" t="s">
        <v>70</v>
      </c>
      <c r="B1" s="159"/>
      <c r="C1" s="159"/>
      <c r="D1" s="55"/>
      <c r="E1" s="55"/>
      <c r="F1" s="55"/>
      <c r="G1" s="55"/>
      <c r="H1" s="55"/>
      <c r="I1" s="55"/>
      <c r="J1" s="55"/>
      <c r="K1" s="55"/>
      <c r="L1" s="55"/>
      <c r="M1" s="161"/>
      <c r="N1" s="161"/>
      <c r="O1" s="161"/>
      <c r="P1" s="161"/>
      <c r="Q1" s="161"/>
      <c r="R1" s="161"/>
      <c r="S1" s="161"/>
      <c r="T1" s="161"/>
    </row>
    <row r="2" spans="1:20">
      <c r="A2" s="155" t="s">
        <v>59</v>
      </c>
      <c r="B2" s="156"/>
      <c r="C2" s="156"/>
      <c r="D2" s="25">
        <v>43647</v>
      </c>
      <c r="E2" s="22"/>
      <c r="F2" s="22"/>
      <c r="G2" s="22"/>
      <c r="H2" s="22"/>
      <c r="I2" s="22"/>
      <c r="J2" s="22"/>
      <c r="K2" s="22"/>
      <c r="L2" s="22"/>
      <c r="M2" s="22"/>
      <c r="N2" s="22"/>
      <c r="O2" s="22"/>
      <c r="P2" s="22"/>
      <c r="Q2" s="22"/>
      <c r="R2" s="22"/>
      <c r="S2" s="22"/>
    </row>
    <row r="3" spans="1:20" ht="24" customHeight="1">
      <c r="A3" s="151" t="s">
        <v>14</v>
      </c>
      <c r="B3" s="153" t="s">
        <v>61</v>
      </c>
      <c r="C3" s="150" t="s">
        <v>7</v>
      </c>
      <c r="D3" s="150" t="s">
        <v>55</v>
      </c>
      <c r="E3" s="150" t="s">
        <v>16</v>
      </c>
      <c r="F3" s="157" t="s">
        <v>17</v>
      </c>
      <c r="G3" s="150" t="s">
        <v>8</v>
      </c>
      <c r="H3" s="150"/>
      <c r="I3" s="150"/>
      <c r="J3" s="150" t="s">
        <v>31</v>
      </c>
      <c r="K3" s="153" t="s">
        <v>33</v>
      </c>
      <c r="L3" s="153" t="s">
        <v>50</v>
      </c>
      <c r="M3" s="153" t="s">
        <v>51</v>
      </c>
      <c r="N3" s="153" t="s">
        <v>34</v>
      </c>
      <c r="O3" s="153" t="s">
        <v>35</v>
      </c>
      <c r="P3" s="151" t="s">
        <v>54</v>
      </c>
      <c r="Q3" s="150" t="s">
        <v>52</v>
      </c>
      <c r="R3" s="150" t="s">
        <v>32</v>
      </c>
      <c r="S3" s="150" t="s">
        <v>53</v>
      </c>
      <c r="T3" s="150" t="s">
        <v>13</v>
      </c>
    </row>
    <row r="4" spans="1:20" ht="25.5" customHeight="1">
      <c r="A4" s="151"/>
      <c r="B4" s="158"/>
      <c r="C4" s="150"/>
      <c r="D4" s="150"/>
      <c r="E4" s="150"/>
      <c r="F4" s="157"/>
      <c r="G4" s="23" t="s">
        <v>9</v>
      </c>
      <c r="H4" s="23" t="s">
        <v>10</v>
      </c>
      <c r="I4" s="23" t="s">
        <v>11</v>
      </c>
      <c r="J4" s="150"/>
      <c r="K4" s="154"/>
      <c r="L4" s="154"/>
      <c r="M4" s="154"/>
      <c r="N4" s="154"/>
      <c r="O4" s="154"/>
      <c r="P4" s="151"/>
      <c r="Q4" s="151"/>
      <c r="R4" s="150"/>
      <c r="S4" s="150"/>
      <c r="T4" s="150"/>
    </row>
    <row r="5" spans="1:20" ht="17.25">
      <c r="A5" s="4">
        <v>1</v>
      </c>
      <c r="B5" s="80" t="s">
        <v>62</v>
      </c>
      <c r="C5" s="81" t="s">
        <v>417</v>
      </c>
      <c r="D5" s="82" t="s">
        <v>25</v>
      </c>
      <c r="E5" s="83">
        <v>477</v>
      </c>
      <c r="F5" s="84"/>
      <c r="G5" s="19">
        <v>17</v>
      </c>
      <c r="H5" s="19">
        <v>21</v>
      </c>
      <c r="I5" s="58">
        <f>SUM(G5:H5)</f>
        <v>38</v>
      </c>
      <c r="J5" s="83">
        <v>7399991190</v>
      </c>
      <c r="K5" s="89" t="s">
        <v>405</v>
      </c>
      <c r="L5" s="90" t="s">
        <v>406</v>
      </c>
      <c r="M5" s="91">
        <v>9707914750</v>
      </c>
      <c r="N5" s="90" t="s">
        <v>416</v>
      </c>
      <c r="O5" s="91">
        <v>9859973693</v>
      </c>
      <c r="P5" s="72">
        <v>43647</v>
      </c>
      <c r="Q5" s="80" t="s">
        <v>157</v>
      </c>
      <c r="R5" s="80">
        <v>52</v>
      </c>
      <c r="S5" s="80" t="s">
        <v>158</v>
      </c>
      <c r="T5" s="18"/>
    </row>
    <row r="6" spans="1:20" ht="17.25">
      <c r="A6" s="4">
        <v>2</v>
      </c>
      <c r="B6" s="80" t="s">
        <v>62</v>
      </c>
      <c r="C6" s="81" t="s">
        <v>418</v>
      </c>
      <c r="D6" s="82" t="s">
        <v>25</v>
      </c>
      <c r="E6" s="83">
        <v>478</v>
      </c>
      <c r="F6" s="84"/>
      <c r="G6" s="19">
        <v>22</v>
      </c>
      <c r="H6" s="19">
        <v>17</v>
      </c>
      <c r="I6" s="58">
        <f t="shared" ref="I6:I69" si="0">SUM(G6:H6)</f>
        <v>39</v>
      </c>
      <c r="J6" s="83">
        <v>9854493144</v>
      </c>
      <c r="K6" s="89" t="s">
        <v>405</v>
      </c>
      <c r="L6" s="90" t="s">
        <v>406</v>
      </c>
      <c r="M6" s="91">
        <v>9707914750</v>
      </c>
      <c r="N6" s="90" t="s">
        <v>416</v>
      </c>
      <c r="O6" s="91">
        <v>9859973693</v>
      </c>
      <c r="P6" s="72">
        <v>43647</v>
      </c>
      <c r="Q6" s="80" t="s">
        <v>157</v>
      </c>
      <c r="R6" s="80">
        <v>53</v>
      </c>
      <c r="S6" s="80" t="s">
        <v>158</v>
      </c>
      <c r="T6" s="18"/>
    </row>
    <row r="7" spans="1:20" ht="34.5">
      <c r="A7" s="4">
        <v>3</v>
      </c>
      <c r="B7" s="80" t="s">
        <v>62</v>
      </c>
      <c r="C7" s="81" t="s">
        <v>419</v>
      </c>
      <c r="D7" s="82" t="s">
        <v>25</v>
      </c>
      <c r="E7" s="83">
        <v>486</v>
      </c>
      <c r="F7" s="84"/>
      <c r="G7" s="19">
        <v>15</v>
      </c>
      <c r="H7" s="19">
        <v>13</v>
      </c>
      <c r="I7" s="58">
        <f t="shared" si="0"/>
        <v>28</v>
      </c>
      <c r="J7" s="83">
        <v>9854348063</v>
      </c>
      <c r="K7" s="89" t="s">
        <v>405</v>
      </c>
      <c r="L7" s="90" t="s">
        <v>406</v>
      </c>
      <c r="M7" s="91">
        <v>9707914750</v>
      </c>
      <c r="N7" s="90" t="s">
        <v>408</v>
      </c>
      <c r="O7" s="91">
        <v>7399180444</v>
      </c>
      <c r="P7" s="72">
        <v>43647</v>
      </c>
      <c r="Q7" s="80" t="s">
        <v>157</v>
      </c>
      <c r="R7" s="80">
        <v>53</v>
      </c>
      <c r="S7" s="80" t="s">
        <v>158</v>
      </c>
      <c r="T7" s="18"/>
    </row>
    <row r="8" spans="1:20" ht="17.25">
      <c r="A8" s="4">
        <v>4</v>
      </c>
      <c r="B8" s="20" t="s">
        <v>63</v>
      </c>
      <c r="C8" s="81" t="s">
        <v>420</v>
      </c>
      <c r="D8" s="80" t="s">
        <v>25</v>
      </c>
      <c r="E8" s="83">
        <v>212</v>
      </c>
      <c r="F8" s="87"/>
      <c r="G8" s="19">
        <v>26</v>
      </c>
      <c r="H8" s="19">
        <v>22</v>
      </c>
      <c r="I8" s="58">
        <f t="shared" si="0"/>
        <v>48</v>
      </c>
      <c r="J8" s="83">
        <v>9854808680</v>
      </c>
      <c r="K8" s="87" t="s">
        <v>409</v>
      </c>
      <c r="L8" s="90" t="s">
        <v>838</v>
      </c>
      <c r="M8" s="91">
        <v>8133981252</v>
      </c>
      <c r="N8" s="90" t="s">
        <v>548</v>
      </c>
      <c r="O8" s="91">
        <v>9859392728</v>
      </c>
      <c r="P8" s="72">
        <v>43647</v>
      </c>
      <c r="Q8" s="80" t="s">
        <v>157</v>
      </c>
      <c r="R8" s="80">
        <v>31</v>
      </c>
      <c r="S8" s="80" t="s">
        <v>158</v>
      </c>
      <c r="T8" s="18"/>
    </row>
    <row r="9" spans="1:20" ht="17.25">
      <c r="A9" s="4">
        <v>5</v>
      </c>
      <c r="B9" s="20" t="s">
        <v>63</v>
      </c>
      <c r="C9" s="81" t="s">
        <v>421</v>
      </c>
      <c r="D9" s="80" t="s">
        <v>25</v>
      </c>
      <c r="E9" s="83">
        <v>213</v>
      </c>
      <c r="F9" s="87"/>
      <c r="G9" s="19">
        <v>37</v>
      </c>
      <c r="H9" s="19">
        <v>41</v>
      </c>
      <c r="I9" s="58">
        <f t="shared" si="0"/>
        <v>78</v>
      </c>
      <c r="J9" s="83">
        <v>9613323879</v>
      </c>
      <c r="K9" s="87" t="s">
        <v>409</v>
      </c>
      <c r="L9" s="90" t="s">
        <v>838</v>
      </c>
      <c r="M9" s="91">
        <v>8133981252</v>
      </c>
      <c r="N9" s="90" t="s">
        <v>549</v>
      </c>
      <c r="O9" s="91">
        <v>7399661727</v>
      </c>
      <c r="P9" s="72">
        <v>43647</v>
      </c>
      <c r="Q9" s="80" t="s">
        <v>157</v>
      </c>
      <c r="R9" s="80">
        <v>32</v>
      </c>
      <c r="S9" s="80" t="s">
        <v>158</v>
      </c>
      <c r="T9" s="18"/>
    </row>
    <row r="10" spans="1:20" ht="17.25">
      <c r="A10" s="4">
        <v>6</v>
      </c>
      <c r="B10" s="80" t="s">
        <v>62</v>
      </c>
      <c r="C10" s="81" t="s">
        <v>422</v>
      </c>
      <c r="D10" s="82" t="s">
        <v>25</v>
      </c>
      <c r="E10" s="83">
        <v>484</v>
      </c>
      <c r="F10" s="84"/>
      <c r="G10" s="19">
        <v>22</v>
      </c>
      <c r="H10" s="19">
        <v>17</v>
      </c>
      <c r="I10" s="58">
        <f t="shared" si="0"/>
        <v>39</v>
      </c>
      <c r="J10" s="83">
        <v>8753098794</v>
      </c>
      <c r="K10" s="89" t="s">
        <v>405</v>
      </c>
      <c r="L10" s="90" t="s">
        <v>406</v>
      </c>
      <c r="M10" s="91">
        <v>9707914750</v>
      </c>
      <c r="N10" s="90" t="s">
        <v>550</v>
      </c>
      <c r="O10" s="91">
        <v>8752982268</v>
      </c>
      <c r="P10" s="72">
        <v>43648</v>
      </c>
      <c r="Q10" s="80" t="s">
        <v>161</v>
      </c>
      <c r="R10" s="80">
        <v>55</v>
      </c>
      <c r="S10" s="80" t="s">
        <v>158</v>
      </c>
      <c r="T10" s="18"/>
    </row>
    <row r="11" spans="1:20" ht="17.25">
      <c r="A11" s="4">
        <v>7</v>
      </c>
      <c r="B11" s="80" t="s">
        <v>62</v>
      </c>
      <c r="C11" s="81" t="s">
        <v>423</v>
      </c>
      <c r="D11" s="82" t="s">
        <v>25</v>
      </c>
      <c r="E11" s="83">
        <v>487</v>
      </c>
      <c r="F11" s="84"/>
      <c r="G11" s="17">
        <v>17</v>
      </c>
      <c r="H11" s="17">
        <v>20</v>
      </c>
      <c r="I11" s="58">
        <f t="shared" si="0"/>
        <v>37</v>
      </c>
      <c r="J11" s="83">
        <v>9859530553</v>
      </c>
      <c r="K11" s="89" t="s">
        <v>405</v>
      </c>
      <c r="L11" s="90" t="s">
        <v>406</v>
      </c>
      <c r="M11" s="91">
        <v>9707914750</v>
      </c>
      <c r="N11" s="90" t="s">
        <v>550</v>
      </c>
      <c r="O11" s="91">
        <v>8752982268</v>
      </c>
      <c r="P11" s="72">
        <v>43648</v>
      </c>
      <c r="Q11" s="80" t="s">
        <v>161</v>
      </c>
      <c r="R11" s="80">
        <v>56</v>
      </c>
      <c r="S11" s="80" t="s">
        <v>158</v>
      </c>
      <c r="T11" s="18"/>
    </row>
    <row r="12" spans="1:20" ht="34.5">
      <c r="A12" s="4">
        <v>8</v>
      </c>
      <c r="B12" s="80" t="s">
        <v>62</v>
      </c>
      <c r="C12" s="81" t="s">
        <v>424</v>
      </c>
      <c r="D12" s="82" t="s">
        <v>25</v>
      </c>
      <c r="E12" s="83">
        <v>506</v>
      </c>
      <c r="F12" s="84"/>
      <c r="G12" s="19">
        <v>9</v>
      </c>
      <c r="H12" s="19">
        <v>10</v>
      </c>
      <c r="I12" s="58">
        <f t="shared" si="0"/>
        <v>19</v>
      </c>
      <c r="J12" s="83">
        <v>9854565261</v>
      </c>
      <c r="K12" s="89" t="s">
        <v>405</v>
      </c>
      <c r="L12" s="90" t="s">
        <v>406</v>
      </c>
      <c r="M12" s="91">
        <v>9707914750</v>
      </c>
      <c r="N12" s="90" t="s">
        <v>550</v>
      </c>
      <c r="O12" s="91">
        <v>8752982268</v>
      </c>
      <c r="P12" s="72">
        <v>43648</v>
      </c>
      <c r="Q12" s="80" t="s">
        <v>161</v>
      </c>
      <c r="R12" s="80">
        <v>56</v>
      </c>
      <c r="S12" s="80" t="s">
        <v>158</v>
      </c>
      <c r="T12" s="18"/>
    </row>
    <row r="13" spans="1:20" ht="17.25">
      <c r="A13" s="4">
        <v>9</v>
      </c>
      <c r="B13" s="20" t="s">
        <v>63</v>
      </c>
      <c r="C13" s="81" t="s">
        <v>425</v>
      </c>
      <c r="D13" s="80" t="s">
        <v>25</v>
      </c>
      <c r="E13" s="83">
        <v>211</v>
      </c>
      <c r="F13" s="87"/>
      <c r="G13" s="19">
        <v>21</v>
      </c>
      <c r="H13" s="19">
        <v>25</v>
      </c>
      <c r="I13" s="58">
        <f t="shared" si="0"/>
        <v>46</v>
      </c>
      <c r="J13" s="83">
        <v>9954766899</v>
      </c>
      <c r="K13" s="87" t="s">
        <v>409</v>
      </c>
      <c r="L13" s="90" t="s">
        <v>838</v>
      </c>
      <c r="M13" s="91">
        <v>8133981252</v>
      </c>
      <c r="N13" s="90" t="s">
        <v>549</v>
      </c>
      <c r="O13" s="91">
        <v>7399661727</v>
      </c>
      <c r="P13" s="72">
        <v>43648</v>
      </c>
      <c r="Q13" s="80" t="s">
        <v>161</v>
      </c>
      <c r="R13" s="80">
        <v>35</v>
      </c>
      <c r="S13" s="80" t="s">
        <v>158</v>
      </c>
      <c r="T13" s="18"/>
    </row>
    <row r="14" spans="1:20" ht="17.25">
      <c r="A14" s="4">
        <v>10</v>
      </c>
      <c r="B14" s="20" t="s">
        <v>63</v>
      </c>
      <c r="C14" s="81" t="s">
        <v>426</v>
      </c>
      <c r="D14" s="80" t="s">
        <v>25</v>
      </c>
      <c r="E14" s="83">
        <v>515</v>
      </c>
      <c r="F14" s="87"/>
      <c r="G14" s="19">
        <v>21</v>
      </c>
      <c r="H14" s="19">
        <v>15</v>
      </c>
      <c r="I14" s="58">
        <f t="shared" si="0"/>
        <v>36</v>
      </c>
      <c r="J14" s="83">
        <v>9954399357</v>
      </c>
      <c r="K14" s="87" t="s">
        <v>409</v>
      </c>
      <c r="L14" s="90" t="s">
        <v>838</v>
      </c>
      <c r="M14" s="91">
        <v>8133981252</v>
      </c>
      <c r="N14" s="90" t="s">
        <v>549</v>
      </c>
      <c r="O14" s="91">
        <v>7399661727</v>
      </c>
      <c r="P14" s="72">
        <v>43648</v>
      </c>
      <c r="Q14" s="80" t="s">
        <v>161</v>
      </c>
      <c r="R14" s="80">
        <v>34</v>
      </c>
      <c r="S14" s="80" t="s">
        <v>158</v>
      </c>
      <c r="T14" s="18"/>
    </row>
    <row r="15" spans="1:20" ht="17.25">
      <c r="A15" s="4">
        <v>11</v>
      </c>
      <c r="B15" s="80" t="s">
        <v>63</v>
      </c>
      <c r="C15" s="81" t="s">
        <v>427</v>
      </c>
      <c r="D15" s="80" t="s">
        <v>25</v>
      </c>
      <c r="E15" s="83">
        <v>516</v>
      </c>
      <c r="F15" s="87"/>
      <c r="G15" s="19">
        <v>11</v>
      </c>
      <c r="H15" s="19">
        <v>14</v>
      </c>
      <c r="I15" s="58">
        <f t="shared" si="0"/>
        <v>25</v>
      </c>
      <c r="J15" s="83">
        <v>7399323565</v>
      </c>
      <c r="K15" s="87" t="s">
        <v>409</v>
      </c>
      <c r="L15" s="90" t="s">
        <v>838</v>
      </c>
      <c r="M15" s="91">
        <v>8133981252</v>
      </c>
      <c r="N15" s="90" t="s">
        <v>549</v>
      </c>
      <c r="O15" s="91">
        <v>7399661727</v>
      </c>
      <c r="P15" s="72">
        <v>43648</v>
      </c>
      <c r="Q15" s="80" t="s">
        <v>161</v>
      </c>
      <c r="R15" s="80">
        <v>34</v>
      </c>
      <c r="S15" s="80" t="s">
        <v>158</v>
      </c>
      <c r="T15" s="18"/>
    </row>
    <row r="16" spans="1:20" ht="34.5">
      <c r="A16" s="4">
        <v>12</v>
      </c>
      <c r="B16" s="80" t="s">
        <v>62</v>
      </c>
      <c r="C16" s="81" t="s">
        <v>428</v>
      </c>
      <c r="D16" s="82" t="s">
        <v>25</v>
      </c>
      <c r="E16" s="83">
        <v>195</v>
      </c>
      <c r="F16" s="84"/>
      <c r="G16" s="19">
        <v>25</v>
      </c>
      <c r="H16" s="19">
        <v>23</v>
      </c>
      <c r="I16" s="58">
        <f t="shared" si="0"/>
        <v>48</v>
      </c>
      <c r="J16" s="83">
        <v>9613652098</v>
      </c>
      <c r="K16" s="89" t="s">
        <v>405</v>
      </c>
      <c r="L16" s="90" t="s">
        <v>406</v>
      </c>
      <c r="M16" s="91">
        <v>9707914750</v>
      </c>
      <c r="N16" s="90" t="s">
        <v>551</v>
      </c>
      <c r="O16" s="91">
        <v>9859536015</v>
      </c>
      <c r="P16" s="72">
        <v>43649</v>
      </c>
      <c r="Q16" s="80" t="s">
        <v>165</v>
      </c>
      <c r="R16" s="80">
        <v>54</v>
      </c>
      <c r="S16" s="80" t="s">
        <v>158</v>
      </c>
      <c r="T16" s="18"/>
    </row>
    <row r="17" spans="1:20" ht="34.5">
      <c r="A17" s="4">
        <v>13</v>
      </c>
      <c r="B17" s="80" t="s">
        <v>62</v>
      </c>
      <c r="C17" s="81" t="s">
        <v>429</v>
      </c>
      <c r="D17" s="82" t="s">
        <v>25</v>
      </c>
      <c r="E17" s="83">
        <v>474</v>
      </c>
      <c r="F17" s="84"/>
      <c r="G17" s="19">
        <v>22</v>
      </c>
      <c r="H17" s="19">
        <v>21</v>
      </c>
      <c r="I17" s="58">
        <f t="shared" si="0"/>
        <v>43</v>
      </c>
      <c r="J17" s="83">
        <v>7635842914</v>
      </c>
      <c r="K17" s="89" t="s">
        <v>405</v>
      </c>
      <c r="L17" s="90" t="s">
        <v>406</v>
      </c>
      <c r="M17" s="91">
        <v>9707914750</v>
      </c>
      <c r="N17" s="90" t="s">
        <v>551</v>
      </c>
      <c r="O17" s="91">
        <v>9859536015</v>
      </c>
      <c r="P17" s="72">
        <v>43649</v>
      </c>
      <c r="Q17" s="80" t="s">
        <v>165</v>
      </c>
      <c r="R17" s="80">
        <v>54</v>
      </c>
      <c r="S17" s="80" t="s">
        <v>158</v>
      </c>
      <c r="T17" s="18"/>
    </row>
    <row r="18" spans="1:20" ht="34.5">
      <c r="A18" s="4">
        <v>14</v>
      </c>
      <c r="B18" s="80" t="s">
        <v>62</v>
      </c>
      <c r="C18" s="81" t="s">
        <v>430</v>
      </c>
      <c r="D18" s="82" t="s">
        <v>25</v>
      </c>
      <c r="E18" s="83">
        <v>476</v>
      </c>
      <c r="F18" s="84"/>
      <c r="G18" s="17">
        <v>18</v>
      </c>
      <c r="H18" s="17">
        <v>20</v>
      </c>
      <c r="I18" s="58">
        <f t="shared" si="0"/>
        <v>38</v>
      </c>
      <c r="J18" s="83">
        <v>7086742389</v>
      </c>
      <c r="K18" s="89" t="s">
        <v>405</v>
      </c>
      <c r="L18" s="90" t="s">
        <v>406</v>
      </c>
      <c r="M18" s="91">
        <v>9707914750</v>
      </c>
      <c r="N18" s="90" t="s">
        <v>551</v>
      </c>
      <c r="O18" s="91">
        <v>9859536015</v>
      </c>
      <c r="P18" s="72">
        <v>43649</v>
      </c>
      <c r="Q18" s="80" t="s">
        <v>165</v>
      </c>
      <c r="R18" s="80">
        <v>53</v>
      </c>
      <c r="S18" s="80" t="s">
        <v>158</v>
      </c>
      <c r="T18" s="18"/>
    </row>
    <row r="19" spans="1:20" ht="34.5">
      <c r="A19" s="4">
        <v>15</v>
      </c>
      <c r="B19" s="80" t="s">
        <v>63</v>
      </c>
      <c r="C19" s="81" t="s">
        <v>431</v>
      </c>
      <c r="D19" s="80" t="s">
        <v>25</v>
      </c>
      <c r="E19" s="83">
        <v>518</v>
      </c>
      <c r="F19" s="87"/>
      <c r="G19" s="19">
        <v>21</v>
      </c>
      <c r="H19" s="19">
        <v>25</v>
      </c>
      <c r="I19" s="58">
        <f t="shared" si="0"/>
        <v>46</v>
      </c>
      <c r="J19" s="83">
        <v>9577567304</v>
      </c>
      <c r="K19" s="87" t="s">
        <v>409</v>
      </c>
      <c r="L19" s="90" t="s">
        <v>838</v>
      </c>
      <c r="M19" s="91">
        <v>8133981252</v>
      </c>
      <c r="N19" s="90" t="s">
        <v>552</v>
      </c>
      <c r="O19" s="91">
        <v>9854983614</v>
      </c>
      <c r="P19" s="72">
        <v>43649</v>
      </c>
      <c r="Q19" s="80" t="s">
        <v>165</v>
      </c>
      <c r="R19" s="80">
        <v>33</v>
      </c>
      <c r="S19" s="80" t="s">
        <v>158</v>
      </c>
      <c r="T19" s="18"/>
    </row>
    <row r="20" spans="1:20" ht="34.5">
      <c r="A20" s="4">
        <v>16</v>
      </c>
      <c r="B20" s="80" t="s">
        <v>63</v>
      </c>
      <c r="C20" s="81" t="s">
        <v>432</v>
      </c>
      <c r="D20" s="80" t="s">
        <v>25</v>
      </c>
      <c r="E20" s="83">
        <v>519</v>
      </c>
      <c r="F20" s="87"/>
      <c r="G20" s="19">
        <v>35</v>
      </c>
      <c r="H20" s="19">
        <v>28</v>
      </c>
      <c r="I20" s="58">
        <f t="shared" si="0"/>
        <v>63</v>
      </c>
      <c r="J20" s="83">
        <v>9859078726</v>
      </c>
      <c r="K20" s="87" t="s">
        <v>409</v>
      </c>
      <c r="L20" s="90" t="s">
        <v>838</v>
      </c>
      <c r="M20" s="91">
        <v>8133981252</v>
      </c>
      <c r="N20" s="90" t="s">
        <v>552</v>
      </c>
      <c r="O20" s="91">
        <v>9854983614</v>
      </c>
      <c r="P20" s="72">
        <v>43649</v>
      </c>
      <c r="Q20" s="80" t="s">
        <v>165</v>
      </c>
      <c r="R20" s="80">
        <v>32</v>
      </c>
      <c r="S20" s="80" t="s">
        <v>158</v>
      </c>
      <c r="T20" s="18"/>
    </row>
    <row r="21" spans="1:20" ht="17.25">
      <c r="A21" s="4">
        <v>17</v>
      </c>
      <c r="B21" s="80" t="s">
        <v>62</v>
      </c>
      <c r="C21" s="81" t="s">
        <v>433</v>
      </c>
      <c r="D21" s="82" t="s">
        <v>25</v>
      </c>
      <c r="E21" s="83">
        <v>190</v>
      </c>
      <c r="F21" s="82"/>
      <c r="G21" s="19">
        <v>22</v>
      </c>
      <c r="H21" s="19">
        <v>17</v>
      </c>
      <c r="I21" s="58">
        <f t="shared" si="0"/>
        <v>39</v>
      </c>
      <c r="J21" s="83">
        <v>9859710526</v>
      </c>
      <c r="K21" s="89" t="s">
        <v>405</v>
      </c>
      <c r="L21" s="90" t="s">
        <v>406</v>
      </c>
      <c r="M21" s="91">
        <v>9707914750</v>
      </c>
      <c r="N21" s="90" t="s">
        <v>553</v>
      </c>
      <c r="O21" s="91">
        <v>7896340083</v>
      </c>
      <c r="P21" s="72">
        <v>43650</v>
      </c>
      <c r="Q21" s="80" t="s">
        <v>168</v>
      </c>
      <c r="R21" s="80">
        <v>54</v>
      </c>
      <c r="S21" s="80" t="s">
        <v>158</v>
      </c>
      <c r="T21" s="18"/>
    </row>
    <row r="22" spans="1:20" ht="17.25">
      <c r="A22" s="4">
        <v>18</v>
      </c>
      <c r="B22" s="80" t="s">
        <v>62</v>
      </c>
      <c r="C22" s="81" t="s">
        <v>434</v>
      </c>
      <c r="D22" s="82" t="s">
        <v>25</v>
      </c>
      <c r="E22" s="83">
        <v>473</v>
      </c>
      <c r="F22" s="82"/>
      <c r="G22" s="19">
        <v>20</v>
      </c>
      <c r="H22" s="19">
        <v>18</v>
      </c>
      <c r="I22" s="58">
        <f t="shared" si="0"/>
        <v>38</v>
      </c>
      <c r="J22" s="83">
        <v>8011746102</v>
      </c>
      <c r="K22" s="89" t="s">
        <v>405</v>
      </c>
      <c r="L22" s="90" t="s">
        <v>406</v>
      </c>
      <c r="M22" s="91">
        <v>9707914750</v>
      </c>
      <c r="N22" s="90" t="s">
        <v>551</v>
      </c>
      <c r="O22" s="91">
        <v>9859536015</v>
      </c>
      <c r="P22" s="72">
        <v>43650</v>
      </c>
      <c r="Q22" s="80" t="s">
        <v>168</v>
      </c>
      <c r="R22" s="80">
        <v>53</v>
      </c>
      <c r="S22" s="80" t="s">
        <v>158</v>
      </c>
      <c r="T22" s="18"/>
    </row>
    <row r="23" spans="1:20" ht="17.25">
      <c r="A23" s="4">
        <v>19</v>
      </c>
      <c r="B23" s="80" t="s">
        <v>62</v>
      </c>
      <c r="C23" s="81" t="s">
        <v>435</v>
      </c>
      <c r="D23" s="82" t="s">
        <v>25</v>
      </c>
      <c r="E23" s="83">
        <v>482</v>
      </c>
      <c r="F23" s="82"/>
      <c r="G23" s="19">
        <v>12</v>
      </c>
      <c r="H23" s="19">
        <v>16</v>
      </c>
      <c r="I23" s="58">
        <f t="shared" si="0"/>
        <v>28</v>
      </c>
      <c r="J23" s="83">
        <v>9577531293</v>
      </c>
      <c r="K23" s="89" t="s">
        <v>405</v>
      </c>
      <c r="L23" s="90" t="s">
        <v>406</v>
      </c>
      <c r="M23" s="91">
        <v>9707914750</v>
      </c>
      <c r="N23" s="90" t="s">
        <v>553</v>
      </c>
      <c r="O23" s="91">
        <v>7896340083</v>
      </c>
      <c r="P23" s="72">
        <v>43650</v>
      </c>
      <c r="Q23" s="80" t="s">
        <v>168</v>
      </c>
      <c r="R23" s="80">
        <v>54</v>
      </c>
      <c r="S23" s="80" t="s">
        <v>158</v>
      </c>
      <c r="T23" s="18"/>
    </row>
    <row r="24" spans="1:20" ht="17.25">
      <c r="A24" s="4">
        <v>20</v>
      </c>
      <c r="B24" s="85" t="s">
        <v>63</v>
      </c>
      <c r="C24" s="81" t="s">
        <v>436</v>
      </c>
      <c r="D24" s="80" t="s">
        <v>25</v>
      </c>
      <c r="E24" s="83">
        <v>523</v>
      </c>
      <c r="F24" s="87"/>
      <c r="G24" s="19">
        <v>29</v>
      </c>
      <c r="H24" s="19">
        <v>29</v>
      </c>
      <c r="I24" s="58">
        <f t="shared" si="0"/>
        <v>58</v>
      </c>
      <c r="J24" s="83">
        <v>7896257389</v>
      </c>
      <c r="K24" s="87" t="s">
        <v>409</v>
      </c>
      <c r="L24" s="90" t="s">
        <v>838</v>
      </c>
      <c r="M24" s="91">
        <v>8133981252</v>
      </c>
      <c r="N24" s="90" t="s">
        <v>552</v>
      </c>
      <c r="O24" s="91">
        <v>9854983614</v>
      </c>
      <c r="P24" s="72">
        <v>43650</v>
      </c>
      <c r="Q24" s="80" t="s">
        <v>168</v>
      </c>
      <c r="R24" s="80">
        <v>32</v>
      </c>
      <c r="S24" s="80" t="s">
        <v>158</v>
      </c>
      <c r="T24" s="18"/>
    </row>
    <row r="25" spans="1:20" ht="17.25">
      <c r="A25" s="4">
        <v>21</v>
      </c>
      <c r="B25" s="85" t="s">
        <v>63</v>
      </c>
      <c r="C25" s="81" t="s">
        <v>437</v>
      </c>
      <c r="D25" s="80" t="s">
        <v>25</v>
      </c>
      <c r="E25" s="83">
        <v>524</v>
      </c>
      <c r="F25" s="87"/>
      <c r="G25" s="17">
        <v>26</v>
      </c>
      <c r="H25" s="17">
        <v>32</v>
      </c>
      <c r="I25" s="58">
        <f t="shared" si="0"/>
        <v>58</v>
      </c>
      <c r="J25" s="83">
        <v>9854943173</v>
      </c>
      <c r="K25" s="87" t="s">
        <v>409</v>
      </c>
      <c r="L25" s="90" t="s">
        <v>838</v>
      </c>
      <c r="M25" s="91">
        <v>8133981252</v>
      </c>
      <c r="N25" s="90" t="s">
        <v>552</v>
      </c>
      <c r="O25" s="91">
        <v>9854983614</v>
      </c>
      <c r="P25" s="72">
        <v>43650</v>
      </c>
      <c r="Q25" s="80" t="s">
        <v>168</v>
      </c>
      <c r="R25" s="80">
        <v>32</v>
      </c>
      <c r="S25" s="80" t="s">
        <v>158</v>
      </c>
      <c r="T25" s="18"/>
    </row>
    <row r="26" spans="1:20" ht="17.25">
      <c r="A26" s="4">
        <v>22</v>
      </c>
      <c r="B26" s="80" t="s">
        <v>62</v>
      </c>
      <c r="C26" s="81" t="s">
        <v>438</v>
      </c>
      <c r="D26" s="82" t="s">
        <v>25</v>
      </c>
      <c r="E26" s="83">
        <v>491</v>
      </c>
      <c r="F26" s="82"/>
      <c r="G26" s="19">
        <v>18</v>
      </c>
      <c r="H26" s="19">
        <v>15</v>
      </c>
      <c r="I26" s="58">
        <f t="shared" si="0"/>
        <v>33</v>
      </c>
      <c r="J26" s="83">
        <v>9859960872</v>
      </c>
      <c r="K26" s="89" t="s">
        <v>405</v>
      </c>
      <c r="L26" s="90" t="s">
        <v>406</v>
      </c>
      <c r="M26" s="91">
        <v>9707914750</v>
      </c>
      <c r="N26" s="90" t="s">
        <v>553</v>
      </c>
      <c r="O26" s="91">
        <v>7896340083</v>
      </c>
      <c r="P26" s="72">
        <v>43651</v>
      </c>
      <c r="Q26" s="80" t="s">
        <v>169</v>
      </c>
      <c r="R26" s="80">
        <v>54</v>
      </c>
      <c r="S26" s="80" t="s">
        <v>158</v>
      </c>
      <c r="T26" s="18"/>
    </row>
    <row r="27" spans="1:20" ht="17.25">
      <c r="A27" s="4">
        <v>23</v>
      </c>
      <c r="B27" s="80" t="s">
        <v>62</v>
      </c>
      <c r="C27" s="81" t="s">
        <v>439</v>
      </c>
      <c r="D27" s="82" t="s">
        <v>25</v>
      </c>
      <c r="E27" s="83">
        <v>495</v>
      </c>
      <c r="F27" s="84"/>
      <c r="G27" s="19">
        <v>17</v>
      </c>
      <c r="H27" s="19">
        <v>22</v>
      </c>
      <c r="I27" s="58">
        <f t="shared" si="0"/>
        <v>39</v>
      </c>
      <c r="J27" s="83"/>
      <c r="K27" s="89" t="s">
        <v>405</v>
      </c>
      <c r="L27" s="90" t="s">
        <v>406</v>
      </c>
      <c r="M27" s="91">
        <v>9707914750</v>
      </c>
      <c r="N27" s="90" t="s">
        <v>551</v>
      </c>
      <c r="O27" s="91">
        <v>9859536015</v>
      </c>
      <c r="P27" s="72">
        <v>43651</v>
      </c>
      <c r="Q27" s="80" t="s">
        <v>169</v>
      </c>
      <c r="R27" s="80">
        <v>53</v>
      </c>
      <c r="S27" s="80" t="s">
        <v>158</v>
      </c>
      <c r="T27" s="18"/>
    </row>
    <row r="28" spans="1:20" ht="17.25">
      <c r="A28" s="4">
        <v>24</v>
      </c>
      <c r="B28" s="80" t="s">
        <v>62</v>
      </c>
      <c r="C28" s="81" t="s">
        <v>440</v>
      </c>
      <c r="D28" s="82" t="s">
        <v>25</v>
      </c>
      <c r="E28" s="83">
        <v>496</v>
      </c>
      <c r="F28" s="84"/>
      <c r="G28" s="19">
        <v>16</v>
      </c>
      <c r="H28" s="19">
        <v>20</v>
      </c>
      <c r="I28" s="58">
        <f t="shared" si="0"/>
        <v>36</v>
      </c>
      <c r="J28" s="83">
        <v>9577018912</v>
      </c>
      <c r="K28" s="89" t="s">
        <v>405</v>
      </c>
      <c r="L28" s="90" t="s">
        <v>406</v>
      </c>
      <c r="M28" s="91">
        <v>9707914750</v>
      </c>
      <c r="N28" s="90" t="s">
        <v>553</v>
      </c>
      <c r="O28" s="91">
        <v>7896340083</v>
      </c>
      <c r="P28" s="72">
        <v>43651</v>
      </c>
      <c r="Q28" s="80" t="s">
        <v>169</v>
      </c>
      <c r="R28" s="80">
        <v>53</v>
      </c>
      <c r="S28" s="80" t="s">
        <v>158</v>
      </c>
      <c r="T28" s="18"/>
    </row>
    <row r="29" spans="1:20" ht="34.5">
      <c r="A29" s="4">
        <v>25</v>
      </c>
      <c r="B29" s="85" t="s">
        <v>63</v>
      </c>
      <c r="C29" s="81" t="s">
        <v>441</v>
      </c>
      <c r="D29" s="80" t="s">
        <v>25</v>
      </c>
      <c r="E29" s="83">
        <v>517</v>
      </c>
      <c r="F29" s="87"/>
      <c r="G29" s="19">
        <v>20</v>
      </c>
      <c r="H29" s="19">
        <v>21</v>
      </c>
      <c r="I29" s="58">
        <f t="shared" si="0"/>
        <v>41</v>
      </c>
      <c r="J29" s="83"/>
      <c r="K29" s="87" t="s">
        <v>409</v>
      </c>
      <c r="L29" s="90" t="s">
        <v>838</v>
      </c>
      <c r="M29" s="91">
        <v>8133981252</v>
      </c>
      <c r="N29" s="90" t="s">
        <v>554</v>
      </c>
      <c r="O29" s="91">
        <v>9613809226</v>
      </c>
      <c r="P29" s="72">
        <v>43651</v>
      </c>
      <c r="Q29" s="80" t="s">
        <v>169</v>
      </c>
      <c r="R29" s="80">
        <v>32</v>
      </c>
      <c r="S29" s="80" t="s">
        <v>158</v>
      </c>
      <c r="T29" s="18"/>
    </row>
    <row r="30" spans="1:20" ht="34.5">
      <c r="A30" s="4">
        <v>26</v>
      </c>
      <c r="B30" s="85" t="s">
        <v>63</v>
      </c>
      <c r="C30" s="81" t="s">
        <v>442</v>
      </c>
      <c r="D30" s="80" t="s">
        <v>25</v>
      </c>
      <c r="E30" s="83">
        <v>525</v>
      </c>
      <c r="F30" s="87"/>
      <c r="G30" s="19">
        <v>33</v>
      </c>
      <c r="H30" s="19">
        <v>39</v>
      </c>
      <c r="I30" s="58">
        <f t="shared" si="0"/>
        <v>72</v>
      </c>
      <c r="J30" s="83">
        <v>9613723817</v>
      </c>
      <c r="K30" s="87" t="s">
        <v>409</v>
      </c>
      <c r="L30" s="90" t="s">
        <v>838</v>
      </c>
      <c r="M30" s="91">
        <v>8133981252</v>
      </c>
      <c r="N30" s="90" t="s">
        <v>554</v>
      </c>
      <c r="O30" s="91">
        <v>9613809226</v>
      </c>
      <c r="P30" s="72">
        <v>43651</v>
      </c>
      <c r="Q30" s="80" t="s">
        <v>169</v>
      </c>
      <c r="R30" s="80">
        <v>33</v>
      </c>
      <c r="S30" s="80" t="s">
        <v>158</v>
      </c>
      <c r="T30" s="18"/>
    </row>
    <row r="31" spans="1:20" ht="17.25">
      <c r="A31" s="4">
        <v>27</v>
      </c>
      <c r="B31" s="80" t="s">
        <v>62</v>
      </c>
      <c r="C31" s="81" t="s">
        <v>443</v>
      </c>
      <c r="D31" s="82" t="s">
        <v>25</v>
      </c>
      <c r="E31" s="83">
        <v>479</v>
      </c>
      <c r="F31" s="84"/>
      <c r="G31" s="19">
        <v>19</v>
      </c>
      <c r="H31" s="19">
        <v>15</v>
      </c>
      <c r="I31" s="58">
        <f t="shared" si="0"/>
        <v>34</v>
      </c>
      <c r="J31" s="83">
        <v>9859232939</v>
      </c>
      <c r="K31" s="89" t="s">
        <v>405</v>
      </c>
      <c r="L31" s="90" t="s">
        <v>406</v>
      </c>
      <c r="M31" s="91">
        <v>9707914750</v>
      </c>
      <c r="N31" s="90" t="s">
        <v>553</v>
      </c>
      <c r="O31" s="91">
        <v>7896340083</v>
      </c>
      <c r="P31" s="72">
        <v>43652</v>
      </c>
      <c r="Q31" s="80" t="s">
        <v>172</v>
      </c>
      <c r="R31" s="80">
        <v>54</v>
      </c>
      <c r="S31" s="80" t="s">
        <v>158</v>
      </c>
      <c r="T31" s="18"/>
    </row>
    <row r="32" spans="1:20" ht="17.25">
      <c r="A32" s="4">
        <v>28</v>
      </c>
      <c r="B32" s="80" t="s">
        <v>62</v>
      </c>
      <c r="C32" s="81" t="s">
        <v>444</v>
      </c>
      <c r="D32" s="82" t="s">
        <v>25</v>
      </c>
      <c r="E32" s="83">
        <v>480</v>
      </c>
      <c r="F32" s="84"/>
      <c r="G32" s="17">
        <v>15</v>
      </c>
      <c r="H32" s="17">
        <v>20</v>
      </c>
      <c r="I32" s="58">
        <f t="shared" si="0"/>
        <v>35</v>
      </c>
      <c r="J32" s="83">
        <v>9859133769</v>
      </c>
      <c r="K32" s="89" t="s">
        <v>405</v>
      </c>
      <c r="L32" s="90" t="s">
        <v>406</v>
      </c>
      <c r="M32" s="91">
        <v>9707914750</v>
      </c>
      <c r="N32" s="90" t="s">
        <v>551</v>
      </c>
      <c r="O32" s="91">
        <v>9859536015</v>
      </c>
      <c r="P32" s="72">
        <v>43652</v>
      </c>
      <c r="Q32" s="80" t="s">
        <v>172</v>
      </c>
      <c r="R32" s="80">
        <v>53</v>
      </c>
      <c r="S32" s="80" t="s">
        <v>158</v>
      </c>
      <c r="T32" s="18"/>
    </row>
    <row r="33" spans="1:20" ht="17.25">
      <c r="A33" s="4">
        <v>29</v>
      </c>
      <c r="B33" s="80" t="s">
        <v>62</v>
      </c>
      <c r="C33" s="81" t="s">
        <v>445</v>
      </c>
      <c r="D33" s="82" t="s">
        <v>25</v>
      </c>
      <c r="E33" s="83">
        <v>481</v>
      </c>
      <c r="F33" s="84"/>
      <c r="G33" s="19">
        <v>14</v>
      </c>
      <c r="H33" s="19">
        <v>19</v>
      </c>
      <c r="I33" s="58">
        <f t="shared" si="0"/>
        <v>33</v>
      </c>
      <c r="J33" s="83">
        <v>9577247500</v>
      </c>
      <c r="K33" s="89" t="s">
        <v>405</v>
      </c>
      <c r="L33" s="90" t="s">
        <v>406</v>
      </c>
      <c r="M33" s="91">
        <v>9707914750</v>
      </c>
      <c r="N33" s="90" t="s">
        <v>553</v>
      </c>
      <c r="O33" s="91">
        <v>7896340083</v>
      </c>
      <c r="P33" s="72">
        <v>43652</v>
      </c>
      <c r="Q33" s="80" t="s">
        <v>172</v>
      </c>
      <c r="R33" s="80">
        <v>52</v>
      </c>
      <c r="S33" s="80" t="s">
        <v>158</v>
      </c>
      <c r="T33" s="18"/>
    </row>
    <row r="34" spans="1:20" ht="17.25">
      <c r="A34" s="4">
        <v>30</v>
      </c>
      <c r="B34" s="85" t="s">
        <v>63</v>
      </c>
      <c r="C34" s="81" t="s">
        <v>446</v>
      </c>
      <c r="D34" s="80" t="s">
        <v>25</v>
      </c>
      <c r="E34" s="83">
        <v>411</v>
      </c>
      <c r="F34" s="87"/>
      <c r="G34" s="19">
        <v>18</v>
      </c>
      <c r="H34" s="19">
        <v>23</v>
      </c>
      <c r="I34" s="58">
        <f t="shared" si="0"/>
        <v>41</v>
      </c>
      <c r="J34" s="83">
        <v>9577562952</v>
      </c>
      <c r="K34" s="87" t="s">
        <v>409</v>
      </c>
      <c r="L34" s="90" t="s">
        <v>838</v>
      </c>
      <c r="M34" s="91">
        <v>8133981252</v>
      </c>
      <c r="N34" s="90" t="s">
        <v>410</v>
      </c>
      <c r="O34" s="91">
        <v>9854865839</v>
      </c>
      <c r="P34" s="72">
        <v>43652</v>
      </c>
      <c r="Q34" s="80" t="s">
        <v>172</v>
      </c>
      <c r="R34" s="80">
        <v>34</v>
      </c>
      <c r="S34" s="80" t="s">
        <v>158</v>
      </c>
      <c r="T34" s="18"/>
    </row>
    <row r="35" spans="1:20" ht="17.25">
      <c r="A35" s="4">
        <v>31</v>
      </c>
      <c r="B35" s="85" t="s">
        <v>63</v>
      </c>
      <c r="C35" s="81" t="s">
        <v>447</v>
      </c>
      <c r="D35" s="80" t="s">
        <v>25</v>
      </c>
      <c r="E35" s="83">
        <v>412</v>
      </c>
      <c r="F35" s="87"/>
      <c r="G35" s="19">
        <v>17</v>
      </c>
      <c r="H35" s="19">
        <v>16</v>
      </c>
      <c r="I35" s="58">
        <f t="shared" si="0"/>
        <v>33</v>
      </c>
      <c r="J35" s="83">
        <v>9577820993</v>
      </c>
      <c r="K35" s="87" t="s">
        <v>409</v>
      </c>
      <c r="L35" s="90" t="s">
        <v>838</v>
      </c>
      <c r="M35" s="91">
        <v>8133981252</v>
      </c>
      <c r="N35" s="90" t="s">
        <v>410</v>
      </c>
      <c r="O35" s="91">
        <v>9854865839</v>
      </c>
      <c r="P35" s="72">
        <v>43652</v>
      </c>
      <c r="Q35" s="80" t="s">
        <v>172</v>
      </c>
      <c r="R35" s="80">
        <v>33</v>
      </c>
      <c r="S35" s="80" t="s">
        <v>158</v>
      </c>
      <c r="T35" s="18"/>
    </row>
    <row r="36" spans="1:20" ht="17.25">
      <c r="A36" s="4">
        <v>32</v>
      </c>
      <c r="B36" s="85" t="s">
        <v>63</v>
      </c>
      <c r="C36" s="81" t="s">
        <v>448</v>
      </c>
      <c r="D36" s="80" t="s">
        <v>25</v>
      </c>
      <c r="E36" s="83">
        <v>413</v>
      </c>
      <c r="F36" s="87"/>
      <c r="G36" s="19">
        <v>14</v>
      </c>
      <c r="H36" s="19">
        <v>17</v>
      </c>
      <c r="I36" s="58">
        <f t="shared" si="0"/>
        <v>31</v>
      </c>
      <c r="J36" s="83">
        <v>7399173957</v>
      </c>
      <c r="K36" s="87" t="s">
        <v>409</v>
      </c>
      <c r="L36" s="90" t="s">
        <v>838</v>
      </c>
      <c r="M36" s="91">
        <v>8133981252</v>
      </c>
      <c r="N36" s="90" t="s">
        <v>410</v>
      </c>
      <c r="O36" s="91">
        <v>9854865839</v>
      </c>
      <c r="P36" s="72">
        <v>43652</v>
      </c>
      <c r="Q36" s="80" t="s">
        <v>172</v>
      </c>
      <c r="R36" s="80">
        <v>33</v>
      </c>
      <c r="S36" s="80" t="s">
        <v>158</v>
      </c>
      <c r="T36" s="18"/>
    </row>
    <row r="37" spans="1:20" ht="17.25">
      <c r="A37" s="4">
        <v>33</v>
      </c>
      <c r="B37" s="80" t="s">
        <v>62</v>
      </c>
      <c r="C37" s="81" t="s">
        <v>449</v>
      </c>
      <c r="D37" s="82" t="s">
        <v>25</v>
      </c>
      <c r="E37" s="83">
        <v>472</v>
      </c>
      <c r="F37" s="84"/>
      <c r="G37" s="19">
        <v>21</v>
      </c>
      <c r="H37" s="19">
        <v>17</v>
      </c>
      <c r="I37" s="58">
        <f t="shared" si="0"/>
        <v>38</v>
      </c>
      <c r="J37" s="83">
        <v>9954228568</v>
      </c>
      <c r="K37" s="89" t="s">
        <v>405</v>
      </c>
      <c r="L37" s="90" t="s">
        <v>406</v>
      </c>
      <c r="M37" s="91">
        <v>9707914750</v>
      </c>
      <c r="N37" s="90" t="s">
        <v>553</v>
      </c>
      <c r="O37" s="91">
        <v>7896340083</v>
      </c>
      <c r="P37" s="72">
        <v>43654</v>
      </c>
      <c r="Q37" s="80" t="s">
        <v>157</v>
      </c>
      <c r="R37" s="80">
        <v>53</v>
      </c>
      <c r="S37" s="80" t="s">
        <v>158</v>
      </c>
      <c r="T37" s="18"/>
    </row>
    <row r="38" spans="1:20" ht="17.25">
      <c r="A38" s="4">
        <v>34</v>
      </c>
      <c r="B38" s="80" t="s">
        <v>62</v>
      </c>
      <c r="C38" s="81" t="s">
        <v>450</v>
      </c>
      <c r="D38" s="82" t="s">
        <v>25</v>
      </c>
      <c r="E38" s="83">
        <v>489</v>
      </c>
      <c r="F38" s="84"/>
      <c r="G38" s="19">
        <v>26</v>
      </c>
      <c r="H38" s="19">
        <v>22</v>
      </c>
      <c r="I38" s="58">
        <f t="shared" si="0"/>
        <v>48</v>
      </c>
      <c r="J38" s="83">
        <v>7399343077</v>
      </c>
      <c r="K38" s="89" t="s">
        <v>405</v>
      </c>
      <c r="L38" s="90" t="s">
        <v>406</v>
      </c>
      <c r="M38" s="91">
        <v>9707914750</v>
      </c>
      <c r="N38" s="90" t="s">
        <v>551</v>
      </c>
      <c r="O38" s="91">
        <v>9859536015</v>
      </c>
      <c r="P38" s="72">
        <v>43654</v>
      </c>
      <c r="Q38" s="80" t="s">
        <v>157</v>
      </c>
      <c r="R38" s="80">
        <v>53</v>
      </c>
      <c r="S38" s="80" t="s">
        <v>158</v>
      </c>
      <c r="T38" s="18"/>
    </row>
    <row r="39" spans="1:20" ht="34.5">
      <c r="A39" s="4">
        <v>35</v>
      </c>
      <c r="B39" s="80" t="s">
        <v>63</v>
      </c>
      <c r="C39" s="81" t="s">
        <v>451</v>
      </c>
      <c r="D39" s="80" t="s">
        <v>25</v>
      </c>
      <c r="E39" s="83">
        <v>414</v>
      </c>
      <c r="F39" s="87"/>
      <c r="G39" s="19">
        <v>9</v>
      </c>
      <c r="H39" s="19">
        <v>7</v>
      </c>
      <c r="I39" s="58">
        <f t="shared" si="0"/>
        <v>16</v>
      </c>
      <c r="J39" s="83">
        <v>9613088948</v>
      </c>
      <c r="K39" s="87" t="s">
        <v>409</v>
      </c>
      <c r="L39" s="90" t="s">
        <v>838</v>
      </c>
      <c r="M39" s="91">
        <v>8133981252</v>
      </c>
      <c r="N39" s="90" t="s">
        <v>555</v>
      </c>
      <c r="O39" s="91">
        <v>9613361886</v>
      </c>
      <c r="P39" s="72">
        <v>43654</v>
      </c>
      <c r="Q39" s="80" t="s">
        <v>157</v>
      </c>
      <c r="R39" s="80">
        <v>32</v>
      </c>
      <c r="S39" s="80" t="s">
        <v>158</v>
      </c>
      <c r="T39" s="18"/>
    </row>
    <row r="40" spans="1:20" ht="34.5">
      <c r="A40" s="4">
        <v>36</v>
      </c>
      <c r="B40" s="80" t="s">
        <v>63</v>
      </c>
      <c r="C40" s="81" t="s">
        <v>452</v>
      </c>
      <c r="D40" s="80" t="s">
        <v>25</v>
      </c>
      <c r="E40" s="83">
        <v>415</v>
      </c>
      <c r="F40" s="87"/>
      <c r="G40" s="19">
        <v>13</v>
      </c>
      <c r="H40" s="19">
        <v>13</v>
      </c>
      <c r="I40" s="58">
        <f t="shared" si="0"/>
        <v>26</v>
      </c>
      <c r="J40" s="83">
        <v>9613254050</v>
      </c>
      <c r="K40" s="87" t="s">
        <v>409</v>
      </c>
      <c r="L40" s="90" t="s">
        <v>838</v>
      </c>
      <c r="M40" s="91">
        <v>8133981252</v>
      </c>
      <c r="N40" s="90" t="s">
        <v>555</v>
      </c>
      <c r="O40" s="91">
        <v>9613361886</v>
      </c>
      <c r="P40" s="72">
        <v>43654</v>
      </c>
      <c r="Q40" s="80" t="s">
        <v>157</v>
      </c>
      <c r="R40" s="80">
        <v>33</v>
      </c>
      <c r="S40" s="80" t="s">
        <v>158</v>
      </c>
      <c r="T40" s="18"/>
    </row>
    <row r="41" spans="1:20" ht="34.5">
      <c r="A41" s="4">
        <v>37</v>
      </c>
      <c r="B41" s="80" t="s">
        <v>63</v>
      </c>
      <c r="C41" s="81" t="s">
        <v>453</v>
      </c>
      <c r="D41" s="80" t="s">
        <v>25</v>
      </c>
      <c r="E41" s="83">
        <v>416</v>
      </c>
      <c r="F41" s="87"/>
      <c r="G41" s="19">
        <v>30</v>
      </c>
      <c r="H41" s="19">
        <v>23</v>
      </c>
      <c r="I41" s="58">
        <f t="shared" si="0"/>
        <v>53</v>
      </c>
      <c r="J41" s="83">
        <v>9854552023</v>
      </c>
      <c r="K41" s="87" t="s">
        <v>409</v>
      </c>
      <c r="L41" s="90" t="s">
        <v>838</v>
      </c>
      <c r="M41" s="91">
        <v>8133981252</v>
      </c>
      <c r="N41" s="90" t="s">
        <v>555</v>
      </c>
      <c r="O41" s="91">
        <v>9613361886</v>
      </c>
      <c r="P41" s="72">
        <v>43654</v>
      </c>
      <c r="Q41" s="80" t="s">
        <v>157</v>
      </c>
      <c r="R41" s="80">
        <v>33</v>
      </c>
      <c r="S41" s="80" t="s">
        <v>158</v>
      </c>
      <c r="T41" s="18"/>
    </row>
    <row r="42" spans="1:20" ht="17.25">
      <c r="A42" s="4">
        <v>38</v>
      </c>
      <c r="B42" s="80" t="s">
        <v>62</v>
      </c>
      <c r="C42" s="81" t="s">
        <v>454</v>
      </c>
      <c r="D42" s="82" t="s">
        <v>25</v>
      </c>
      <c r="E42" s="83">
        <v>485</v>
      </c>
      <c r="F42" s="84"/>
      <c r="G42" s="17">
        <v>15</v>
      </c>
      <c r="H42" s="17">
        <v>12</v>
      </c>
      <c r="I42" s="58">
        <f t="shared" si="0"/>
        <v>27</v>
      </c>
      <c r="J42" s="83">
        <v>9859529341</v>
      </c>
      <c r="K42" s="89" t="s">
        <v>405</v>
      </c>
      <c r="L42" s="90" t="s">
        <v>406</v>
      </c>
      <c r="M42" s="91">
        <v>9707914750</v>
      </c>
      <c r="N42" s="90" t="s">
        <v>553</v>
      </c>
      <c r="O42" s="91">
        <v>7896340083</v>
      </c>
      <c r="P42" s="72">
        <v>43655</v>
      </c>
      <c r="Q42" s="80" t="s">
        <v>161</v>
      </c>
      <c r="R42" s="80">
        <v>55</v>
      </c>
      <c r="S42" s="80" t="s">
        <v>158</v>
      </c>
      <c r="T42" s="18"/>
    </row>
    <row r="43" spans="1:20" ht="17.25">
      <c r="A43" s="4">
        <v>39</v>
      </c>
      <c r="B43" s="80" t="s">
        <v>62</v>
      </c>
      <c r="C43" s="81" t="s">
        <v>455</v>
      </c>
      <c r="D43" s="82" t="s">
        <v>25</v>
      </c>
      <c r="E43" s="83">
        <v>488</v>
      </c>
      <c r="F43" s="84"/>
      <c r="G43" s="19">
        <v>23</v>
      </c>
      <c r="H43" s="19">
        <v>8</v>
      </c>
      <c r="I43" s="58">
        <f t="shared" si="0"/>
        <v>31</v>
      </c>
      <c r="J43" s="83">
        <v>9613254948</v>
      </c>
      <c r="K43" s="89" t="s">
        <v>405</v>
      </c>
      <c r="L43" s="90" t="s">
        <v>406</v>
      </c>
      <c r="M43" s="91">
        <v>9707914750</v>
      </c>
      <c r="N43" s="90" t="s">
        <v>551</v>
      </c>
      <c r="O43" s="91">
        <v>9859536015</v>
      </c>
      <c r="P43" s="72">
        <v>43655</v>
      </c>
      <c r="Q43" s="80" t="s">
        <v>161</v>
      </c>
      <c r="R43" s="80">
        <v>54</v>
      </c>
      <c r="S43" s="80" t="s">
        <v>158</v>
      </c>
      <c r="T43" s="18"/>
    </row>
    <row r="44" spans="1:20" ht="17.25">
      <c r="A44" s="4">
        <v>40</v>
      </c>
      <c r="B44" s="80" t="s">
        <v>62</v>
      </c>
      <c r="C44" s="81" t="s">
        <v>456</v>
      </c>
      <c r="D44" s="82" t="s">
        <v>25</v>
      </c>
      <c r="E44" s="83">
        <v>493</v>
      </c>
      <c r="F44" s="84"/>
      <c r="G44" s="19">
        <v>19</v>
      </c>
      <c r="H44" s="19">
        <v>12</v>
      </c>
      <c r="I44" s="58">
        <f t="shared" si="0"/>
        <v>31</v>
      </c>
      <c r="J44" s="83">
        <v>8753065648</v>
      </c>
      <c r="K44" s="89" t="s">
        <v>405</v>
      </c>
      <c r="L44" s="90" t="s">
        <v>406</v>
      </c>
      <c r="M44" s="91">
        <v>9707914750</v>
      </c>
      <c r="N44" s="90" t="s">
        <v>553</v>
      </c>
      <c r="O44" s="91">
        <v>7896340083</v>
      </c>
      <c r="P44" s="72">
        <v>43655</v>
      </c>
      <c r="Q44" s="80" t="s">
        <v>161</v>
      </c>
      <c r="R44" s="80">
        <v>55</v>
      </c>
      <c r="S44" s="80" t="s">
        <v>158</v>
      </c>
      <c r="T44" s="18"/>
    </row>
    <row r="45" spans="1:20" ht="34.5">
      <c r="A45" s="4">
        <v>41</v>
      </c>
      <c r="B45" s="80" t="s">
        <v>63</v>
      </c>
      <c r="C45" s="81" t="s">
        <v>457</v>
      </c>
      <c r="D45" s="80" t="s">
        <v>25</v>
      </c>
      <c r="E45" s="83">
        <v>417</v>
      </c>
      <c r="F45" s="87"/>
      <c r="G45" s="19">
        <v>19</v>
      </c>
      <c r="H45" s="19">
        <v>18</v>
      </c>
      <c r="I45" s="58">
        <f t="shared" si="0"/>
        <v>37</v>
      </c>
      <c r="J45" s="83">
        <v>7399621471</v>
      </c>
      <c r="K45" s="87" t="s">
        <v>409</v>
      </c>
      <c r="L45" s="90" t="s">
        <v>838</v>
      </c>
      <c r="M45" s="91">
        <v>8133981252</v>
      </c>
      <c r="N45" s="90" t="s">
        <v>555</v>
      </c>
      <c r="O45" s="91">
        <v>9613361886</v>
      </c>
      <c r="P45" s="72">
        <v>43655</v>
      </c>
      <c r="Q45" s="80" t="s">
        <v>161</v>
      </c>
      <c r="R45" s="80">
        <v>35</v>
      </c>
      <c r="S45" s="80" t="s">
        <v>158</v>
      </c>
      <c r="T45" s="18"/>
    </row>
    <row r="46" spans="1:20" ht="34.5">
      <c r="A46" s="4">
        <v>42</v>
      </c>
      <c r="B46" s="80" t="s">
        <v>63</v>
      </c>
      <c r="C46" s="81" t="s">
        <v>458</v>
      </c>
      <c r="D46" s="80" t="s">
        <v>25</v>
      </c>
      <c r="E46" s="83">
        <v>418</v>
      </c>
      <c r="F46" s="86"/>
      <c r="G46" s="19">
        <v>14</v>
      </c>
      <c r="H46" s="19">
        <v>11</v>
      </c>
      <c r="I46" s="58">
        <f t="shared" si="0"/>
        <v>25</v>
      </c>
      <c r="J46" s="83">
        <v>9854584097</v>
      </c>
      <c r="K46" s="87" t="s">
        <v>409</v>
      </c>
      <c r="L46" s="90" t="s">
        <v>838</v>
      </c>
      <c r="M46" s="91">
        <v>8133981252</v>
      </c>
      <c r="N46" s="90" t="s">
        <v>555</v>
      </c>
      <c r="O46" s="91">
        <v>9613361886</v>
      </c>
      <c r="P46" s="72">
        <v>43655</v>
      </c>
      <c r="Q46" s="80" t="s">
        <v>161</v>
      </c>
      <c r="R46" s="80">
        <v>33</v>
      </c>
      <c r="S46" s="80" t="s">
        <v>158</v>
      </c>
      <c r="T46" s="18"/>
    </row>
    <row r="47" spans="1:20" ht="34.5">
      <c r="A47" s="4">
        <v>43</v>
      </c>
      <c r="B47" s="80" t="s">
        <v>63</v>
      </c>
      <c r="C47" s="81" t="s">
        <v>459</v>
      </c>
      <c r="D47" s="80" t="s">
        <v>25</v>
      </c>
      <c r="E47" s="83">
        <v>419</v>
      </c>
      <c r="F47" s="93"/>
      <c r="G47" s="19">
        <v>16</v>
      </c>
      <c r="H47" s="19">
        <v>14</v>
      </c>
      <c r="I47" s="58">
        <f t="shared" si="0"/>
        <v>30</v>
      </c>
      <c r="J47" s="83">
        <v>9577780091</v>
      </c>
      <c r="K47" s="87" t="s">
        <v>409</v>
      </c>
      <c r="L47" s="90" t="s">
        <v>838</v>
      </c>
      <c r="M47" s="91">
        <v>8133981252</v>
      </c>
      <c r="N47" s="90" t="s">
        <v>555</v>
      </c>
      <c r="O47" s="91">
        <v>9613361886</v>
      </c>
      <c r="P47" s="72">
        <v>43655</v>
      </c>
      <c r="Q47" s="80" t="s">
        <v>161</v>
      </c>
      <c r="R47" s="80">
        <v>33</v>
      </c>
      <c r="S47" s="80" t="s">
        <v>158</v>
      </c>
      <c r="T47" s="18"/>
    </row>
    <row r="48" spans="1:20" ht="34.5">
      <c r="A48" s="4">
        <v>44</v>
      </c>
      <c r="B48" s="80" t="s">
        <v>62</v>
      </c>
      <c r="C48" s="81" t="s">
        <v>460</v>
      </c>
      <c r="D48" s="80" t="s">
        <v>25</v>
      </c>
      <c r="E48" s="83">
        <v>8</v>
      </c>
      <c r="F48" s="80"/>
      <c r="G48" s="19">
        <v>18</v>
      </c>
      <c r="H48" s="19">
        <v>22</v>
      </c>
      <c r="I48" s="58">
        <f t="shared" si="0"/>
        <v>40</v>
      </c>
      <c r="J48" s="83">
        <v>8822084432</v>
      </c>
      <c r="K48" s="87" t="s">
        <v>347</v>
      </c>
      <c r="L48" s="90" t="s">
        <v>837</v>
      </c>
      <c r="M48" s="91">
        <v>9101761144</v>
      </c>
      <c r="N48" s="90"/>
      <c r="O48" s="91"/>
      <c r="P48" s="72">
        <v>43656</v>
      </c>
      <c r="Q48" s="80" t="s">
        <v>165</v>
      </c>
      <c r="R48" s="80">
        <v>22</v>
      </c>
      <c r="S48" s="80" t="s">
        <v>158</v>
      </c>
      <c r="T48" s="18"/>
    </row>
    <row r="49" spans="1:20" ht="34.5">
      <c r="A49" s="4">
        <v>45</v>
      </c>
      <c r="B49" s="80" t="s">
        <v>62</v>
      </c>
      <c r="C49" s="81" t="s">
        <v>461</v>
      </c>
      <c r="D49" s="80" t="s">
        <v>25</v>
      </c>
      <c r="E49" s="83">
        <v>569</v>
      </c>
      <c r="F49" s="80"/>
      <c r="G49" s="17">
        <v>14</v>
      </c>
      <c r="H49" s="17">
        <v>12</v>
      </c>
      <c r="I49" s="58">
        <f t="shared" si="0"/>
        <v>26</v>
      </c>
      <c r="J49" s="83">
        <v>9854552155</v>
      </c>
      <c r="K49" s="87" t="s">
        <v>347</v>
      </c>
      <c r="L49" s="90" t="s">
        <v>837</v>
      </c>
      <c r="M49" s="91">
        <v>9101761144</v>
      </c>
      <c r="N49" s="90"/>
      <c r="O49" s="91"/>
      <c r="P49" s="72">
        <v>43656</v>
      </c>
      <c r="Q49" s="80" t="s">
        <v>165</v>
      </c>
      <c r="R49" s="80">
        <v>22</v>
      </c>
      <c r="S49" s="80" t="s">
        <v>158</v>
      </c>
      <c r="T49" s="18"/>
    </row>
    <row r="50" spans="1:20" ht="34.5">
      <c r="A50" s="4">
        <v>46</v>
      </c>
      <c r="B50" s="80" t="s">
        <v>62</v>
      </c>
      <c r="C50" s="81" t="s">
        <v>462</v>
      </c>
      <c r="D50" s="80" t="s">
        <v>25</v>
      </c>
      <c r="E50" s="83">
        <v>572</v>
      </c>
      <c r="F50" s="92"/>
      <c r="G50" s="19">
        <v>20</v>
      </c>
      <c r="H50" s="19">
        <v>25</v>
      </c>
      <c r="I50" s="58">
        <f t="shared" si="0"/>
        <v>45</v>
      </c>
      <c r="J50" s="83">
        <v>9707797633</v>
      </c>
      <c r="K50" s="87" t="s">
        <v>347</v>
      </c>
      <c r="L50" s="90" t="s">
        <v>837</v>
      </c>
      <c r="M50" s="91">
        <v>9101761144</v>
      </c>
      <c r="N50" s="90"/>
      <c r="O50" s="91"/>
      <c r="P50" s="72">
        <v>43656</v>
      </c>
      <c r="Q50" s="80" t="s">
        <v>165</v>
      </c>
      <c r="R50" s="80">
        <v>21</v>
      </c>
      <c r="S50" s="80" t="s">
        <v>158</v>
      </c>
      <c r="T50" s="18"/>
    </row>
    <row r="51" spans="1:20" ht="34.5">
      <c r="A51" s="4">
        <v>47</v>
      </c>
      <c r="B51" s="80" t="s">
        <v>63</v>
      </c>
      <c r="C51" s="81" t="s">
        <v>463</v>
      </c>
      <c r="D51" s="80" t="s">
        <v>25</v>
      </c>
      <c r="E51" s="83">
        <v>420</v>
      </c>
      <c r="F51" s="87"/>
      <c r="G51" s="19">
        <v>32</v>
      </c>
      <c r="H51" s="19">
        <v>39</v>
      </c>
      <c r="I51" s="58">
        <f t="shared" si="0"/>
        <v>71</v>
      </c>
      <c r="J51" s="83">
        <v>9854955421</v>
      </c>
      <c r="K51" s="87" t="s">
        <v>409</v>
      </c>
      <c r="L51" s="90" t="s">
        <v>838</v>
      </c>
      <c r="M51" s="91">
        <v>8133981252</v>
      </c>
      <c r="N51" s="90" t="s">
        <v>554</v>
      </c>
      <c r="O51" s="91">
        <v>9613809226</v>
      </c>
      <c r="P51" s="72">
        <v>43656</v>
      </c>
      <c r="Q51" s="80" t="s">
        <v>165</v>
      </c>
      <c r="R51" s="80">
        <v>36</v>
      </c>
      <c r="S51" s="80" t="s">
        <v>158</v>
      </c>
      <c r="T51" s="18"/>
    </row>
    <row r="52" spans="1:20" ht="34.5">
      <c r="A52" s="4">
        <v>48</v>
      </c>
      <c r="B52" s="80" t="s">
        <v>63</v>
      </c>
      <c r="C52" s="81" t="s">
        <v>464</v>
      </c>
      <c r="D52" s="80" t="s">
        <v>25</v>
      </c>
      <c r="E52" s="83">
        <v>421</v>
      </c>
      <c r="F52" s="87"/>
      <c r="G52" s="19">
        <v>27</v>
      </c>
      <c r="H52" s="19">
        <v>18</v>
      </c>
      <c r="I52" s="58">
        <f t="shared" si="0"/>
        <v>45</v>
      </c>
      <c r="J52" s="83">
        <v>9508230603</v>
      </c>
      <c r="K52" s="87" t="s">
        <v>409</v>
      </c>
      <c r="L52" s="90" t="s">
        <v>838</v>
      </c>
      <c r="M52" s="91">
        <v>8133981252</v>
      </c>
      <c r="N52" s="90" t="s">
        <v>556</v>
      </c>
      <c r="O52" s="91">
        <v>9577819016</v>
      </c>
      <c r="P52" s="72">
        <v>43656</v>
      </c>
      <c r="Q52" s="80" t="s">
        <v>165</v>
      </c>
      <c r="R52" s="80">
        <v>36</v>
      </c>
      <c r="S52" s="80" t="s">
        <v>158</v>
      </c>
      <c r="T52" s="18"/>
    </row>
    <row r="53" spans="1:20" ht="34.5">
      <c r="A53" s="4">
        <v>49</v>
      </c>
      <c r="B53" s="80" t="s">
        <v>62</v>
      </c>
      <c r="C53" s="81" t="s">
        <v>465</v>
      </c>
      <c r="D53" s="80" t="s">
        <v>25</v>
      </c>
      <c r="E53" s="83">
        <v>538</v>
      </c>
      <c r="F53" s="80"/>
      <c r="G53" s="19">
        <v>16</v>
      </c>
      <c r="H53" s="19">
        <v>13</v>
      </c>
      <c r="I53" s="58">
        <f t="shared" si="0"/>
        <v>29</v>
      </c>
      <c r="J53" s="83">
        <v>7896630645</v>
      </c>
      <c r="K53" s="87" t="s">
        <v>347</v>
      </c>
      <c r="L53" s="90" t="s">
        <v>837</v>
      </c>
      <c r="M53" s="91">
        <v>9101761144</v>
      </c>
      <c r="N53" s="90"/>
      <c r="O53" s="91"/>
      <c r="P53" s="72">
        <v>43657</v>
      </c>
      <c r="Q53" s="80" t="s">
        <v>168</v>
      </c>
      <c r="R53" s="80">
        <v>25</v>
      </c>
      <c r="S53" s="80" t="s">
        <v>158</v>
      </c>
      <c r="T53" s="18"/>
    </row>
    <row r="54" spans="1:20" ht="17.25">
      <c r="A54" s="4">
        <v>50</v>
      </c>
      <c r="B54" s="80" t="s">
        <v>62</v>
      </c>
      <c r="C54" s="81" t="s">
        <v>466</v>
      </c>
      <c r="D54" s="80" t="s">
        <v>25</v>
      </c>
      <c r="E54" s="83">
        <v>567</v>
      </c>
      <c r="F54" s="80"/>
      <c r="G54" s="19">
        <v>11</v>
      </c>
      <c r="H54" s="19">
        <v>10</v>
      </c>
      <c r="I54" s="58">
        <f t="shared" si="0"/>
        <v>21</v>
      </c>
      <c r="J54" s="83">
        <v>9707187971</v>
      </c>
      <c r="K54" s="87" t="s">
        <v>347</v>
      </c>
      <c r="L54" s="90" t="s">
        <v>837</v>
      </c>
      <c r="M54" s="91">
        <v>9101761144</v>
      </c>
      <c r="N54" s="90"/>
      <c r="O54" s="91"/>
      <c r="P54" s="72">
        <v>43657</v>
      </c>
      <c r="Q54" s="80" t="s">
        <v>168</v>
      </c>
      <c r="R54" s="80">
        <v>25</v>
      </c>
      <c r="S54" s="80" t="s">
        <v>158</v>
      </c>
      <c r="T54" s="18"/>
    </row>
    <row r="55" spans="1:20" ht="17.25">
      <c r="A55" s="4">
        <v>51</v>
      </c>
      <c r="B55" s="80" t="s">
        <v>62</v>
      </c>
      <c r="C55" s="81" t="s">
        <v>467</v>
      </c>
      <c r="D55" s="80" t="s">
        <v>25</v>
      </c>
      <c r="E55" s="83">
        <v>573</v>
      </c>
      <c r="F55" s="80"/>
      <c r="G55" s="19">
        <v>15</v>
      </c>
      <c r="H55" s="19">
        <v>21</v>
      </c>
      <c r="I55" s="58">
        <f t="shared" si="0"/>
        <v>36</v>
      </c>
      <c r="J55" s="83">
        <v>9707644642</v>
      </c>
      <c r="K55" s="87" t="s">
        <v>347</v>
      </c>
      <c r="L55" s="90" t="s">
        <v>837</v>
      </c>
      <c r="M55" s="91">
        <v>9101761144</v>
      </c>
      <c r="N55" s="90"/>
      <c r="O55" s="91"/>
      <c r="P55" s="72">
        <v>43657</v>
      </c>
      <c r="Q55" s="80" t="s">
        <v>168</v>
      </c>
      <c r="R55" s="80">
        <v>24</v>
      </c>
      <c r="S55" s="80" t="s">
        <v>158</v>
      </c>
      <c r="T55" s="18"/>
    </row>
    <row r="56" spans="1:20" ht="17.25">
      <c r="A56" s="4">
        <v>52</v>
      </c>
      <c r="B56" s="85" t="s">
        <v>63</v>
      </c>
      <c r="C56" s="81" t="s">
        <v>468</v>
      </c>
      <c r="D56" s="80" t="s">
        <v>25</v>
      </c>
      <c r="E56" s="94">
        <v>425</v>
      </c>
      <c r="F56" s="80"/>
      <c r="G56" s="17">
        <v>48</v>
      </c>
      <c r="H56" s="17">
        <v>57</v>
      </c>
      <c r="I56" s="58">
        <f t="shared" si="0"/>
        <v>105</v>
      </c>
      <c r="J56" s="83">
        <v>9508630510</v>
      </c>
      <c r="K56" s="87" t="s">
        <v>409</v>
      </c>
      <c r="L56" s="90" t="s">
        <v>838</v>
      </c>
      <c r="M56" s="91">
        <v>8133981252</v>
      </c>
      <c r="N56" s="90" t="s">
        <v>415</v>
      </c>
      <c r="O56" s="91">
        <v>8011744819</v>
      </c>
      <c r="P56" s="72">
        <v>43657</v>
      </c>
      <c r="Q56" s="80" t="s">
        <v>168</v>
      </c>
      <c r="R56" s="80">
        <v>33</v>
      </c>
      <c r="S56" s="80" t="s">
        <v>158</v>
      </c>
      <c r="T56" s="18"/>
    </row>
    <row r="57" spans="1:20" ht="17.25">
      <c r="A57" s="4">
        <v>53</v>
      </c>
      <c r="B57" s="80" t="s">
        <v>62</v>
      </c>
      <c r="C57" s="81" t="s">
        <v>469</v>
      </c>
      <c r="D57" s="80" t="s">
        <v>25</v>
      </c>
      <c r="E57" s="83">
        <v>194</v>
      </c>
      <c r="F57" s="80"/>
      <c r="G57" s="19">
        <v>17</v>
      </c>
      <c r="H57" s="19">
        <v>15</v>
      </c>
      <c r="I57" s="58">
        <f t="shared" si="0"/>
        <v>32</v>
      </c>
      <c r="J57" s="83"/>
      <c r="K57" s="87" t="s">
        <v>347</v>
      </c>
      <c r="L57" s="90" t="s">
        <v>837</v>
      </c>
      <c r="M57" s="91">
        <v>9101761144</v>
      </c>
      <c r="N57" s="90"/>
      <c r="O57" s="91"/>
      <c r="P57" s="72">
        <v>43658</v>
      </c>
      <c r="Q57" s="80" t="s">
        <v>169</v>
      </c>
      <c r="R57" s="80">
        <v>26</v>
      </c>
      <c r="S57" s="80" t="s">
        <v>158</v>
      </c>
      <c r="T57" s="18"/>
    </row>
    <row r="58" spans="1:20" ht="17.25">
      <c r="A58" s="4">
        <v>54</v>
      </c>
      <c r="B58" s="80" t="s">
        <v>62</v>
      </c>
      <c r="C58" s="81" t="s">
        <v>470</v>
      </c>
      <c r="D58" s="80" t="s">
        <v>25</v>
      </c>
      <c r="E58" s="83">
        <v>300</v>
      </c>
      <c r="F58" s="80"/>
      <c r="G58" s="19">
        <v>16</v>
      </c>
      <c r="H58" s="19">
        <v>14</v>
      </c>
      <c r="I58" s="58">
        <f t="shared" si="0"/>
        <v>30</v>
      </c>
      <c r="J58" s="83">
        <v>9508535654</v>
      </c>
      <c r="K58" s="87" t="s">
        <v>347</v>
      </c>
      <c r="L58" s="90" t="s">
        <v>837</v>
      </c>
      <c r="M58" s="91">
        <v>9101761144</v>
      </c>
      <c r="N58" s="90"/>
      <c r="O58" s="91"/>
      <c r="P58" s="72">
        <v>43658</v>
      </c>
      <c r="Q58" s="80" t="s">
        <v>169</v>
      </c>
      <c r="R58" s="80">
        <v>26</v>
      </c>
      <c r="S58" s="80" t="s">
        <v>158</v>
      </c>
      <c r="T58" s="18"/>
    </row>
    <row r="59" spans="1:20" ht="17.25">
      <c r="A59" s="4">
        <v>55</v>
      </c>
      <c r="B59" s="80" t="s">
        <v>62</v>
      </c>
      <c r="C59" s="81" t="s">
        <v>471</v>
      </c>
      <c r="D59" s="80" t="s">
        <v>25</v>
      </c>
      <c r="E59" s="83">
        <v>571</v>
      </c>
      <c r="F59" s="80"/>
      <c r="G59" s="19">
        <v>21</v>
      </c>
      <c r="H59" s="19">
        <v>10</v>
      </c>
      <c r="I59" s="58">
        <f t="shared" si="0"/>
        <v>31</v>
      </c>
      <c r="J59" s="83">
        <v>9864341655</v>
      </c>
      <c r="K59" s="87" t="s">
        <v>347</v>
      </c>
      <c r="L59" s="90" t="s">
        <v>837</v>
      </c>
      <c r="M59" s="91">
        <v>9101761144</v>
      </c>
      <c r="N59" s="90"/>
      <c r="O59" s="91"/>
      <c r="P59" s="72">
        <v>43658</v>
      </c>
      <c r="Q59" s="80" t="s">
        <v>169</v>
      </c>
      <c r="R59" s="80">
        <v>26</v>
      </c>
      <c r="S59" s="80" t="s">
        <v>158</v>
      </c>
      <c r="T59" s="18"/>
    </row>
    <row r="60" spans="1:20" ht="17.25">
      <c r="A60" s="4">
        <v>56</v>
      </c>
      <c r="B60" s="80" t="s">
        <v>63</v>
      </c>
      <c r="C60" s="81" t="s">
        <v>472</v>
      </c>
      <c r="D60" s="80" t="s">
        <v>25</v>
      </c>
      <c r="E60" s="83">
        <v>424</v>
      </c>
      <c r="F60" s="86"/>
      <c r="G60" s="19">
        <v>19</v>
      </c>
      <c r="H60" s="19">
        <v>25</v>
      </c>
      <c r="I60" s="58">
        <f t="shared" si="0"/>
        <v>44</v>
      </c>
      <c r="J60" s="83">
        <v>7399416703</v>
      </c>
      <c r="K60" s="87" t="s">
        <v>409</v>
      </c>
      <c r="L60" s="90" t="s">
        <v>838</v>
      </c>
      <c r="M60" s="91">
        <v>8133981252</v>
      </c>
      <c r="N60" s="90" t="s">
        <v>557</v>
      </c>
      <c r="O60" s="91">
        <v>9706191065</v>
      </c>
      <c r="P60" s="72">
        <v>43658</v>
      </c>
      <c r="Q60" s="80" t="s">
        <v>169</v>
      </c>
      <c r="R60" s="80">
        <v>37</v>
      </c>
      <c r="S60" s="80" t="s">
        <v>158</v>
      </c>
      <c r="T60" s="18"/>
    </row>
    <row r="61" spans="1:20" ht="17.25">
      <c r="A61" s="4">
        <v>57</v>
      </c>
      <c r="B61" s="80" t="s">
        <v>63</v>
      </c>
      <c r="C61" s="81" t="s">
        <v>473</v>
      </c>
      <c r="D61" s="80" t="s">
        <v>25</v>
      </c>
      <c r="E61" s="83">
        <v>426</v>
      </c>
      <c r="F61" s="87"/>
      <c r="G61" s="19">
        <v>10</v>
      </c>
      <c r="H61" s="19">
        <v>12</v>
      </c>
      <c r="I61" s="58">
        <f t="shared" si="0"/>
        <v>22</v>
      </c>
      <c r="J61" s="83">
        <v>9577656252</v>
      </c>
      <c r="K61" s="87" t="s">
        <v>409</v>
      </c>
      <c r="L61" s="90" t="s">
        <v>838</v>
      </c>
      <c r="M61" s="91">
        <v>8133981252</v>
      </c>
      <c r="N61" s="90" t="s">
        <v>415</v>
      </c>
      <c r="O61" s="91">
        <v>8011744819</v>
      </c>
      <c r="P61" s="72">
        <v>43658</v>
      </c>
      <c r="Q61" s="80" t="s">
        <v>169</v>
      </c>
      <c r="R61" s="80">
        <v>36</v>
      </c>
      <c r="S61" s="80" t="s">
        <v>158</v>
      </c>
      <c r="T61" s="18"/>
    </row>
    <row r="62" spans="1:20" ht="34.5">
      <c r="A62" s="4">
        <v>58</v>
      </c>
      <c r="B62" s="80" t="s">
        <v>63</v>
      </c>
      <c r="C62" s="81" t="s">
        <v>474</v>
      </c>
      <c r="D62" s="80" t="s">
        <v>25</v>
      </c>
      <c r="E62" s="83">
        <v>526</v>
      </c>
      <c r="F62" s="87"/>
      <c r="G62" s="19">
        <v>26</v>
      </c>
      <c r="H62" s="19">
        <v>27</v>
      </c>
      <c r="I62" s="58">
        <f t="shared" si="0"/>
        <v>53</v>
      </c>
      <c r="J62" s="83">
        <v>9957316497</v>
      </c>
      <c r="K62" s="87" t="s">
        <v>409</v>
      </c>
      <c r="L62" s="90" t="s">
        <v>838</v>
      </c>
      <c r="M62" s="91">
        <v>8133981252</v>
      </c>
      <c r="N62" s="90" t="s">
        <v>554</v>
      </c>
      <c r="O62" s="91">
        <v>9613809226</v>
      </c>
      <c r="P62" s="72">
        <v>43658</v>
      </c>
      <c r="Q62" s="80" t="s">
        <v>169</v>
      </c>
      <c r="R62" s="80">
        <v>36</v>
      </c>
      <c r="S62" s="80" t="s">
        <v>158</v>
      </c>
      <c r="T62" s="18"/>
    </row>
    <row r="63" spans="1:20" ht="34.5">
      <c r="A63" s="4">
        <v>59</v>
      </c>
      <c r="B63" s="80" t="s">
        <v>62</v>
      </c>
      <c r="C63" s="81" t="s">
        <v>475</v>
      </c>
      <c r="D63" s="80" t="s">
        <v>25</v>
      </c>
      <c r="E63" s="83">
        <v>530</v>
      </c>
      <c r="F63" s="80"/>
      <c r="G63" s="19">
        <v>14</v>
      </c>
      <c r="H63" s="19">
        <v>19</v>
      </c>
      <c r="I63" s="58">
        <f t="shared" si="0"/>
        <v>33</v>
      </c>
      <c r="J63" s="83">
        <v>9613282040</v>
      </c>
      <c r="K63" s="87" t="s">
        <v>347</v>
      </c>
      <c r="L63" s="90" t="s">
        <v>837</v>
      </c>
      <c r="M63" s="91">
        <v>9101761144</v>
      </c>
      <c r="N63" s="90"/>
      <c r="O63" s="91"/>
      <c r="P63" s="72">
        <v>43659</v>
      </c>
      <c r="Q63" s="80" t="s">
        <v>172</v>
      </c>
      <c r="R63" s="80">
        <v>25</v>
      </c>
      <c r="S63" s="80" t="s">
        <v>158</v>
      </c>
      <c r="T63" s="18"/>
    </row>
    <row r="64" spans="1:20" ht="17.25">
      <c r="A64" s="4">
        <v>60</v>
      </c>
      <c r="B64" s="80" t="s">
        <v>62</v>
      </c>
      <c r="C64" s="81" t="s">
        <v>476</v>
      </c>
      <c r="D64" s="80" t="s">
        <v>25</v>
      </c>
      <c r="E64" s="83">
        <v>531</v>
      </c>
      <c r="F64" s="80"/>
      <c r="G64" s="19">
        <v>20</v>
      </c>
      <c r="H64" s="19">
        <v>18</v>
      </c>
      <c r="I64" s="58">
        <f t="shared" si="0"/>
        <v>38</v>
      </c>
      <c r="J64" s="83">
        <v>9678712692</v>
      </c>
      <c r="K64" s="87" t="s">
        <v>347</v>
      </c>
      <c r="L64" s="90" t="s">
        <v>837</v>
      </c>
      <c r="M64" s="91">
        <v>9101761144</v>
      </c>
      <c r="N64" s="90"/>
      <c r="O64" s="91"/>
      <c r="P64" s="72">
        <v>43659</v>
      </c>
      <c r="Q64" s="80" t="s">
        <v>172</v>
      </c>
      <c r="R64" s="80">
        <v>25</v>
      </c>
      <c r="S64" s="80" t="s">
        <v>158</v>
      </c>
      <c r="T64" s="18"/>
    </row>
    <row r="65" spans="1:20" ht="17.25">
      <c r="A65" s="4">
        <v>61</v>
      </c>
      <c r="B65" s="80" t="s">
        <v>62</v>
      </c>
      <c r="C65" s="81" t="s">
        <v>477</v>
      </c>
      <c r="D65" s="80" t="s">
        <v>25</v>
      </c>
      <c r="E65" s="83">
        <v>532</v>
      </c>
      <c r="F65" s="80"/>
      <c r="G65" s="19">
        <v>17</v>
      </c>
      <c r="H65" s="19">
        <v>15</v>
      </c>
      <c r="I65" s="58">
        <f t="shared" si="0"/>
        <v>32</v>
      </c>
      <c r="J65" s="83">
        <v>8486389442</v>
      </c>
      <c r="K65" s="87" t="s">
        <v>347</v>
      </c>
      <c r="L65" s="90" t="s">
        <v>837</v>
      </c>
      <c r="M65" s="91">
        <v>9101761144</v>
      </c>
      <c r="N65" s="90"/>
      <c r="O65" s="91"/>
      <c r="P65" s="72">
        <v>43659</v>
      </c>
      <c r="Q65" s="80" t="s">
        <v>172</v>
      </c>
      <c r="R65" s="80">
        <v>25</v>
      </c>
      <c r="S65" s="80" t="s">
        <v>158</v>
      </c>
      <c r="T65" s="18"/>
    </row>
    <row r="66" spans="1:20" ht="17.25">
      <c r="A66" s="4">
        <v>62</v>
      </c>
      <c r="B66" s="80" t="s">
        <v>63</v>
      </c>
      <c r="C66" s="81" t="s">
        <v>478</v>
      </c>
      <c r="D66" s="80" t="s">
        <v>25</v>
      </c>
      <c r="E66" s="83">
        <v>422</v>
      </c>
      <c r="F66" s="87"/>
      <c r="G66" s="19">
        <v>44</v>
      </c>
      <c r="H66" s="19">
        <v>49</v>
      </c>
      <c r="I66" s="58">
        <f t="shared" si="0"/>
        <v>93</v>
      </c>
      <c r="J66" s="83">
        <v>9957518844</v>
      </c>
      <c r="K66" s="87" t="s">
        <v>409</v>
      </c>
      <c r="L66" s="90" t="s">
        <v>838</v>
      </c>
      <c r="M66" s="91">
        <v>8133981252</v>
      </c>
      <c r="N66" s="90" t="s">
        <v>410</v>
      </c>
      <c r="O66" s="91">
        <v>9854865839</v>
      </c>
      <c r="P66" s="72">
        <v>43659</v>
      </c>
      <c r="Q66" s="80" t="s">
        <v>172</v>
      </c>
      <c r="R66" s="80">
        <v>32</v>
      </c>
      <c r="S66" s="80" t="s">
        <v>158</v>
      </c>
      <c r="T66" s="18"/>
    </row>
    <row r="67" spans="1:20" ht="17.25">
      <c r="A67" s="4">
        <v>63</v>
      </c>
      <c r="B67" s="80" t="s">
        <v>62</v>
      </c>
      <c r="C67" s="81" t="s">
        <v>479</v>
      </c>
      <c r="D67" s="80" t="s">
        <v>25</v>
      </c>
      <c r="E67" s="83">
        <v>554</v>
      </c>
      <c r="F67" s="80"/>
      <c r="G67" s="19">
        <v>10</v>
      </c>
      <c r="H67" s="19">
        <v>13</v>
      </c>
      <c r="I67" s="58">
        <f t="shared" si="0"/>
        <v>23</v>
      </c>
      <c r="J67" s="83">
        <v>8822325276</v>
      </c>
      <c r="K67" s="87" t="s">
        <v>347</v>
      </c>
      <c r="L67" s="90" t="s">
        <v>837</v>
      </c>
      <c r="M67" s="91">
        <v>9101761144</v>
      </c>
      <c r="N67" s="90"/>
      <c r="O67" s="91"/>
      <c r="P67" s="72">
        <v>43661</v>
      </c>
      <c r="Q67" s="80" t="s">
        <v>157</v>
      </c>
      <c r="R67" s="80">
        <v>27</v>
      </c>
      <c r="S67" s="80" t="s">
        <v>158</v>
      </c>
      <c r="T67" s="18"/>
    </row>
    <row r="68" spans="1:20" ht="34.5">
      <c r="A68" s="4">
        <v>64</v>
      </c>
      <c r="B68" s="80" t="s">
        <v>62</v>
      </c>
      <c r="C68" s="81" t="s">
        <v>480</v>
      </c>
      <c r="D68" s="80" t="s">
        <v>25</v>
      </c>
      <c r="E68" s="83">
        <v>555</v>
      </c>
      <c r="F68" s="80"/>
      <c r="G68" s="19">
        <v>21</v>
      </c>
      <c r="H68" s="19">
        <v>18</v>
      </c>
      <c r="I68" s="58">
        <f t="shared" si="0"/>
        <v>39</v>
      </c>
      <c r="J68" s="83">
        <v>9707060358</v>
      </c>
      <c r="K68" s="87" t="s">
        <v>347</v>
      </c>
      <c r="L68" s="90" t="s">
        <v>837</v>
      </c>
      <c r="M68" s="91">
        <v>9101761144</v>
      </c>
      <c r="N68" s="90"/>
      <c r="O68" s="91"/>
      <c r="P68" s="72">
        <v>43661</v>
      </c>
      <c r="Q68" s="80" t="s">
        <v>157</v>
      </c>
      <c r="R68" s="80">
        <v>27</v>
      </c>
      <c r="S68" s="80" t="s">
        <v>158</v>
      </c>
      <c r="T68" s="18"/>
    </row>
    <row r="69" spans="1:20" ht="17.25">
      <c r="A69" s="4">
        <v>65</v>
      </c>
      <c r="B69" s="80" t="s">
        <v>62</v>
      </c>
      <c r="C69" s="81" t="s">
        <v>481</v>
      </c>
      <c r="D69" s="80" t="s">
        <v>25</v>
      </c>
      <c r="E69" s="83">
        <v>566</v>
      </c>
      <c r="F69" s="80"/>
      <c r="G69" s="19">
        <v>13</v>
      </c>
      <c r="H69" s="19">
        <v>16</v>
      </c>
      <c r="I69" s="58">
        <f t="shared" si="0"/>
        <v>29</v>
      </c>
      <c r="J69" s="83">
        <v>8822894741</v>
      </c>
      <c r="K69" s="87" t="s">
        <v>347</v>
      </c>
      <c r="L69" s="90" t="s">
        <v>837</v>
      </c>
      <c r="M69" s="91">
        <v>9101761144</v>
      </c>
      <c r="N69" s="90"/>
      <c r="O69" s="91"/>
      <c r="P69" s="72">
        <v>43661</v>
      </c>
      <c r="Q69" s="80" t="s">
        <v>157</v>
      </c>
      <c r="R69" s="80">
        <v>27</v>
      </c>
      <c r="S69" s="80" t="s">
        <v>158</v>
      </c>
      <c r="T69" s="18"/>
    </row>
    <row r="70" spans="1:20" ht="17.25">
      <c r="A70" s="4">
        <v>66</v>
      </c>
      <c r="B70" s="80" t="s">
        <v>63</v>
      </c>
      <c r="C70" s="81" t="s">
        <v>482</v>
      </c>
      <c r="D70" s="80" t="s">
        <v>25</v>
      </c>
      <c r="E70" s="83">
        <v>527</v>
      </c>
      <c r="F70" s="87"/>
      <c r="G70" s="19">
        <v>32</v>
      </c>
      <c r="H70" s="19">
        <v>40</v>
      </c>
      <c r="I70" s="58">
        <f t="shared" ref="I70:I133" si="1">SUM(G70:H70)</f>
        <v>72</v>
      </c>
      <c r="J70" s="83">
        <v>8011853820</v>
      </c>
      <c r="K70" s="87" t="s">
        <v>409</v>
      </c>
      <c r="L70" s="90" t="s">
        <v>838</v>
      </c>
      <c r="M70" s="91">
        <v>8133981252</v>
      </c>
      <c r="N70" s="90" t="s">
        <v>556</v>
      </c>
      <c r="O70" s="91">
        <v>9577819016</v>
      </c>
      <c r="P70" s="72">
        <v>43661</v>
      </c>
      <c r="Q70" s="80" t="s">
        <v>157</v>
      </c>
      <c r="R70" s="80">
        <v>33</v>
      </c>
      <c r="S70" s="80" t="s">
        <v>158</v>
      </c>
      <c r="T70" s="18"/>
    </row>
    <row r="71" spans="1:20" ht="17.25">
      <c r="A71" s="4">
        <v>67</v>
      </c>
      <c r="B71" s="80" t="s">
        <v>63</v>
      </c>
      <c r="C71" s="81" t="s">
        <v>483</v>
      </c>
      <c r="D71" s="80" t="s">
        <v>25</v>
      </c>
      <c r="E71" s="83">
        <v>529</v>
      </c>
      <c r="F71" s="80"/>
      <c r="G71" s="19">
        <v>27</v>
      </c>
      <c r="H71" s="19">
        <v>34</v>
      </c>
      <c r="I71" s="58">
        <f t="shared" si="1"/>
        <v>61</v>
      </c>
      <c r="J71" s="83">
        <v>9859563114</v>
      </c>
      <c r="K71" s="87" t="s">
        <v>409</v>
      </c>
      <c r="L71" s="90" t="s">
        <v>838</v>
      </c>
      <c r="M71" s="91">
        <v>8133981252</v>
      </c>
      <c r="N71" s="90" t="s">
        <v>557</v>
      </c>
      <c r="O71" s="91">
        <v>9706191065</v>
      </c>
      <c r="P71" s="72">
        <v>43661</v>
      </c>
      <c r="Q71" s="80" t="s">
        <v>157</v>
      </c>
      <c r="R71" s="80">
        <v>32</v>
      </c>
      <c r="S71" s="80" t="s">
        <v>158</v>
      </c>
      <c r="T71" s="18"/>
    </row>
    <row r="72" spans="1:20" ht="34.5">
      <c r="A72" s="4">
        <v>68</v>
      </c>
      <c r="B72" s="80" t="s">
        <v>62</v>
      </c>
      <c r="C72" s="81" t="s">
        <v>484</v>
      </c>
      <c r="D72" s="80" t="s">
        <v>25</v>
      </c>
      <c r="E72" s="83">
        <v>576</v>
      </c>
      <c r="F72" s="86"/>
      <c r="G72" s="19">
        <v>34</v>
      </c>
      <c r="H72" s="19">
        <v>42</v>
      </c>
      <c r="I72" s="58">
        <f t="shared" si="1"/>
        <v>76</v>
      </c>
      <c r="J72" s="83">
        <v>7399853201</v>
      </c>
      <c r="K72" s="87" t="s">
        <v>558</v>
      </c>
      <c r="L72" s="90" t="s">
        <v>559</v>
      </c>
      <c r="M72" s="91">
        <v>8811811302</v>
      </c>
      <c r="N72" s="90" t="s">
        <v>560</v>
      </c>
      <c r="O72" s="91">
        <v>9854631109</v>
      </c>
      <c r="P72" s="72">
        <v>43662</v>
      </c>
      <c r="Q72" s="80" t="s">
        <v>161</v>
      </c>
      <c r="R72" s="80">
        <v>33</v>
      </c>
      <c r="S72" s="80" t="s">
        <v>158</v>
      </c>
      <c r="T72" s="18"/>
    </row>
    <row r="73" spans="1:20" ht="34.5">
      <c r="A73" s="4">
        <v>69</v>
      </c>
      <c r="B73" s="80" t="s">
        <v>62</v>
      </c>
      <c r="C73" s="81" t="s">
        <v>485</v>
      </c>
      <c r="D73" s="80" t="s">
        <v>25</v>
      </c>
      <c r="E73" s="83">
        <v>580</v>
      </c>
      <c r="F73" s="87"/>
      <c r="G73" s="19">
        <v>27</v>
      </c>
      <c r="H73" s="19">
        <v>32</v>
      </c>
      <c r="I73" s="58">
        <f t="shared" si="1"/>
        <v>59</v>
      </c>
      <c r="J73" s="83">
        <v>9707884392</v>
      </c>
      <c r="K73" s="87" t="s">
        <v>558</v>
      </c>
      <c r="L73" s="90" t="s">
        <v>559</v>
      </c>
      <c r="M73" s="91">
        <v>8811811302</v>
      </c>
      <c r="N73" s="90" t="s">
        <v>560</v>
      </c>
      <c r="O73" s="91">
        <v>9854631109</v>
      </c>
      <c r="P73" s="72">
        <v>43662</v>
      </c>
      <c r="Q73" s="80" t="s">
        <v>161</v>
      </c>
      <c r="R73" s="80">
        <v>32</v>
      </c>
      <c r="S73" s="80" t="s">
        <v>158</v>
      </c>
      <c r="T73" s="18"/>
    </row>
    <row r="74" spans="1:20" ht="34.5">
      <c r="A74" s="4">
        <v>70</v>
      </c>
      <c r="B74" s="80" t="s">
        <v>63</v>
      </c>
      <c r="C74" s="81" t="s">
        <v>486</v>
      </c>
      <c r="D74" s="80" t="s">
        <v>25</v>
      </c>
      <c r="E74" s="83">
        <v>54</v>
      </c>
      <c r="F74" s="80"/>
      <c r="G74" s="19">
        <v>42</v>
      </c>
      <c r="H74" s="19">
        <v>44</v>
      </c>
      <c r="I74" s="58">
        <f t="shared" si="1"/>
        <v>86</v>
      </c>
      <c r="J74" s="83">
        <v>9854758868</v>
      </c>
      <c r="K74" s="87" t="s">
        <v>409</v>
      </c>
      <c r="L74" s="90" t="s">
        <v>838</v>
      </c>
      <c r="M74" s="91">
        <v>8133981252</v>
      </c>
      <c r="N74" s="90" t="s">
        <v>552</v>
      </c>
      <c r="O74" s="91">
        <v>9854983614</v>
      </c>
      <c r="P74" s="72">
        <v>43662</v>
      </c>
      <c r="Q74" s="80" t="s">
        <v>161</v>
      </c>
      <c r="R74" s="80">
        <v>33</v>
      </c>
      <c r="S74" s="80" t="s">
        <v>158</v>
      </c>
      <c r="T74" s="18"/>
    </row>
    <row r="75" spans="1:20" ht="17.25">
      <c r="A75" s="4">
        <v>71</v>
      </c>
      <c r="B75" s="80" t="s">
        <v>63</v>
      </c>
      <c r="C75" s="81" t="s">
        <v>487</v>
      </c>
      <c r="D75" s="80" t="s">
        <v>25</v>
      </c>
      <c r="E75" s="83">
        <v>243</v>
      </c>
      <c r="F75" s="80"/>
      <c r="G75" s="19">
        <v>21</v>
      </c>
      <c r="H75" s="19">
        <v>27</v>
      </c>
      <c r="I75" s="58">
        <f t="shared" si="1"/>
        <v>48</v>
      </c>
      <c r="J75" s="83">
        <v>9854731752</v>
      </c>
      <c r="K75" s="87" t="s">
        <v>409</v>
      </c>
      <c r="L75" s="90" t="s">
        <v>838</v>
      </c>
      <c r="M75" s="91">
        <v>8133981252</v>
      </c>
      <c r="N75" s="90" t="s">
        <v>552</v>
      </c>
      <c r="O75" s="91">
        <v>9854983614</v>
      </c>
      <c r="P75" s="72">
        <v>43662</v>
      </c>
      <c r="Q75" s="80" t="s">
        <v>161</v>
      </c>
      <c r="R75" s="80">
        <v>33</v>
      </c>
      <c r="S75" s="80" t="s">
        <v>158</v>
      </c>
      <c r="T75" s="18"/>
    </row>
    <row r="76" spans="1:20" ht="34.5">
      <c r="A76" s="4">
        <v>72</v>
      </c>
      <c r="B76" s="80" t="s">
        <v>62</v>
      </c>
      <c r="C76" s="81" t="s">
        <v>488</v>
      </c>
      <c r="D76" s="80" t="s">
        <v>25</v>
      </c>
      <c r="E76" s="83">
        <v>544</v>
      </c>
      <c r="F76" s="87"/>
      <c r="G76" s="19">
        <v>18</v>
      </c>
      <c r="H76" s="19">
        <v>15</v>
      </c>
      <c r="I76" s="58">
        <f t="shared" si="1"/>
        <v>33</v>
      </c>
      <c r="J76" s="83">
        <v>9859492870</v>
      </c>
      <c r="K76" s="87" t="s">
        <v>558</v>
      </c>
      <c r="L76" s="90" t="s">
        <v>559</v>
      </c>
      <c r="M76" s="91">
        <v>8811811302</v>
      </c>
      <c r="N76" s="90" t="s">
        <v>560</v>
      </c>
      <c r="O76" s="91">
        <v>9854631109</v>
      </c>
      <c r="P76" s="72">
        <v>43663</v>
      </c>
      <c r="Q76" s="80" t="s">
        <v>165</v>
      </c>
      <c r="R76" s="80">
        <v>33</v>
      </c>
      <c r="S76" s="80" t="s">
        <v>158</v>
      </c>
      <c r="T76" s="18"/>
    </row>
    <row r="77" spans="1:20" ht="34.5">
      <c r="A77" s="4">
        <v>73</v>
      </c>
      <c r="B77" s="80" t="s">
        <v>62</v>
      </c>
      <c r="C77" s="81" t="s">
        <v>488</v>
      </c>
      <c r="D77" s="80" t="s">
        <v>25</v>
      </c>
      <c r="E77" s="83">
        <v>578</v>
      </c>
      <c r="F77" s="87"/>
      <c r="G77" s="19">
        <v>47</v>
      </c>
      <c r="H77" s="19">
        <v>47</v>
      </c>
      <c r="I77" s="58">
        <f t="shared" si="1"/>
        <v>94</v>
      </c>
      <c r="J77" s="83">
        <v>9957073200</v>
      </c>
      <c r="K77" s="87" t="s">
        <v>558</v>
      </c>
      <c r="L77" s="90" t="s">
        <v>559</v>
      </c>
      <c r="M77" s="91">
        <v>8811811302</v>
      </c>
      <c r="N77" s="90" t="s">
        <v>560</v>
      </c>
      <c r="O77" s="91">
        <v>9854631109</v>
      </c>
      <c r="P77" s="72">
        <v>43663</v>
      </c>
      <c r="Q77" s="80" t="s">
        <v>165</v>
      </c>
      <c r="R77" s="80">
        <v>32</v>
      </c>
      <c r="S77" s="80" t="s">
        <v>158</v>
      </c>
      <c r="T77" s="18"/>
    </row>
    <row r="78" spans="1:20" ht="34.5">
      <c r="A78" s="4">
        <v>74</v>
      </c>
      <c r="B78" s="80" t="s">
        <v>63</v>
      </c>
      <c r="C78" s="81" t="s">
        <v>489</v>
      </c>
      <c r="D78" s="80" t="s">
        <v>25</v>
      </c>
      <c r="E78" s="83">
        <v>55</v>
      </c>
      <c r="F78" s="80"/>
      <c r="G78" s="19">
        <v>42</v>
      </c>
      <c r="H78" s="19">
        <v>47</v>
      </c>
      <c r="I78" s="58">
        <f t="shared" si="1"/>
        <v>89</v>
      </c>
      <c r="J78" s="83">
        <v>9613500425</v>
      </c>
      <c r="K78" s="87" t="s">
        <v>409</v>
      </c>
      <c r="L78" s="90" t="s">
        <v>838</v>
      </c>
      <c r="M78" s="91">
        <v>8133981252</v>
      </c>
      <c r="N78" s="90" t="s">
        <v>561</v>
      </c>
      <c r="O78" s="91">
        <v>9854963232</v>
      </c>
      <c r="P78" s="72">
        <v>43663</v>
      </c>
      <c r="Q78" s="80" t="s">
        <v>165</v>
      </c>
      <c r="R78" s="80">
        <v>25</v>
      </c>
      <c r="S78" s="80" t="s">
        <v>158</v>
      </c>
      <c r="T78" s="18"/>
    </row>
    <row r="79" spans="1:20" ht="34.5">
      <c r="A79" s="4">
        <v>75</v>
      </c>
      <c r="B79" s="80" t="s">
        <v>62</v>
      </c>
      <c r="C79" s="81" t="s">
        <v>490</v>
      </c>
      <c r="D79" s="80" t="s">
        <v>25</v>
      </c>
      <c r="E79" s="83">
        <v>581</v>
      </c>
      <c r="F79" s="87"/>
      <c r="G79" s="19">
        <v>61</v>
      </c>
      <c r="H79" s="19">
        <v>57</v>
      </c>
      <c r="I79" s="58">
        <f t="shared" si="1"/>
        <v>118</v>
      </c>
      <c r="J79" s="83">
        <v>7399960804</v>
      </c>
      <c r="K79" s="87" t="s">
        <v>558</v>
      </c>
      <c r="L79" s="90" t="s">
        <v>559</v>
      </c>
      <c r="M79" s="91">
        <v>8811811302</v>
      </c>
      <c r="N79" s="90" t="s">
        <v>562</v>
      </c>
      <c r="O79" s="91">
        <v>8011666050</v>
      </c>
      <c r="P79" s="72">
        <v>43664</v>
      </c>
      <c r="Q79" s="80" t="s">
        <v>168</v>
      </c>
      <c r="R79" s="80">
        <v>34</v>
      </c>
      <c r="S79" s="80" t="s">
        <v>158</v>
      </c>
      <c r="T79" s="18"/>
    </row>
    <row r="80" spans="1:20" ht="17.25">
      <c r="A80" s="4">
        <v>76</v>
      </c>
      <c r="B80" s="80" t="s">
        <v>63</v>
      </c>
      <c r="C80" s="81" t="s">
        <v>491</v>
      </c>
      <c r="D80" s="80" t="s">
        <v>25</v>
      </c>
      <c r="E80" s="83">
        <v>246</v>
      </c>
      <c r="F80" s="80"/>
      <c r="G80" s="19">
        <v>32</v>
      </c>
      <c r="H80" s="19">
        <v>42</v>
      </c>
      <c r="I80" s="58">
        <f t="shared" si="1"/>
        <v>74</v>
      </c>
      <c r="J80" s="83">
        <v>9859430147</v>
      </c>
      <c r="K80" s="87" t="s">
        <v>409</v>
      </c>
      <c r="L80" s="90" t="s">
        <v>838</v>
      </c>
      <c r="M80" s="91">
        <v>8133981252</v>
      </c>
      <c r="N80" s="90" t="s">
        <v>561</v>
      </c>
      <c r="O80" s="91">
        <v>9854963232</v>
      </c>
      <c r="P80" s="72">
        <v>43664</v>
      </c>
      <c r="Q80" s="80" t="s">
        <v>168</v>
      </c>
      <c r="R80" s="80">
        <v>33</v>
      </c>
      <c r="S80" s="80" t="s">
        <v>158</v>
      </c>
      <c r="T80" s="18"/>
    </row>
    <row r="81" spans="1:20" ht="17.25">
      <c r="A81" s="4">
        <v>77</v>
      </c>
      <c r="B81" s="80" t="s">
        <v>63</v>
      </c>
      <c r="C81" s="81" t="s">
        <v>492</v>
      </c>
      <c r="D81" s="80" t="s">
        <v>25</v>
      </c>
      <c r="E81" s="83">
        <v>249</v>
      </c>
      <c r="F81" s="80"/>
      <c r="G81" s="19">
        <v>26</v>
      </c>
      <c r="H81" s="19">
        <v>33</v>
      </c>
      <c r="I81" s="58">
        <f t="shared" si="1"/>
        <v>59</v>
      </c>
      <c r="J81" s="83"/>
      <c r="K81" s="87" t="s">
        <v>409</v>
      </c>
      <c r="L81" s="90" t="s">
        <v>838</v>
      </c>
      <c r="M81" s="91">
        <v>8133981252</v>
      </c>
      <c r="N81" s="90" t="s">
        <v>561</v>
      </c>
      <c r="O81" s="91">
        <v>9854963232</v>
      </c>
      <c r="P81" s="72">
        <v>43664</v>
      </c>
      <c r="Q81" s="80" t="s">
        <v>168</v>
      </c>
      <c r="R81" s="80">
        <v>34</v>
      </c>
      <c r="S81" s="80" t="s">
        <v>158</v>
      </c>
      <c r="T81" s="18"/>
    </row>
    <row r="82" spans="1:20" ht="34.5">
      <c r="A82" s="4">
        <v>78</v>
      </c>
      <c r="B82" s="80" t="s">
        <v>62</v>
      </c>
      <c r="C82" s="81" t="s">
        <v>493</v>
      </c>
      <c r="D82" s="80" t="s">
        <v>25</v>
      </c>
      <c r="E82" s="83">
        <v>575</v>
      </c>
      <c r="F82" s="87"/>
      <c r="G82" s="19">
        <v>35</v>
      </c>
      <c r="H82" s="19">
        <v>39</v>
      </c>
      <c r="I82" s="58">
        <f t="shared" si="1"/>
        <v>74</v>
      </c>
      <c r="J82" s="83">
        <v>9854555329</v>
      </c>
      <c r="K82" s="87" t="s">
        <v>558</v>
      </c>
      <c r="L82" s="90" t="s">
        <v>559</v>
      </c>
      <c r="M82" s="91">
        <v>8811811302</v>
      </c>
      <c r="N82" s="90" t="s">
        <v>562</v>
      </c>
      <c r="O82" s="91">
        <v>8011666050</v>
      </c>
      <c r="P82" s="72">
        <v>43665</v>
      </c>
      <c r="Q82" s="80" t="s">
        <v>169</v>
      </c>
      <c r="R82" s="80">
        <v>34</v>
      </c>
      <c r="S82" s="80" t="s">
        <v>158</v>
      </c>
      <c r="T82" s="18"/>
    </row>
    <row r="83" spans="1:20" ht="34.5">
      <c r="A83" s="4">
        <v>79</v>
      </c>
      <c r="B83" s="80" t="s">
        <v>62</v>
      </c>
      <c r="C83" s="81" t="s">
        <v>493</v>
      </c>
      <c r="D83" s="80" t="s">
        <v>25</v>
      </c>
      <c r="E83" s="83">
        <v>579</v>
      </c>
      <c r="F83" s="87"/>
      <c r="G83" s="19">
        <v>22</v>
      </c>
      <c r="H83" s="19">
        <v>20</v>
      </c>
      <c r="I83" s="58">
        <f t="shared" si="1"/>
        <v>42</v>
      </c>
      <c r="J83" s="83">
        <v>8011466583</v>
      </c>
      <c r="K83" s="87" t="s">
        <v>558</v>
      </c>
      <c r="L83" s="90" t="s">
        <v>559</v>
      </c>
      <c r="M83" s="91">
        <v>8811811302</v>
      </c>
      <c r="N83" s="90" t="s">
        <v>562</v>
      </c>
      <c r="O83" s="91">
        <v>8011666050</v>
      </c>
      <c r="P83" s="72">
        <v>43665</v>
      </c>
      <c r="Q83" s="80" t="s">
        <v>169</v>
      </c>
      <c r="R83" s="80">
        <v>33</v>
      </c>
      <c r="S83" s="80" t="s">
        <v>158</v>
      </c>
      <c r="T83" s="18"/>
    </row>
    <row r="84" spans="1:20" ht="34.5">
      <c r="A84" s="4">
        <v>80</v>
      </c>
      <c r="B84" s="80" t="s">
        <v>63</v>
      </c>
      <c r="C84" s="81" t="s">
        <v>494</v>
      </c>
      <c r="D84" s="80" t="s">
        <v>25</v>
      </c>
      <c r="E84" s="83">
        <v>16</v>
      </c>
      <c r="F84" s="87"/>
      <c r="G84" s="19">
        <v>19</v>
      </c>
      <c r="H84" s="19">
        <v>16</v>
      </c>
      <c r="I84" s="58">
        <f t="shared" si="1"/>
        <v>35</v>
      </c>
      <c r="J84" s="83">
        <v>9859122893</v>
      </c>
      <c r="K84" s="87" t="s">
        <v>558</v>
      </c>
      <c r="L84" s="90" t="s">
        <v>559</v>
      </c>
      <c r="M84" s="91">
        <v>8811811302</v>
      </c>
      <c r="N84" s="90" t="s">
        <v>562</v>
      </c>
      <c r="O84" s="91">
        <v>8011666050</v>
      </c>
      <c r="P84" s="72">
        <v>43665</v>
      </c>
      <c r="Q84" s="80" t="s">
        <v>169</v>
      </c>
      <c r="R84" s="80">
        <v>32</v>
      </c>
      <c r="S84" s="80" t="s">
        <v>158</v>
      </c>
      <c r="T84" s="18"/>
    </row>
    <row r="85" spans="1:20" ht="34.5">
      <c r="A85" s="4">
        <v>81</v>
      </c>
      <c r="B85" s="80" t="s">
        <v>63</v>
      </c>
      <c r="C85" s="81" t="s">
        <v>445</v>
      </c>
      <c r="D85" s="80" t="s">
        <v>25</v>
      </c>
      <c r="E85" s="83">
        <v>549</v>
      </c>
      <c r="F85" s="87"/>
      <c r="G85" s="19">
        <v>6</v>
      </c>
      <c r="H85" s="19">
        <v>8</v>
      </c>
      <c r="I85" s="58">
        <f t="shared" si="1"/>
        <v>14</v>
      </c>
      <c r="J85" s="83">
        <v>8011123473</v>
      </c>
      <c r="K85" s="87" t="s">
        <v>558</v>
      </c>
      <c r="L85" s="90" t="s">
        <v>559</v>
      </c>
      <c r="M85" s="91">
        <v>8811811302</v>
      </c>
      <c r="N85" s="90" t="s">
        <v>562</v>
      </c>
      <c r="O85" s="91">
        <v>8011666050</v>
      </c>
      <c r="P85" s="72">
        <v>43665</v>
      </c>
      <c r="Q85" s="80" t="s">
        <v>169</v>
      </c>
      <c r="R85" s="80">
        <v>34</v>
      </c>
      <c r="S85" s="80" t="s">
        <v>158</v>
      </c>
      <c r="T85" s="18"/>
    </row>
    <row r="86" spans="1:20" ht="34.5">
      <c r="A86" s="4">
        <v>82</v>
      </c>
      <c r="B86" s="80" t="s">
        <v>63</v>
      </c>
      <c r="C86" s="81" t="s">
        <v>495</v>
      </c>
      <c r="D86" s="80" t="s">
        <v>25</v>
      </c>
      <c r="E86" s="83">
        <v>577</v>
      </c>
      <c r="F86" s="87"/>
      <c r="G86" s="19">
        <v>23</v>
      </c>
      <c r="H86" s="19">
        <v>19</v>
      </c>
      <c r="I86" s="58">
        <f t="shared" si="1"/>
        <v>42</v>
      </c>
      <c r="J86" s="83">
        <v>7399567320</v>
      </c>
      <c r="K86" s="87" t="s">
        <v>558</v>
      </c>
      <c r="L86" s="90" t="s">
        <v>559</v>
      </c>
      <c r="M86" s="91">
        <v>8811811302</v>
      </c>
      <c r="N86" s="90" t="s">
        <v>562</v>
      </c>
      <c r="O86" s="91">
        <v>8011666050</v>
      </c>
      <c r="P86" s="72">
        <v>43665</v>
      </c>
      <c r="Q86" s="80" t="s">
        <v>169</v>
      </c>
      <c r="R86" s="80">
        <v>33</v>
      </c>
      <c r="S86" s="80" t="s">
        <v>158</v>
      </c>
      <c r="T86" s="18"/>
    </row>
    <row r="87" spans="1:20" ht="34.5">
      <c r="A87" s="4">
        <v>83</v>
      </c>
      <c r="B87" s="80" t="s">
        <v>63</v>
      </c>
      <c r="C87" s="81" t="s">
        <v>496</v>
      </c>
      <c r="D87" s="80" t="s">
        <v>25</v>
      </c>
      <c r="E87" s="83">
        <v>543</v>
      </c>
      <c r="F87" s="80"/>
      <c r="G87" s="19">
        <v>15</v>
      </c>
      <c r="H87" s="19">
        <v>12</v>
      </c>
      <c r="I87" s="58">
        <f t="shared" si="1"/>
        <v>27</v>
      </c>
      <c r="J87" s="83">
        <v>9508614548</v>
      </c>
      <c r="K87" s="87" t="s">
        <v>558</v>
      </c>
      <c r="L87" s="90" t="s">
        <v>559</v>
      </c>
      <c r="M87" s="91">
        <v>8811811302</v>
      </c>
      <c r="N87" s="90" t="s">
        <v>562</v>
      </c>
      <c r="O87" s="91">
        <v>8011666050</v>
      </c>
      <c r="P87" s="72">
        <v>43665</v>
      </c>
      <c r="Q87" s="80" t="s">
        <v>169</v>
      </c>
      <c r="R87" s="80">
        <v>32</v>
      </c>
      <c r="S87" s="80" t="s">
        <v>158</v>
      </c>
      <c r="T87" s="18"/>
    </row>
    <row r="88" spans="1:20" ht="34.5">
      <c r="A88" s="4">
        <v>84</v>
      </c>
      <c r="B88" s="85" t="s">
        <v>62</v>
      </c>
      <c r="C88" s="81" t="s">
        <v>497</v>
      </c>
      <c r="D88" s="80" t="s">
        <v>25</v>
      </c>
      <c r="E88" s="83">
        <v>10</v>
      </c>
      <c r="F88" s="87"/>
      <c r="G88" s="19">
        <v>22</v>
      </c>
      <c r="H88" s="19">
        <v>18</v>
      </c>
      <c r="I88" s="58">
        <f t="shared" si="1"/>
        <v>40</v>
      </c>
      <c r="J88" s="83"/>
      <c r="K88" s="87" t="s">
        <v>563</v>
      </c>
      <c r="L88" s="90" t="s">
        <v>564</v>
      </c>
      <c r="M88" s="91">
        <v>9401649128</v>
      </c>
      <c r="N88" s="90" t="s">
        <v>565</v>
      </c>
      <c r="O88" s="91">
        <v>9864760497</v>
      </c>
      <c r="P88" s="72">
        <v>43666</v>
      </c>
      <c r="Q88" s="80" t="s">
        <v>172</v>
      </c>
      <c r="R88" s="80">
        <v>30</v>
      </c>
      <c r="S88" s="80" t="s">
        <v>158</v>
      </c>
      <c r="T88" s="18"/>
    </row>
    <row r="89" spans="1:20" ht="34.5">
      <c r="A89" s="4">
        <v>85</v>
      </c>
      <c r="B89" s="85" t="s">
        <v>62</v>
      </c>
      <c r="C89" s="81" t="s">
        <v>498</v>
      </c>
      <c r="D89" s="80" t="s">
        <v>25</v>
      </c>
      <c r="E89" s="83">
        <v>293</v>
      </c>
      <c r="F89" s="87"/>
      <c r="G89" s="19">
        <v>17</v>
      </c>
      <c r="H89" s="19">
        <v>11</v>
      </c>
      <c r="I89" s="58">
        <f t="shared" si="1"/>
        <v>28</v>
      </c>
      <c r="J89" s="83">
        <v>9859132236</v>
      </c>
      <c r="K89" s="87" t="s">
        <v>563</v>
      </c>
      <c r="L89" s="90" t="s">
        <v>564</v>
      </c>
      <c r="M89" s="91">
        <v>9401649128</v>
      </c>
      <c r="N89" s="90" t="s">
        <v>565</v>
      </c>
      <c r="O89" s="91">
        <v>9864760497</v>
      </c>
      <c r="P89" s="72">
        <v>43666</v>
      </c>
      <c r="Q89" s="80" t="s">
        <v>172</v>
      </c>
      <c r="R89" s="80">
        <v>29</v>
      </c>
      <c r="S89" s="80" t="s">
        <v>158</v>
      </c>
      <c r="T89" s="18"/>
    </row>
    <row r="90" spans="1:20" ht="34.5">
      <c r="A90" s="4">
        <v>86</v>
      </c>
      <c r="B90" s="85" t="s">
        <v>62</v>
      </c>
      <c r="C90" s="81" t="s">
        <v>499</v>
      </c>
      <c r="D90" s="80" t="s">
        <v>25</v>
      </c>
      <c r="E90" s="83">
        <v>533</v>
      </c>
      <c r="F90" s="87"/>
      <c r="G90" s="19">
        <v>29</v>
      </c>
      <c r="H90" s="19">
        <v>31</v>
      </c>
      <c r="I90" s="58">
        <f t="shared" si="1"/>
        <v>60</v>
      </c>
      <c r="J90" s="83">
        <v>9707858308</v>
      </c>
      <c r="K90" s="87" t="s">
        <v>563</v>
      </c>
      <c r="L90" s="90" t="s">
        <v>564</v>
      </c>
      <c r="M90" s="91">
        <v>9401649128</v>
      </c>
      <c r="N90" s="90" t="s">
        <v>565</v>
      </c>
      <c r="O90" s="91">
        <v>9864760497</v>
      </c>
      <c r="P90" s="72">
        <v>43666</v>
      </c>
      <c r="Q90" s="80" t="s">
        <v>172</v>
      </c>
      <c r="R90" s="80">
        <v>30</v>
      </c>
      <c r="S90" s="80" t="s">
        <v>158</v>
      </c>
      <c r="T90" s="18"/>
    </row>
    <row r="91" spans="1:20" ht="34.5">
      <c r="A91" s="4">
        <v>87</v>
      </c>
      <c r="B91" s="85" t="s">
        <v>63</v>
      </c>
      <c r="C91" s="81" t="s">
        <v>457</v>
      </c>
      <c r="D91" s="80" t="s">
        <v>25</v>
      </c>
      <c r="E91" s="83">
        <v>427</v>
      </c>
      <c r="F91" s="87"/>
      <c r="G91" s="19">
        <v>16</v>
      </c>
      <c r="H91" s="19">
        <v>19</v>
      </c>
      <c r="I91" s="58">
        <f t="shared" si="1"/>
        <v>35</v>
      </c>
      <c r="J91" s="83">
        <v>9613424674</v>
      </c>
      <c r="K91" s="87" t="s">
        <v>558</v>
      </c>
      <c r="L91" s="90" t="s">
        <v>559</v>
      </c>
      <c r="M91" s="91">
        <v>8811811302</v>
      </c>
      <c r="N91" s="90" t="s">
        <v>562</v>
      </c>
      <c r="O91" s="91">
        <v>8011666050</v>
      </c>
      <c r="P91" s="72">
        <v>43666</v>
      </c>
      <c r="Q91" s="80" t="s">
        <v>172</v>
      </c>
      <c r="R91" s="80">
        <v>34</v>
      </c>
      <c r="S91" s="80" t="s">
        <v>158</v>
      </c>
      <c r="T91" s="18"/>
    </row>
    <row r="92" spans="1:20" ht="34.5">
      <c r="A92" s="4">
        <v>88</v>
      </c>
      <c r="B92" s="85" t="s">
        <v>63</v>
      </c>
      <c r="C92" s="81" t="s">
        <v>500</v>
      </c>
      <c r="D92" s="80" t="s">
        <v>25</v>
      </c>
      <c r="E92" s="83">
        <v>428</v>
      </c>
      <c r="F92" s="87"/>
      <c r="G92" s="19">
        <v>12</v>
      </c>
      <c r="H92" s="19">
        <v>12</v>
      </c>
      <c r="I92" s="58">
        <f t="shared" si="1"/>
        <v>24</v>
      </c>
      <c r="J92" s="83">
        <v>9859617573</v>
      </c>
      <c r="K92" s="87" t="s">
        <v>558</v>
      </c>
      <c r="L92" s="90" t="s">
        <v>559</v>
      </c>
      <c r="M92" s="91">
        <v>8811811302</v>
      </c>
      <c r="N92" s="90" t="s">
        <v>562</v>
      </c>
      <c r="O92" s="91">
        <v>8011666050</v>
      </c>
      <c r="P92" s="72">
        <v>43666</v>
      </c>
      <c r="Q92" s="80" t="s">
        <v>172</v>
      </c>
      <c r="R92" s="80">
        <v>35</v>
      </c>
      <c r="S92" s="80" t="s">
        <v>158</v>
      </c>
      <c r="T92" s="18"/>
    </row>
    <row r="93" spans="1:20" ht="34.5">
      <c r="A93" s="4">
        <v>89</v>
      </c>
      <c r="B93" s="85" t="s">
        <v>63</v>
      </c>
      <c r="C93" s="81" t="s">
        <v>828</v>
      </c>
      <c r="D93" s="80" t="s">
        <v>25</v>
      </c>
      <c r="E93" s="83">
        <v>74</v>
      </c>
      <c r="F93" s="87"/>
      <c r="G93" s="19">
        <v>33</v>
      </c>
      <c r="H93" s="19">
        <v>31</v>
      </c>
      <c r="I93" s="58">
        <f t="shared" si="1"/>
        <v>64</v>
      </c>
      <c r="J93" s="83">
        <v>7399418996</v>
      </c>
      <c r="K93" s="87" t="s">
        <v>829</v>
      </c>
      <c r="L93" s="90" t="s">
        <v>839</v>
      </c>
      <c r="M93" s="91">
        <v>9706750893</v>
      </c>
      <c r="N93" s="90" t="s">
        <v>830</v>
      </c>
      <c r="O93" s="91">
        <v>985455310</v>
      </c>
      <c r="P93" s="72">
        <v>43666</v>
      </c>
      <c r="Q93" s="80" t="s">
        <v>172</v>
      </c>
      <c r="R93" s="80">
        <v>38</v>
      </c>
      <c r="S93" s="80" t="s">
        <v>158</v>
      </c>
      <c r="T93" s="18"/>
    </row>
    <row r="94" spans="1:20" ht="17.25">
      <c r="A94" s="4">
        <v>90</v>
      </c>
      <c r="B94" s="85" t="s">
        <v>62</v>
      </c>
      <c r="C94" s="81" t="s">
        <v>501</v>
      </c>
      <c r="D94" s="80" t="s">
        <v>25</v>
      </c>
      <c r="E94" s="83">
        <v>2</v>
      </c>
      <c r="F94" s="87"/>
      <c r="G94" s="19">
        <v>16</v>
      </c>
      <c r="H94" s="19">
        <v>12</v>
      </c>
      <c r="I94" s="58">
        <f t="shared" si="1"/>
        <v>28</v>
      </c>
      <c r="J94" s="83">
        <v>9854407603</v>
      </c>
      <c r="K94" s="87" t="s">
        <v>566</v>
      </c>
      <c r="L94" s="90" t="s">
        <v>840</v>
      </c>
      <c r="M94" s="91">
        <v>9859967310</v>
      </c>
      <c r="N94" s="90" t="s">
        <v>567</v>
      </c>
      <c r="O94" s="91">
        <v>7399322569</v>
      </c>
      <c r="P94" s="72">
        <v>43668</v>
      </c>
      <c r="Q94" s="80" t="s">
        <v>157</v>
      </c>
      <c r="R94" s="80">
        <v>30</v>
      </c>
      <c r="S94" s="80" t="s">
        <v>158</v>
      </c>
      <c r="T94" s="18"/>
    </row>
    <row r="95" spans="1:20" ht="17.25">
      <c r="A95" s="4">
        <v>91</v>
      </c>
      <c r="B95" s="85" t="s">
        <v>62</v>
      </c>
      <c r="C95" s="81" t="s">
        <v>501</v>
      </c>
      <c r="D95" s="80" t="s">
        <v>25</v>
      </c>
      <c r="E95" s="83">
        <v>262</v>
      </c>
      <c r="F95" s="87"/>
      <c r="G95" s="19">
        <v>19</v>
      </c>
      <c r="H95" s="19">
        <v>22</v>
      </c>
      <c r="I95" s="58">
        <f t="shared" si="1"/>
        <v>41</v>
      </c>
      <c r="J95" s="83">
        <v>9508494301</v>
      </c>
      <c r="K95" s="87" t="s">
        <v>566</v>
      </c>
      <c r="L95" s="90" t="s">
        <v>840</v>
      </c>
      <c r="M95" s="91">
        <v>9859967310</v>
      </c>
      <c r="N95" s="90" t="s">
        <v>567</v>
      </c>
      <c r="O95" s="91">
        <v>7399322569</v>
      </c>
      <c r="P95" s="72">
        <v>43668</v>
      </c>
      <c r="Q95" s="80" t="s">
        <v>157</v>
      </c>
      <c r="R95" s="80">
        <v>29</v>
      </c>
      <c r="S95" s="80" t="s">
        <v>158</v>
      </c>
      <c r="T95" s="18"/>
    </row>
    <row r="96" spans="1:20" ht="34.5">
      <c r="A96" s="4">
        <v>92</v>
      </c>
      <c r="B96" s="85" t="s">
        <v>62</v>
      </c>
      <c r="C96" s="81" t="s">
        <v>502</v>
      </c>
      <c r="D96" s="80" t="s">
        <v>25</v>
      </c>
      <c r="E96" s="83">
        <v>546</v>
      </c>
      <c r="F96" s="87"/>
      <c r="G96" s="19">
        <v>14</v>
      </c>
      <c r="H96" s="19">
        <v>18</v>
      </c>
      <c r="I96" s="58">
        <f t="shared" si="1"/>
        <v>32</v>
      </c>
      <c r="J96" s="83">
        <v>9864967430</v>
      </c>
      <c r="K96" s="87" t="s">
        <v>563</v>
      </c>
      <c r="L96" s="90" t="s">
        <v>564</v>
      </c>
      <c r="M96" s="91">
        <v>9401649128</v>
      </c>
      <c r="N96" s="90" t="s">
        <v>565</v>
      </c>
      <c r="O96" s="91">
        <v>9864760497</v>
      </c>
      <c r="P96" s="72">
        <v>43668</v>
      </c>
      <c r="Q96" s="80" t="s">
        <v>157</v>
      </c>
      <c r="R96" s="80">
        <v>29</v>
      </c>
      <c r="S96" s="80" t="s">
        <v>158</v>
      </c>
      <c r="T96" s="18"/>
    </row>
    <row r="97" spans="1:20" ht="34.5">
      <c r="A97" s="4">
        <v>93</v>
      </c>
      <c r="B97" s="85" t="s">
        <v>63</v>
      </c>
      <c r="C97" s="81" t="s">
        <v>503</v>
      </c>
      <c r="D97" s="80" t="s">
        <v>25</v>
      </c>
      <c r="E97" s="83">
        <v>429</v>
      </c>
      <c r="F97" s="93"/>
      <c r="G97" s="19">
        <v>16</v>
      </c>
      <c r="H97" s="19">
        <v>17</v>
      </c>
      <c r="I97" s="58">
        <f t="shared" si="1"/>
        <v>33</v>
      </c>
      <c r="J97" s="83">
        <v>9854645420</v>
      </c>
      <c r="K97" s="87" t="s">
        <v>558</v>
      </c>
      <c r="L97" s="90" t="s">
        <v>559</v>
      </c>
      <c r="M97" s="91">
        <v>8811811302</v>
      </c>
      <c r="N97" s="90" t="s">
        <v>562</v>
      </c>
      <c r="O97" s="91">
        <v>8011666050</v>
      </c>
      <c r="P97" s="72">
        <v>43668</v>
      </c>
      <c r="Q97" s="80" t="s">
        <v>157</v>
      </c>
      <c r="R97" s="80">
        <v>35</v>
      </c>
      <c r="S97" s="80" t="s">
        <v>158</v>
      </c>
      <c r="T97" s="18"/>
    </row>
    <row r="98" spans="1:20" ht="34.5">
      <c r="A98" s="4">
        <v>94</v>
      </c>
      <c r="B98" s="85" t="s">
        <v>63</v>
      </c>
      <c r="C98" s="81" t="s">
        <v>504</v>
      </c>
      <c r="D98" s="80" t="s">
        <v>25</v>
      </c>
      <c r="E98" s="83">
        <v>443</v>
      </c>
      <c r="F98" s="93"/>
      <c r="G98" s="19">
        <v>30</v>
      </c>
      <c r="H98" s="19">
        <v>31</v>
      </c>
      <c r="I98" s="58">
        <f t="shared" si="1"/>
        <v>61</v>
      </c>
      <c r="J98" s="83">
        <v>9859124420</v>
      </c>
      <c r="K98" s="87" t="s">
        <v>558</v>
      </c>
      <c r="L98" s="90" t="s">
        <v>559</v>
      </c>
      <c r="M98" s="91">
        <v>8811811302</v>
      </c>
      <c r="N98" s="90" t="s">
        <v>562</v>
      </c>
      <c r="O98" s="91">
        <v>8011666050</v>
      </c>
      <c r="P98" s="72">
        <v>43668</v>
      </c>
      <c r="Q98" s="80" t="s">
        <v>157</v>
      </c>
      <c r="R98" s="80">
        <v>36</v>
      </c>
      <c r="S98" s="80" t="s">
        <v>158</v>
      </c>
      <c r="T98" s="18"/>
    </row>
    <row r="99" spans="1:20" ht="34.5">
      <c r="A99" s="4">
        <v>95</v>
      </c>
      <c r="B99" s="85" t="s">
        <v>63</v>
      </c>
      <c r="C99" s="81" t="s">
        <v>494</v>
      </c>
      <c r="D99" s="80" t="s">
        <v>25</v>
      </c>
      <c r="E99" s="83">
        <v>465</v>
      </c>
      <c r="F99" s="93"/>
      <c r="G99" s="19">
        <v>14</v>
      </c>
      <c r="H99" s="19">
        <v>15</v>
      </c>
      <c r="I99" s="58">
        <f t="shared" si="1"/>
        <v>29</v>
      </c>
      <c r="J99" s="83">
        <v>8011827069</v>
      </c>
      <c r="K99" s="87" t="s">
        <v>558</v>
      </c>
      <c r="L99" s="90" t="s">
        <v>559</v>
      </c>
      <c r="M99" s="91">
        <v>8811811302</v>
      </c>
      <c r="N99" s="90" t="s">
        <v>562</v>
      </c>
      <c r="O99" s="91">
        <v>8011666050</v>
      </c>
      <c r="P99" s="72">
        <v>43668</v>
      </c>
      <c r="Q99" s="80" t="s">
        <v>157</v>
      </c>
      <c r="R99" s="80">
        <v>34</v>
      </c>
      <c r="S99" s="80" t="s">
        <v>158</v>
      </c>
      <c r="T99" s="18"/>
    </row>
    <row r="100" spans="1:20" ht="17.25">
      <c r="A100" s="4">
        <v>96</v>
      </c>
      <c r="B100" s="85" t="s">
        <v>62</v>
      </c>
      <c r="C100" s="81" t="s">
        <v>505</v>
      </c>
      <c r="D100" s="80" t="s">
        <v>25</v>
      </c>
      <c r="E100" s="83">
        <v>4</v>
      </c>
      <c r="F100" s="87"/>
      <c r="G100" s="19">
        <v>24</v>
      </c>
      <c r="H100" s="19">
        <v>19</v>
      </c>
      <c r="I100" s="58">
        <f t="shared" si="1"/>
        <v>43</v>
      </c>
      <c r="J100" s="83">
        <v>8486198466</v>
      </c>
      <c r="K100" s="87" t="s">
        <v>566</v>
      </c>
      <c r="L100" s="90" t="s">
        <v>568</v>
      </c>
      <c r="M100" s="91">
        <v>9859967310</v>
      </c>
      <c r="N100" s="90" t="s">
        <v>569</v>
      </c>
      <c r="O100" s="91">
        <v>9707415871</v>
      </c>
      <c r="P100" s="72">
        <v>43669</v>
      </c>
      <c r="Q100" s="80" t="s">
        <v>161</v>
      </c>
      <c r="R100" s="80">
        <v>26</v>
      </c>
      <c r="S100" s="80" t="s">
        <v>158</v>
      </c>
      <c r="T100" s="18"/>
    </row>
    <row r="101" spans="1:20" ht="17.25">
      <c r="A101" s="4">
        <v>97</v>
      </c>
      <c r="B101" s="85" t="s">
        <v>62</v>
      </c>
      <c r="C101" s="81" t="s">
        <v>506</v>
      </c>
      <c r="D101" s="80" t="s">
        <v>25</v>
      </c>
      <c r="E101" s="83">
        <v>7</v>
      </c>
      <c r="F101" s="87"/>
      <c r="G101" s="19">
        <v>18</v>
      </c>
      <c r="H101" s="19">
        <v>22</v>
      </c>
      <c r="I101" s="58">
        <f t="shared" si="1"/>
        <v>40</v>
      </c>
      <c r="J101" s="83">
        <v>9854984038</v>
      </c>
      <c r="K101" s="87" t="s">
        <v>566</v>
      </c>
      <c r="L101" s="90" t="s">
        <v>568</v>
      </c>
      <c r="M101" s="91">
        <v>9859967310</v>
      </c>
      <c r="N101" s="90" t="s">
        <v>569</v>
      </c>
      <c r="O101" s="91">
        <v>9707415871</v>
      </c>
      <c r="P101" s="72">
        <v>43669</v>
      </c>
      <c r="Q101" s="80" t="s">
        <v>161</v>
      </c>
      <c r="R101" s="80">
        <v>27</v>
      </c>
      <c r="S101" s="80" t="s">
        <v>158</v>
      </c>
      <c r="T101" s="18"/>
    </row>
    <row r="102" spans="1:20" ht="17.25">
      <c r="A102" s="4">
        <v>98</v>
      </c>
      <c r="B102" s="85" t="s">
        <v>62</v>
      </c>
      <c r="C102" s="81" t="s">
        <v>507</v>
      </c>
      <c r="D102" s="80" t="s">
        <v>25</v>
      </c>
      <c r="E102" s="83">
        <v>568</v>
      </c>
      <c r="F102" s="87"/>
      <c r="G102" s="19">
        <v>19</v>
      </c>
      <c r="H102" s="19">
        <v>24</v>
      </c>
      <c r="I102" s="58">
        <f t="shared" si="1"/>
        <v>43</v>
      </c>
      <c r="J102" s="83">
        <v>9613217211</v>
      </c>
      <c r="K102" s="87" t="s">
        <v>566</v>
      </c>
      <c r="L102" s="90" t="s">
        <v>568</v>
      </c>
      <c r="M102" s="91">
        <v>9859967310</v>
      </c>
      <c r="N102" s="90" t="s">
        <v>569</v>
      </c>
      <c r="O102" s="91">
        <v>9707415871</v>
      </c>
      <c r="P102" s="72">
        <v>43669</v>
      </c>
      <c r="Q102" s="80" t="s">
        <v>161</v>
      </c>
      <c r="R102" s="80">
        <v>26</v>
      </c>
      <c r="S102" s="80" t="s">
        <v>158</v>
      </c>
      <c r="T102" s="18"/>
    </row>
    <row r="103" spans="1:20" ht="17.25">
      <c r="A103" s="4">
        <v>99</v>
      </c>
      <c r="B103" s="85" t="s">
        <v>63</v>
      </c>
      <c r="C103" s="81" t="s">
        <v>508</v>
      </c>
      <c r="D103" s="80" t="s">
        <v>25</v>
      </c>
      <c r="E103" s="83">
        <v>247</v>
      </c>
      <c r="F103" s="87"/>
      <c r="G103" s="19">
        <v>21</v>
      </c>
      <c r="H103" s="19">
        <v>24</v>
      </c>
      <c r="I103" s="58">
        <f t="shared" si="1"/>
        <v>45</v>
      </c>
      <c r="J103" s="83">
        <v>9613146264</v>
      </c>
      <c r="K103" s="87" t="s">
        <v>570</v>
      </c>
      <c r="L103" s="90" t="s">
        <v>571</v>
      </c>
      <c r="M103" s="91">
        <v>9577991900</v>
      </c>
      <c r="N103" s="90" t="s">
        <v>572</v>
      </c>
      <c r="O103" s="91">
        <v>9864387080</v>
      </c>
      <c r="P103" s="72">
        <v>43669</v>
      </c>
      <c r="Q103" s="80" t="s">
        <v>161</v>
      </c>
      <c r="R103" s="80">
        <v>28</v>
      </c>
      <c r="S103" s="80" t="s">
        <v>158</v>
      </c>
      <c r="T103" s="18"/>
    </row>
    <row r="104" spans="1:20" ht="17.25">
      <c r="A104" s="4">
        <v>100</v>
      </c>
      <c r="B104" s="85" t="s">
        <v>63</v>
      </c>
      <c r="C104" s="81" t="s">
        <v>509</v>
      </c>
      <c r="D104" s="80" t="s">
        <v>25</v>
      </c>
      <c r="E104" s="83">
        <v>248</v>
      </c>
      <c r="F104" s="87"/>
      <c r="G104" s="19">
        <v>12</v>
      </c>
      <c r="H104" s="19">
        <v>15</v>
      </c>
      <c r="I104" s="58">
        <f t="shared" si="1"/>
        <v>27</v>
      </c>
      <c r="J104" s="83">
        <v>9613146270</v>
      </c>
      <c r="K104" s="87" t="s">
        <v>570</v>
      </c>
      <c r="L104" s="90" t="s">
        <v>571</v>
      </c>
      <c r="M104" s="91">
        <v>9577991900</v>
      </c>
      <c r="N104" s="90" t="s">
        <v>572</v>
      </c>
      <c r="O104" s="91">
        <v>9864387080</v>
      </c>
      <c r="P104" s="72">
        <v>43669</v>
      </c>
      <c r="Q104" s="80" t="s">
        <v>161</v>
      </c>
      <c r="R104" s="80">
        <v>28</v>
      </c>
      <c r="S104" s="80" t="s">
        <v>158</v>
      </c>
      <c r="T104" s="18"/>
    </row>
    <row r="105" spans="1:20" ht="17.25">
      <c r="A105" s="4">
        <v>101</v>
      </c>
      <c r="B105" s="85" t="s">
        <v>63</v>
      </c>
      <c r="C105" s="81" t="s">
        <v>510</v>
      </c>
      <c r="D105" s="80" t="s">
        <v>25</v>
      </c>
      <c r="E105" s="83">
        <v>297</v>
      </c>
      <c r="F105" s="87"/>
      <c r="G105" s="19">
        <v>23</v>
      </c>
      <c r="H105" s="19">
        <v>20</v>
      </c>
      <c r="I105" s="58">
        <f t="shared" si="1"/>
        <v>43</v>
      </c>
      <c r="J105" s="83">
        <v>9613081635</v>
      </c>
      <c r="K105" s="87" t="s">
        <v>570</v>
      </c>
      <c r="L105" s="90" t="s">
        <v>571</v>
      </c>
      <c r="M105" s="91">
        <v>9577991900</v>
      </c>
      <c r="N105" s="90" t="s">
        <v>572</v>
      </c>
      <c r="O105" s="91">
        <v>9864387080</v>
      </c>
      <c r="P105" s="72">
        <v>43669</v>
      </c>
      <c r="Q105" s="80" t="s">
        <v>161</v>
      </c>
      <c r="R105" s="80">
        <v>29</v>
      </c>
      <c r="S105" s="80" t="s">
        <v>158</v>
      </c>
      <c r="T105" s="18"/>
    </row>
    <row r="106" spans="1:20" ht="34.5">
      <c r="A106" s="4">
        <v>102</v>
      </c>
      <c r="B106" s="85" t="s">
        <v>62</v>
      </c>
      <c r="C106" s="81" t="s">
        <v>511</v>
      </c>
      <c r="D106" s="80" t="s">
        <v>25</v>
      </c>
      <c r="E106" s="83">
        <v>5</v>
      </c>
      <c r="F106" s="87"/>
      <c r="G106" s="19">
        <v>17</v>
      </c>
      <c r="H106" s="19">
        <v>21</v>
      </c>
      <c r="I106" s="58">
        <f t="shared" si="1"/>
        <v>38</v>
      </c>
      <c r="J106" s="83"/>
      <c r="K106" s="87" t="s">
        <v>566</v>
      </c>
      <c r="L106" s="90" t="s">
        <v>568</v>
      </c>
      <c r="M106" s="91">
        <v>9859967310</v>
      </c>
      <c r="N106" s="90" t="s">
        <v>573</v>
      </c>
      <c r="O106" s="91">
        <v>9707245218</v>
      </c>
      <c r="P106" s="72">
        <v>43670</v>
      </c>
      <c r="Q106" s="80" t="s">
        <v>165</v>
      </c>
      <c r="R106" s="80">
        <v>31</v>
      </c>
      <c r="S106" s="80" t="s">
        <v>158</v>
      </c>
      <c r="T106" s="18"/>
    </row>
    <row r="107" spans="1:20" ht="34.5">
      <c r="A107" s="4">
        <v>103</v>
      </c>
      <c r="B107" s="85" t="s">
        <v>62</v>
      </c>
      <c r="C107" s="81" t="s">
        <v>512</v>
      </c>
      <c r="D107" s="80" t="s">
        <v>25</v>
      </c>
      <c r="E107" s="83">
        <v>561</v>
      </c>
      <c r="F107" s="87"/>
      <c r="G107" s="19">
        <v>20</v>
      </c>
      <c r="H107" s="19">
        <v>16</v>
      </c>
      <c r="I107" s="58">
        <f t="shared" si="1"/>
        <v>36</v>
      </c>
      <c r="J107" s="83">
        <v>8011745605</v>
      </c>
      <c r="K107" s="87" t="s">
        <v>566</v>
      </c>
      <c r="L107" s="90" t="s">
        <v>568</v>
      </c>
      <c r="M107" s="91">
        <v>9859967310</v>
      </c>
      <c r="N107" s="90" t="s">
        <v>573</v>
      </c>
      <c r="O107" s="91">
        <v>9707245218</v>
      </c>
      <c r="P107" s="72">
        <v>43670</v>
      </c>
      <c r="Q107" s="80" t="s">
        <v>165</v>
      </c>
      <c r="R107" s="80">
        <v>29</v>
      </c>
      <c r="S107" s="80" t="s">
        <v>158</v>
      </c>
      <c r="T107" s="18"/>
    </row>
    <row r="108" spans="1:20" ht="34.5">
      <c r="A108" s="4">
        <v>104</v>
      </c>
      <c r="B108" s="85" t="s">
        <v>62</v>
      </c>
      <c r="C108" s="81" t="s">
        <v>513</v>
      </c>
      <c r="D108" s="80" t="s">
        <v>25</v>
      </c>
      <c r="E108" s="83">
        <v>562</v>
      </c>
      <c r="F108" s="87"/>
      <c r="G108" s="19">
        <v>11</v>
      </c>
      <c r="H108" s="19">
        <v>10</v>
      </c>
      <c r="I108" s="58">
        <f t="shared" si="1"/>
        <v>21</v>
      </c>
      <c r="J108" s="83">
        <v>9707202763</v>
      </c>
      <c r="K108" s="87" t="s">
        <v>566</v>
      </c>
      <c r="L108" s="90" t="s">
        <v>568</v>
      </c>
      <c r="M108" s="91">
        <v>9859967310</v>
      </c>
      <c r="N108" s="90" t="s">
        <v>573</v>
      </c>
      <c r="O108" s="91">
        <v>9707245218</v>
      </c>
      <c r="P108" s="72">
        <v>43670</v>
      </c>
      <c r="Q108" s="80" t="s">
        <v>165</v>
      </c>
      <c r="R108" s="80">
        <v>28</v>
      </c>
      <c r="S108" s="80" t="s">
        <v>158</v>
      </c>
      <c r="T108" s="18"/>
    </row>
    <row r="109" spans="1:20" ht="34.5">
      <c r="A109" s="4">
        <v>105</v>
      </c>
      <c r="B109" s="85" t="s">
        <v>63</v>
      </c>
      <c r="C109" s="81" t="s">
        <v>514</v>
      </c>
      <c r="D109" s="80" t="s">
        <v>25</v>
      </c>
      <c r="E109" s="83">
        <v>188</v>
      </c>
      <c r="F109" s="87"/>
      <c r="G109" s="19">
        <v>10</v>
      </c>
      <c r="H109" s="19">
        <v>13</v>
      </c>
      <c r="I109" s="58">
        <f t="shared" si="1"/>
        <v>23</v>
      </c>
      <c r="J109" s="83">
        <v>7399323709</v>
      </c>
      <c r="K109" s="87" t="s">
        <v>570</v>
      </c>
      <c r="L109" s="90" t="s">
        <v>571</v>
      </c>
      <c r="M109" s="91">
        <v>9577991900</v>
      </c>
      <c r="N109" s="90" t="s">
        <v>574</v>
      </c>
      <c r="O109" s="91">
        <v>7399880499</v>
      </c>
      <c r="P109" s="72">
        <v>43670</v>
      </c>
      <c r="Q109" s="80" t="s">
        <v>165</v>
      </c>
      <c r="R109" s="80">
        <v>26</v>
      </c>
      <c r="S109" s="80" t="s">
        <v>158</v>
      </c>
      <c r="T109" s="18"/>
    </row>
    <row r="110" spans="1:20" ht="34.5">
      <c r="A110" s="4">
        <v>106</v>
      </c>
      <c r="B110" s="85" t="s">
        <v>63</v>
      </c>
      <c r="C110" s="81" t="s">
        <v>515</v>
      </c>
      <c r="D110" s="80" t="s">
        <v>25</v>
      </c>
      <c r="E110" s="83">
        <v>470</v>
      </c>
      <c r="F110" s="87"/>
      <c r="G110" s="19">
        <v>14</v>
      </c>
      <c r="H110" s="19">
        <v>16</v>
      </c>
      <c r="I110" s="58">
        <f t="shared" si="1"/>
        <v>30</v>
      </c>
      <c r="J110" s="83">
        <v>9613232911</v>
      </c>
      <c r="K110" s="87" t="s">
        <v>570</v>
      </c>
      <c r="L110" s="90" t="s">
        <v>571</v>
      </c>
      <c r="M110" s="91">
        <v>9577991900</v>
      </c>
      <c r="N110" s="90" t="s">
        <v>574</v>
      </c>
      <c r="O110" s="91">
        <v>7399880499</v>
      </c>
      <c r="P110" s="72">
        <v>43670</v>
      </c>
      <c r="Q110" s="80" t="s">
        <v>165</v>
      </c>
      <c r="R110" s="80">
        <v>26</v>
      </c>
      <c r="S110" s="80" t="s">
        <v>158</v>
      </c>
      <c r="T110" s="18"/>
    </row>
    <row r="111" spans="1:20" ht="34.5">
      <c r="A111" s="4">
        <v>107</v>
      </c>
      <c r="B111" s="85" t="s">
        <v>63</v>
      </c>
      <c r="C111" s="81" t="s">
        <v>516</v>
      </c>
      <c r="D111" s="80" t="s">
        <v>25</v>
      </c>
      <c r="E111" s="83">
        <v>471</v>
      </c>
      <c r="F111" s="87"/>
      <c r="G111" s="19">
        <v>24</v>
      </c>
      <c r="H111" s="19">
        <v>29</v>
      </c>
      <c r="I111" s="58">
        <f t="shared" si="1"/>
        <v>53</v>
      </c>
      <c r="J111" s="83">
        <v>9859487909</v>
      </c>
      <c r="K111" s="87" t="s">
        <v>570</v>
      </c>
      <c r="L111" s="90" t="s">
        <v>571</v>
      </c>
      <c r="M111" s="91">
        <v>9577991900</v>
      </c>
      <c r="N111" s="90" t="s">
        <v>574</v>
      </c>
      <c r="O111" s="91">
        <v>7399880499</v>
      </c>
      <c r="P111" s="72">
        <v>43670</v>
      </c>
      <c r="Q111" s="80" t="s">
        <v>165</v>
      </c>
      <c r="R111" s="80">
        <v>26</v>
      </c>
      <c r="S111" s="80" t="s">
        <v>158</v>
      </c>
      <c r="T111" s="18"/>
    </row>
    <row r="112" spans="1:20" ht="17.25">
      <c r="A112" s="4">
        <v>108</v>
      </c>
      <c r="B112" s="85" t="s">
        <v>62</v>
      </c>
      <c r="C112" s="81" t="s">
        <v>517</v>
      </c>
      <c r="D112" s="80" t="s">
        <v>25</v>
      </c>
      <c r="E112" s="83">
        <v>1</v>
      </c>
      <c r="F112" s="87"/>
      <c r="G112" s="19">
        <v>19</v>
      </c>
      <c r="H112" s="19">
        <v>21</v>
      </c>
      <c r="I112" s="58">
        <f t="shared" si="1"/>
        <v>40</v>
      </c>
      <c r="J112" s="83">
        <v>9864677970</v>
      </c>
      <c r="K112" s="87" t="s">
        <v>566</v>
      </c>
      <c r="L112" s="90" t="s">
        <v>568</v>
      </c>
      <c r="M112" s="91">
        <v>9859967310</v>
      </c>
      <c r="N112" s="90" t="s">
        <v>575</v>
      </c>
      <c r="O112" s="91">
        <v>8749820331</v>
      </c>
      <c r="P112" s="72">
        <v>43671</v>
      </c>
      <c r="Q112" s="80" t="s">
        <v>168</v>
      </c>
      <c r="R112" s="80">
        <v>26</v>
      </c>
      <c r="S112" s="80" t="s">
        <v>158</v>
      </c>
      <c r="T112" s="18"/>
    </row>
    <row r="113" spans="1:20" ht="17.25">
      <c r="A113" s="4">
        <v>109</v>
      </c>
      <c r="B113" s="85" t="s">
        <v>62</v>
      </c>
      <c r="C113" s="81" t="s">
        <v>518</v>
      </c>
      <c r="D113" s="80" t="s">
        <v>25</v>
      </c>
      <c r="E113" s="83">
        <v>550</v>
      </c>
      <c r="F113" s="87"/>
      <c r="G113" s="19">
        <v>15</v>
      </c>
      <c r="H113" s="19">
        <v>16</v>
      </c>
      <c r="I113" s="58">
        <f t="shared" si="1"/>
        <v>31</v>
      </c>
      <c r="J113" s="83">
        <v>9707624240</v>
      </c>
      <c r="K113" s="87" t="s">
        <v>566</v>
      </c>
      <c r="L113" s="90" t="s">
        <v>568</v>
      </c>
      <c r="M113" s="91">
        <v>9859967310</v>
      </c>
      <c r="N113" s="90" t="s">
        <v>575</v>
      </c>
      <c r="O113" s="91">
        <v>8749820331</v>
      </c>
      <c r="P113" s="72">
        <v>43671</v>
      </c>
      <c r="Q113" s="80" t="s">
        <v>168</v>
      </c>
      <c r="R113" s="80">
        <v>26</v>
      </c>
      <c r="S113" s="80" t="s">
        <v>158</v>
      </c>
      <c r="T113" s="18"/>
    </row>
    <row r="114" spans="1:20" ht="17.25">
      <c r="A114" s="4">
        <v>110</v>
      </c>
      <c r="B114" s="85" t="s">
        <v>62</v>
      </c>
      <c r="C114" s="81" t="s">
        <v>519</v>
      </c>
      <c r="D114" s="80" t="s">
        <v>25</v>
      </c>
      <c r="E114" s="83">
        <v>551</v>
      </c>
      <c r="F114" s="87"/>
      <c r="G114" s="19">
        <v>18</v>
      </c>
      <c r="H114" s="19">
        <v>15</v>
      </c>
      <c r="I114" s="58">
        <f t="shared" si="1"/>
        <v>33</v>
      </c>
      <c r="J114" s="83">
        <v>7399715650</v>
      </c>
      <c r="K114" s="87" t="s">
        <v>566</v>
      </c>
      <c r="L114" s="90" t="s">
        <v>568</v>
      </c>
      <c r="M114" s="91">
        <v>9859967310</v>
      </c>
      <c r="N114" s="90" t="s">
        <v>575</v>
      </c>
      <c r="O114" s="91">
        <v>8749820331</v>
      </c>
      <c r="P114" s="72">
        <v>43671</v>
      </c>
      <c r="Q114" s="80" t="s">
        <v>168</v>
      </c>
      <c r="R114" s="80">
        <v>27</v>
      </c>
      <c r="S114" s="80" t="s">
        <v>158</v>
      </c>
      <c r="T114" s="18"/>
    </row>
    <row r="115" spans="1:20" ht="34.5">
      <c r="A115" s="4">
        <v>111</v>
      </c>
      <c r="B115" s="85" t="s">
        <v>63</v>
      </c>
      <c r="C115" s="81" t="s">
        <v>520</v>
      </c>
      <c r="D115" s="80" t="s">
        <v>25</v>
      </c>
      <c r="E115" s="83">
        <v>200</v>
      </c>
      <c r="F115" s="87"/>
      <c r="G115" s="19">
        <v>23</v>
      </c>
      <c r="H115" s="19">
        <v>28</v>
      </c>
      <c r="I115" s="58">
        <f t="shared" si="1"/>
        <v>51</v>
      </c>
      <c r="J115" s="83">
        <v>9859718029</v>
      </c>
      <c r="K115" s="87" t="s">
        <v>576</v>
      </c>
      <c r="L115" s="90" t="s">
        <v>577</v>
      </c>
      <c r="M115" s="91">
        <v>9435521007</v>
      </c>
      <c r="N115" s="90" t="s">
        <v>578</v>
      </c>
      <c r="O115" s="91">
        <v>7399775619</v>
      </c>
      <c r="P115" s="72">
        <v>43671</v>
      </c>
      <c r="Q115" s="80" t="s">
        <v>168</v>
      </c>
      <c r="R115" s="80">
        <v>47</v>
      </c>
      <c r="S115" s="80" t="s">
        <v>158</v>
      </c>
      <c r="T115" s="18"/>
    </row>
    <row r="116" spans="1:20" ht="17.25">
      <c r="A116" s="4">
        <v>112</v>
      </c>
      <c r="B116" s="85" t="s">
        <v>63</v>
      </c>
      <c r="C116" s="81" t="s">
        <v>521</v>
      </c>
      <c r="D116" s="80" t="s">
        <v>25</v>
      </c>
      <c r="E116" s="83">
        <v>468</v>
      </c>
      <c r="F116" s="87"/>
      <c r="G116" s="19">
        <v>12</v>
      </c>
      <c r="H116" s="19">
        <v>18</v>
      </c>
      <c r="I116" s="58">
        <f t="shared" si="1"/>
        <v>30</v>
      </c>
      <c r="J116" s="83">
        <v>9577786113</v>
      </c>
      <c r="K116" s="87" t="s">
        <v>570</v>
      </c>
      <c r="L116" s="90" t="s">
        <v>571</v>
      </c>
      <c r="M116" s="91">
        <v>9577991900</v>
      </c>
      <c r="N116" s="90" t="s">
        <v>574</v>
      </c>
      <c r="O116" s="91">
        <v>7399880499</v>
      </c>
      <c r="P116" s="72">
        <v>43671</v>
      </c>
      <c r="Q116" s="80" t="s">
        <v>168</v>
      </c>
      <c r="R116" s="80">
        <v>47</v>
      </c>
      <c r="S116" s="80" t="s">
        <v>158</v>
      </c>
      <c r="T116" s="18"/>
    </row>
    <row r="117" spans="1:20" ht="17.25">
      <c r="A117" s="4">
        <v>113</v>
      </c>
      <c r="B117" s="85" t="s">
        <v>63</v>
      </c>
      <c r="C117" s="81" t="s">
        <v>522</v>
      </c>
      <c r="D117" s="80" t="s">
        <v>25</v>
      </c>
      <c r="E117" s="83">
        <v>469</v>
      </c>
      <c r="F117" s="87"/>
      <c r="G117" s="19">
        <v>17</v>
      </c>
      <c r="H117" s="19">
        <v>21</v>
      </c>
      <c r="I117" s="58">
        <f t="shared" si="1"/>
        <v>38</v>
      </c>
      <c r="J117" s="83"/>
      <c r="K117" s="87" t="s">
        <v>570</v>
      </c>
      <c r="L117" s="90" t="s">
        <v>571</v>
      </c>
      <c r="M117" s="91">
        <v>9577991900</v>
      </c>
      <c r="N117" s="90" t="s">
        <v>574</v>
      </c>
      <c r="O117" s="91">
        <v>7399880499</v>
      </c>
      <c r="P117" s="72">
        <v>43671</v>
      </c>
      <c r="Q117" s="80" t="s">
        <v>168</v>
      </c>
      <c r="R117" s="80">
        <v>47</v>
      </c>
      <c r="S117" s="80" t="s">
        <v>158</v>
      </c>
      <c r="T117" s="18"/>
    </row>
    <row r="118" spans="1:20" ht="17.25">
      <c r="A118" s="4">
        <v>114</v>
      </c>
      <c r="B118" s="85" t="s">
        <v>62</v>
      </c>
      <c r="C118" s="81" t="s">
        <v>523</v>
      </c>
      <c r="D118" s="80" t="s">
        <v>25</v>
      </c>
      <c r="E118" s="83">
        <v>3</v>
      </c>
      <c r="F118" s="87"/>
      <c r="G118" s="19">
        <v>22</v>
      </c>
      <c r="H118" s="19">
        <v>18</v>
      </c>
      <c r="I118" s="58">
        <f t="shared" si="1"/>
        <v>40</v>
      </c>
      <c r="J118" s="83">
        <v>9864959479</v>
      </c>
      <c r="K118" s="87" t="s">
        <v>566</v>
      </c>
      <c r="L118" s="90" t="s">
        <v>568</v>
      </c>
      <c r="M118" s="91">
        <v>9859967310</v>
      </c>
      <c r="N118" s="90" t="s">
        <v>579</v>
      </c>
      <c r="O118" s="91">
        <v>9707749908</v>
      </c>
      <c r="P118" s="72">
        <v>43672</v>
      </c>
      <c r="Q118" s="80" t="s">
        <v>169</v>
      </c>
      <c r="R118" s="80">
        <v>47</v>
      </c>
      <c r="S118" s="80" t="s">
        <v>158</v>
      </c>
      <c r="T118" s="18"/>
    </row>
    <row r="119" spans="1:20" ht="17.25">
      <c r="A119" s="4">
        <v>115</v>
      </c>
      <c r="B119" s="85" t="s">
        <v>62</v>
      </c>
      <c r="C119" s="81" t="s">
        <v>524</v>
      </c>
      <c r="D119" s="80" t="s">
        <v>25</v>
      </c>
      <c r="E119" s="83">
        <v>559</v>
      </c>
      <c r="F119" s="87"/>
      <c r="G119" s="19">
        <v>13</v>
      </c>
      <c r="H119" s="19">
        <v>17</v>
      </c>
      <c r="I119" s="58">
        <f t="shared" si="1"/>
        <v>30</v>
      </c>
      <c r="J119" s="83">
        <v>9707835735</v>
      </c>
      <c r="K119" s="87" t="s">
        <v>566</v>
      </c>
      <c r="L119" s="90" t="s">
        <v>568</v>
      </c>
      <c r="M119" s="91">
        <v>9859967310</v>
      </c>
      <c r="N119" s="90" t="s">
        <v>579</v>
      </c>
      <c r="O119" s="91">
        <v>9707749908</v>
      </c>
      <c r="P119" s="72">
        <v>43672</v>
      </c>
      <c r="Q119" s="80" t="s">
        <v>169</v>
      </c>
      <c r="R119" s="80">
        <v>47</v>
      </c>
      <c r="S119" s="80" t="s">
        <v>158</v>
      </c>
      <c r="T119" s="18"/>
    </row>
    <row r="120" spans="1:20" ht="17.25">
      <c r="A120" s="4">
        <v>116</v>
      </c>
      <c r="B120" s="85" t="s">
        <v>62</v>
      </c>
      <c r="C120" s="81" t="s">
        <v>525</v>
      </c>
      <c r="D120" s="80" t="s">
        <v>25</v>
      </c>
      <c r="E120" s="83">
        <v>560</v>
      </c>
      <c r="F120" s="87"/>
      <c r="G120" s="19">
        <v>12</v>
      </c>
      <c r="H120" s="19">
        <v>11</v>
      </c>
      <c r="I120" s="58">
        <f t="shared" si="1"/>
        <v>23</v>
      </c>
      <c r="J120" s="83">
        <v>9864947201</v>
      </c>
      <c r="K120" s="87" t="s">
        <v>566</v>
      </c>
      <c r="L120" s="90" t="s">
        <v>568</v>
      </c>
      <c r="M120" s="91">
        <v>9859967310</v>
      </c>
      <c r="N120" s="90" t="s">
        <v>579</v>
      </c>
      <c r="O120" s="91">
        <v>9707749908</v>
      </c>
      <c r="P120" s="72">
        <v>43672</v>
      </c>
      <c r="Q120" s="80" t="s">
        <v>169</v>
      </c>
      <c r="R120" s="80">
        <v>47</v>
      </c>
      <c r="S120" s="80" t="s">
        <v>158</v>
      </c>
      <c r="T120" s="18"/>
    </row>
    <row r="121" spans="1:20" ht="34.5">
      <c r="A121" s="4">
        <v>117</v>
      </c>
      <c r="B121" s="85" t="s">
        <v>63</v>
      </c>
      <c r="C121" s="81" t="s">
        <v>526</v>
      </c>
      <c r="D121" s="80" t="s">
        <v>25</v>
      </c>
      <c r="E121" s="83">
        <v>205</v>
      </c>
      <c r="F121" s="87"/>
      <c r="G121" s="19">
        <v>21</v>
      </c>
      <c r="H121" s="19">
        <v>25</v>
      </c>
      <c r="I121" s="58">
        <f t="shared" si="1"/>
        <v>46</v>
      </c>
      <c r="J121" s="83">
        <v>9859085234</v>
      </c>
      <c r="K121" s="87" t="s">
        <v>576</v>
      </c>
      <c r="L121" s="90" t="s">
        <v>577</v>
      </c>
      <c r="M121" s="91">
        <v>9435521007</v>
      </c>
      <c r="N121" s="90" t="s">
        <v>580</v>
      </c>
      <c r="O121" s="91">
        <v>8751010245</v>
      </c>
      <c r="P121" s="72">
        <v>43672</v>
      </c>
      <c r="Q121" s="80" t="s">
        <v>169</v>
      </c>
      <c r="R121" s="80">
        <v>49</v>
      </c>
      <c r="S121" s="80" t="s">
        <v>158</v>
      </c>
      <c r="T121" s="18"/>
    </row>
    <row r="122" spans="1:20" ht="34.5">
      <c r="A122" s="4">
        <v>118</v>
      </c>
      <c r="B122" s="85" t="s">
        <v>63</v>
      </c>
      <c r="C122" s="81" t="s">
        <v>527</v>
      </c>
      <c r="D122" s="80" t="s">
        <v>25</v>
      </c>
      <c r="E122" s="83">
        <v>206</v>
      </c>
      <c r="F122" s="87"/>
      <c r="G122" s="19">
        <v>39</v>
      </c>
      <c r="H122" s="19">
        <v>33</v>
      </c>
      <c r="I122" s="58">
        <f t="shared" si="1"/>
        <v>72</v>
      </c>
      <c r="J122" s="83"/>
      <c r="K122" s="87" t="s">
        <v>576</v>
      </c>
      <c r="L122" s="90" t="s">
        <v>577</v>
      </c>
      <c r="M122" s="91">
        <v>9435521007</v>
      </c>
      <c r="N122" s="90" t="s">
        <v>580</v>
      </c>
      <c r="O122" s="91">
        <v>8751010245</v>
      </c>
      <c r="P122" s="72">
        <v>43672</v>
      </c>
      <c r="Q122" s="80" t="s">
        <v>169</v>
      </c>
      <c r="R122" s="80">
        <v>48</v>
      </c>
      <c r="S122" s="80" t="s">
        <v>158</v>
      </c>
      <c r="T122" s="18"/>
    </row>
    <row r="123" spans="1:20" ht="17.25">
      <c r="A123" s="4">
        <v>119</v>
      </c>
      <c r="B123" s="85" t="s">
        <v>62</v>
      </c>
      <c r="C123" s="81" t="s">
        <v>528</v>
      </c>
      <c r="D123" s="80" t="s">
        <v>25</v>
      </c>
      <c r="E123" s="83">
        <v>552</v>
      </c>
      <c r="F123" s="86"/>
      <c r="G123" s="19">
        <v>19</v>
      </c>
      <c r="H123" s="19">
        <v>16</v>
      </c>
      <c r="I123" s="58">
        <f t="shared" si="1"/>
        <v>35</v>
      </c>
      <c r="J123" s="83">
        <v>9707632976</v>
      </c>
      <c r="K123" s="87" t="s">
        <v>566</v>
      </c>
      <c r="L123" s="90" t="s">
        <v>568</v>
      </c>
      <c r="M123" s="91">
        <v>9859967310</v>
      </c>
      <c r="N123" s="90" t="s">
        <v>579</v>
      </c>
      <c r="O123" s="91">
        <v>9707749908</v>
      </c>
      <c r="P123" s="72">
        <v>43673</v>
      </c>
      <c r="Q123" s="80" t="s">
        <v>172</v>
      </c>
      <c r="R123" s="80">
        <v>29</v>
      </c>
      <c r="S123" s="80" t="s">
        <v>158</v>
      </c>
      <c r="T123" s="18"/>
    </row>
    <row r="124" spans="1:20" ht="17.25">
      <c r="A124" s="4">
        <v>120</v>
      </c>
      <c r="B124" s="85" t="s">
        <v>62</v>
      </c>
      <c r="C124" s="81" t="s">
        <v>529</v>
      </c>
      <c r="D124" s="80" t="s">
        <v>25</v>
      </c>
      <c r="E124" s="83">
        <v>557</v>
      </c>
      <c r="F124" s="93"/>
      <c r="G124" s="19">
        <v>17</v>
      </c>
      <c r="H124" s="19">
        <v>18</v>
      </c>
      <c r="I124" s="58">
        <f t="shared" si="1"/>
        <v>35</v>
      </c>
      <c r="J124" s="83">
        <v>9707742298</v>
      </c>
      <c r="K124" s="87" t="s">
        <v>566</v>
      </c>
      <c r="L124" s="90" t="s">
        <v>568</v>
      </c>
      <c r="M124" s="91">
        <v>9859967310</v>
      </c>
      <c r="N124" s="90" t="s">
        <v>579</v>
      </c>
      <c r="O124" s="91">
        <v>9707749908</v>
      </c>
      <c r="P124" s="72">
        <v>43673</v>
      </c>
      <c r="Q124" s="80" t="s">
        <v>172</v>
      </c>
      <c r="R124" s="80">
        <v>29</v>
      </c>
      <c r="S124" s="80" t="s">
        <v>158</v>
      </c>
      <c r="T124" s="18"/>
    </row>
    <row r="125" spans="1:20" ht="17.25">
      <c r="A125" s="4">
        <v>121</v>
      </c>
      <c r="B125" s="85" t="s">
        <v>62</v>
      </c>
      <c r="C125" s="81" t="s">
        <v>488</v>
      </c>
      <c r="D125" s="80" t="s">
        <v>25</v>
      </c>
      <c r="E125" s="83">
        <v>558</v>
      </c>
      <c r="F125" s="93"/>
      <c r="G125" s="19">
        <v>12</v>
      </c>
      <c r="H125" s="19">
        <v>16</v>
      </c>
      <c r="I125" s="58">
        <f t="shared" si="1"/>
        <v>28</v>
      </c>
      <c r="J125" s="83">
        <v>9707255453</v>
      </c>
      <c r="K125" s="87" t="s">
        <v>566</v>
      </c>
      <c r="L125" s="90" t="s">
        <v>568</v>
      </c>
      <c r="M125" s="91">
        <v>9859967310</v>
      </c>
      <c r="N125" s="90" t="s">
        <v>579</v>
      </c>
      <c r="O125" s="91">
        <v>9707749908</v>
      </c>
      <c r="P125" s="72">
        <v>43673</v>
      </c>
      <c r="Q125" s="80" t="s">
        <v>172</v>
      </c>
      <c r="R125" s="80">
        <v>29</v>
      </c>
      <c r="S125" s="80" t="s">
        <v>158</v>
      </c>
      <c r="T125" s="18"/>
    </row>
    <row r="126" spans="1:20" ht="34.5">
      <c r="A126" s="4">
        <v>122</v>
      </c>
      <c r="B126" s="85" t="s">
        <v>63</v>
      </c>
      <c r="C126" s="81" t="s">
        <v>530</v>
      </c>
      <c r="D126" s="80" t="s">
        <v>25</v>
      </c>
      <c r="E126" s="83">
        <v>512</v>
      </c>
      <c r="F126" s="93"/>
      <c r="G126" s="19">
        <v>14</v>
      </c>
      <c r="H126" s="19">
        <v>16</v>
      </c>
      <c r="I126" s="58">
        <f t="shared" si="1"/>
        <v>30</v>
      </c>
      <c r="J126" s="83">
        <v>9854350395</v>
      </c>
      <c r="K126" s="87" t="s">
        <v>576</v>
      </c>
      <c r="L126" s="90" t="s">
        <v>577</v>
      </c>
      <c r="M126" s="91">
        <v>9435521007</v>
      </c>
      <c r="N126" s="90" t="s">
        <v>581</v>
      </c>
      <c r="O126" s="91">
        <v>9577972977</v>
      </c>
      <c r="P126" s="72">
        <v>43673</v>
      </c>
      <c r="Q126" s="80" t="s">
        <v>172</v>
      </c>
      <c r="R126" s="80">
        <v>47</v>
      </c>
      <c r="S126" s="80" t="s">
        <v>158</v>
      </c>
      <c r="T126" s="18"/>
    </row>
    <row r="127" spans="1:20" ht="34.5">
      <c r="A127" s="4">
        <v>123</v>
      </c>
      <c r="B127" s="85" t="s">
        <v>63</v>
      </c>
      <c r="C127" s="81" t="s">
        <v>531</v>
      </c>
      <c r="D127" s="80" t="s">
        <v>25</v>
      </c>
      <c r="E127" s="83">
        <v>513</v>
      </c>
      <c r="F127" s="93"/>
      <c r="G127" s="19">
        <v>16</v>
      </c>
      <c r="H127" s="19">
        <v>18</v>
      </c>
      <c r="I127" s="58">
        <f t="shared" si="1"/>
        <v>34</v>
      </c>
      <c r="J127" s="83">
        <v>9854552508</v>
      </c>
      <c r="K127" s="87" t="s">
        <v>576</v>
      </c>
      <c r="L127" s="90" t="s">
        <v>577</v>
      </c>
      <c r="M127" s="91">
        <v>9435521007</v>
      </c>
      <c r="N127" s="90" t="s">
        <v>581</v>
      </c>
      <c r="O127" s="91">
        <v>9577972977</v>
      </c>
      <c r="P127" s="72">
        <v>43673</v>
      </c>
      <c r="Q127" s="80" t="s">
        <v>172</v>
      </c>
      <c r="R127" s="80">
        <v>48</v>
      </c>
      <c r="S127" s="80" t="s">
        <v>158</v>
      </c>
      <c r="T127" s="18"/>
    </row>
    <row r="128" spans="1:20" ht="34.5">
      <c r="A128" s="4">
        <v>124</v>
      </c>
      <c r="B128" s="85" t="s">
        <v>63</v>
      </c>
      <c r="C128" s="81" t="s">
        <v>532</v>
      </c>
      <c r="D128" s="80" t="s">
        <v>25</v>
      </c>
      <c r="E128" s="83">
        <v>514</v>
      </c>
      <c r="F128" s="93"/>
      <c r="G128" s="19">
        <v>13</v>
      </c>
      <c r="H128" s="19">
        <v>14</v>
      </c>
      <c r="I128" s="58">
        <f t="shared" si="1"/>
        <v>27</v>
      </c>
      <c r="J128" s="83">
        <v>9859842878</v>
      </c>
      <c r="K128" s="87" t="s">
        <v>576</v>
      </c>
      <c r="L128" s="90" t="s">
        <v>577</v>
      </c>
      <c r="M128" s="91">
        <v>9435521007</v>
      </c>
      <c r="N128" s="90" t="s">
        <v>581</v>
      </c>
      <c r="O128" s="91">
        <v>9577972977</v>
      </c>
      <c r="P128" s="72">
        <v>43673</v>
      </c>
      <c r="Q128" s="80" t="s">
        <v>172</v>
      </c>
      <c r="R128" s="80">
        <v>48</v>
      </c>
      <c r="S128" s="80" t="s">
        <v>158</v>
      </c>
      <c r="T128" s="18"/>
    </row>
    <row r="129" spans="1:20" ht="51.75">
      <c r="A129" s="4">
        <v>125</v>
      </c>
      <c r="B129" s="85" t="s">
        <v>62</v>
      </c>
      <c r="C129" s="81" t="s">
        <v>533</v>
      </c>
      <c r="D129" s="80" t="s">
        <v>25</v>
      </c>
      <c r="E129" s="83">
        <v>9</v>
      </c>
      <c r="F129" s="93"/>
      <c r="G129" s="19">
        <v>19</v>
      </c>
      <c r="H129" s="19">
        <v>22</v>
      </c>
      <c r="I129" s="58">
        <f t="shared" si="1"/>
        <v>41</v>
      </c>
      <c r="J129" s="83">
        <v>9678356895</v>
      </c>
      <c r="K129" s="87" t="s">
        <v>582</v>
      </c>
      <c r="L129" s="90" t="s">
        <v>583</v>
      </c>
      <c r="M129" s="91">
        <v>9954669669</v>
      </c>
      <c r="N129" s="90" t="s">
        <v>584</v>
      </c>
      <c r="O129" s="91">
        <v>9707749924</v>
      </c>
      <c r="P129" s="72">
        <v>43675</v>
      </c>
      <c r="Q129" s="80" t="s">
        <v>157</v>
      </c>
      <c r="R129" s="80">
        <v>26</v>
      </c>
      <c r="S129" s="80" t="s">
        <v>158</v>
      </c>
      <c r="T129" s="18"/>
    </row>
    <row r="130" spans="1:20" ht="51.75">
      <c r="A130" s="4">
        <v>126</v>
      </c>
      <c r="B130" s="85" t="s">
        <v>62</v>
      </c>
      <c r="C130" s="81" t="s">
        <v>534</v>
      </c>
      <c r="D130" s="80" t="s">
        <v>25</v>
      </c>
      <c r="E130" s="83">
        <v>12</v>
      </c>
      <c r="F130" s="93"/>
      <c r="G130" s="19">
        <v>17</v>
      </c>
      <c r="H130" s="19">
        <v>13</v>
      </c>
      <c r="I130" s="58">
        <f t="shared" si="1"/>
        <v>30</v>
      </c>
      <c r="J130" s="83">
        <v>9854630698</v>
      </c>
      <c r="K130" s="87" t="s">
        <v>582</v>
      </c>
      <c r="L130" s="90" t="s">
        <v>583</v>
      </c>
      <c r="M130" s="91">
        <v>9954669669</v>
      </c>
      <c r="N130" s="90" t="s">
        <v>584</v>
      </c>
      <c r="O130" s="91">
        <v>9707749924</v>
      </c>
      <c r="P130" s="72">
        <v>43675</v>
      </c>
      <c r="Q130" s="80" t="s">
        <v>157</v>
      </c>
      <c r="R130" s="80">
        <v>26</v>
      </c>
      <c r="S130" s="80" t="s">
        <v>158</v>
      </c>
      <c r="T130" s="18"/>
    </row>
    <row r="131" spans="1:20" ht="51.75">
      <c r="A131" s="4">
        <v>127</v>
      </c>
      <c r="B131" s="85" t="s">
        <v>62</v>
      </c>
      <c r="C131" s="81" t="s">
        <v>535</v>
      </c>
      <c r="D131" s="80" t="s">
        <v>25</v>
      </c>
      <c r="E131" s="83">
        <v>292</v>
      </c>
      <c r="F131" s="93"/>
      <c r="G131" s="19">
        <v>12</v>
      </c>
      <c r="H131" s="19">
        <v>18</v>
      </c>
      <c r="I131" s="58">
        <f t="shared" si="1"/>
        <v>30</v>
      </c>
      <c r="J131" s="83">
        <v>8876192348</v>
      </c>
      <c r="K131" s="87" t="s">
        <v>582</v>
      </c>
      <c r="L131" s="90" t="s">
        <v>583</v>
      </c>
      <c r="M131" s="91">
        <v>9954669669</v>
      </c>
      <c r="N131" s="90" t="s">
        <v>584</v>
      </c>
      <c r="O131" s="91">
        <v>9707749924</v>
      </c>
      <c r="P131" s="72">
        <v>43675</v>
      </c>
      <c r="Q131" s="80" t="s">
        <v>157</v>
      </c>
      <c r="R131" s="80">
        <v>26</v>
      </c>
      <c r="S131" s="80" t="s">
        <v>158</v>
      </c>
      <c r="T131" s="18"/>
    </row>
    <row r="132" spans="1:20" ht="34.5">
      <c r="A132" s="4">
        <v>128</v>
      </c>
      <c r="B132" s="85" t="s">
        <v>63</v>
      </c>
      <c r="C132" s="81" t="s">
        <v>536</v>
      </c>
      <c r="D132" s="80" t="s">
        <v>25</v>
      </c>
      <c r="E132" s="83">
        <v>207</v>
      </c>
      <c r="F132" s="93"/>
      <c r="G132" s="19">
        <v>27</v>
      </c>
      <c r="H132" s="19">
        <v>26</v>
      </c>
      <c r="I132" s="58">
        <f t="shared" si="1"/>
        <v>53</v>
      </c>
      <c r="J132" s="83">
        <v>9613454591</v>
      </c>
      <c r="K132" s="87" t="s">
        <v>576</v>
      </c>
      <c r="L132" s="90" t="s">
        <v>577</v>
      </c>
      <c r="M132" s="91">
        <v>9435521007</v>
      </c>
      <c r="N132" s="90" t="s">
        <v>585</v>
      </c>
      <c r="O132" s="91">
        <v>9577542648</v>
      </c>
      <c r="P132" s="72">
        <v>43675</v>
      </c>
      <c r="Q132" s="80" t="s">
        <v>157</v>
      </c>
      <c r="R132" s="80">
        <v>45</v>
      </c>
      <c r="S132" s="80" t="s">
        <v>158</v>
      </c>
      <c r="T132" s="18"/>
    </row>
    <row r="133" spans="1:20" ht="34.5">
      <c r="A133" s="4">
        <v>129</v>
      </c>
      <c r="B133" s="85" t="s">
        <v>63</v>
      </c>
      <c r="C133" s="81" t="s">
        <v>537</v>
      </c>
      <c r="D133" s="80" t="s">
        <v>25</v>
      </c>
      <c r="E133" s="83">
        <v>208</v>
      </c>
      <c r="F133" s="93"/>
      <c r="G133" s="19">
        <v>24</v>
      </c>
      <c r="H133" s="19">
        <v>20</v>
      </c>
      <c r="I133" s="58">
        <f t="shared" si="1"/>
        <v>44</v>
      </c>
      <c r="J133" s="83">
        <v>9854646892</v>
      </c>
      <c r="K133" s="87" t="s">
        <v>576</v>
      </c>
      <c r="L133" s="90" t="s">
        <v>577</v>
      </c>
      <c r="M133" s="91">
        <v>9435521007</v>
      </c>
      <c r="N133" s="90" t="s">
        <v>585</v>
      </c>
      <c r="O133" s="91">
        <v>9577542648</v>
      </c>
      <c r="P133" s="72">
        <v>43675</v>
      </c>
      <c r="Q133" s="80" t="s">
        <v>157</v>
      </c>
      <c r="R133" s="80">
        <v>46</v>
      </c>
      <c r="S133" s="80" t="s">
        <v>158</v>
      </c>
      <c r="T133" s="18"/>
    </row>
    <row r="134" spans="1:20" ht="51.75">
      <c r="A134" s="4">
        <v>130</v>
      </c>
      <c r="B134" s="85" t="s">
        <v>62</v>
      </c>
      <c r="C134" s="81" t="s">
        <v>538</v>
      </c>
      <c r="D134" s="80" t="s">
        <v>25</v>
      </c>
      <c r="E134" s="83">
        <v>11</v>
      </c>
      <c r="F134" s="93"/>
      <c r="G134" s="19">
        <v>19</v>
      </c>
      <c r="H134" s="19">
        <v>18</v>
      </c>
      <c r="I134" s="58">
        <f t="shared" ref="I134:I164" si="2">SUM(G134:H134)</f>
        <v>37</v>
      </c>
      <c r="J134" s="83"/>
      <c r="K134" s="87" t="s">
        <v>582</v>
      </c>
      <c r="L134" s="90" t="s">
        <v>583</v>
      </c>
      <c r="M134" s="91">
        <v>9954669669</v>
      </c>
      <c r="N134" s="90" t="s">
        <v>584</v>
      </c>
      <c r="O134" s="91">
        <v>9707749924</v>
      </c>
      <c r="P134" s="72">
        <v>43676</v>
      </c>
      <c r="Q134" s="80" t="s">
        <v>161</v>
      </c>
      <c r="R134" s="80">
        <v>27</v>
      </c>
      <c r="S134" s="80" t="s">
        <v>158</v>
      </c>
      <c r="T134" s="18"/>
    </row>
    <row r="135" spans="1:20" ht="51.75">
      <c r="A135" s="4">
        <v>131</v>
      </c>
      <c r="B135" s="85" t="s">
        <v>62</v>
      </c>
      <c r="C135" s="81" t="s">
        <v>539</v>
      </c>
      <c r="D135" s="80" t="s">
        <v>25</v>
      </c>
      <c r="E135" s="83">
        <v>534</v>
      </c>
      <c r="F135" s="93"/>
      <c r="G135" s="19">
        <v>23</v>
      </c>
      <c r="H135" s="19">
        <v>24</v>
      </c>
      <c r="I135" s="58">
        <f t="shared" si="2"/>
        <v>47</v>
      </c>
      <c r="J135" s="83">
        <v>9864340491</v>
      </c>
      <c r="K135" s="87" t="s">
        <v>582</v>
      </c>
      <c r="L135" s="90" t="s">
        <v>583</v>
      </c>
      <c r="M135" s="91">
        <v>9954669669</v>
      </c>
      <c r="N135" s="90" t="s">
        <v>584</v>
      </c>
      <c r="O135" s="91">
        <v>9707749924</v>
      </c>
      <c r="P135" s="72">
        <v>43676</v>
      </c>
      <c r="Q135" s="80" t="s">
        <v>161</v>
      </c>
      <c r="R135" s="80">
        <v>27</v>
      </c>
      <c r="S135" s="80" t="s">
        <v>158</v>
      </c>
      <c r="T135" s="18"/>
    </row>
    <row r="136" spans="1:20" ht="51.75">
      <c r="A136" s="4">
        <v>132</v>
      </c>
      <c r="B136" s="85" t="s">
        <v>62</v>
      </c>
      <c r="C136" s="81" t="s">
        <v>540</v>
      </c>
      <c r="D136" s="80" t="s">
        <v>25</v>
      </c>
      <c r="E136" s="83">
        <v>540</v>
      </c>
      <c r="F136" s="93"/>
      <c r="G136" s="19">
        <v>17</v>
      </c>
      <c r="H136" s="19">
        <v>21</v>
      </c>
      <c r="I136" s="58">
        <f t="shared" si="2"/>
        <v>38</v>
      </c>
      <c r="J136" s="83">
        <v>9678146620</v>
      </c>
      <c r="K136" s="87" t="s">
        <v>582</v>
      </c>
      <c r="L136" s="90" t="s">
        <v>583</v>
      </c>
      <c r="M136" s="91">
        <v>9954669669</v>
      </c>
      <c r="N136" s="90" t="s">
        <v>584</v>
      </c>
      <c r="O136" s="91">
        <v>9707749924</v>
      </c>
      <c r="P136" s="72">
        <v>43676</v>
      </c>
      <c r="Q136" s="80" t="s">
        <v>161</v>
      </c>
      <c r="R136" s="80">
        <v>27</v>
      </c>
      <c r="S136" s="80" t="s">
        <v>158</v>
      </c>
      <c r="T136" s="18"/>
    </row>
    <row r="137" spans="1:20" ht="34.5">
      <c r="A137" s="4">
        <v>133</v>
      </c>
      <c r="B137" s="85" t="s">
        <v>63</v>
      </c>
      <c r="C137" s="81" t="s">
        <v>541</v>
      </c>
      <c r="D137" s="80" t="s">
        <v>25</v>
      </c>
      <c r="E137" s="83">
        <v>283</v>
      </c>
      <c r="F137" s="93"/>
      <c r="G137" s="19">
        <v>34</v>
      </c>
      <c r="H137" s="19">
        <v>22</v>
      </c>
      <c r="I137" s="58">
        <f t="shared" si="2"/>
        <v>56</v>
      </c>
      <c r="J137" s="83">
        <v>9859213909</v>
      </c>
      <c r="K137" s="87" t="s">
        <v>576</v>
      </c>
      <c r="L137" s="90" t="s">
        <v>577</v>
      </c>
      <c r="M137" s="91">
        <v>9435521007</v>
      </c>
      <c r="N137" s="90" t="s">
        <v>585</v>
      </c>
      <c r="O137" s="91">
        <v>9577542648</v>
      </c>
      <c r="P137" s="72">
        <v>43676</v>
      </c>
      <c r="Q137" s="80" t="s">
        <v>161</v>
      </c>
      <c r="R137" s="80">
        <v>47</v>
      </c>
      <c r="S137" s="80" t="s">
        <v>158</v>
      </c>
      <c r="T137" s="18"/>
    </row>
    <row r="138" spans="1:20" ht="34.5">
      <c r="A138" s="4">
        <v>134</v>
      </c>
      <c r="B138" s="85" t="s">
        <v>63</v>
      </c>
      <c r="C138" s="81" t="s">
        <v>542</v>
      </c>
      <c r="D138" s="80" t="s">
        <v>25</v>
      </c>
      <c r="E138" s="83">
        <v>520</v>
      </c>
      <c r="F138" s="93"/>
      <c r="G138" s="19">
        <v>19</v>
      </c>
      <c r="H138" s="19">
        <v>13</v>
      </c>
      <c r="I138" s="58">
        <f t="shared" si="2"/>
        <v>32</v>
      </c>
      <c r="J138" s="83">
        <v>7399355460</v>
      </c>
      <c r="K138" s="87" t="s">
        <v>576</v>
      </c>
      <c r="L138" s="90" t="s">
        <v>577</v>
      </c>
      <c r="M138" s="91">
        <v>9435521007</v>
      </c>
      <c r="N138" s="90" t="s">
        <v>585</v>
      </c>
      <c r="O138" s="91">
        <v>9577542648</v>
      </c>
      <c r="P138" s="72">
        <v>43676</v>
      </c>
      <c r="Q138" s="80" t="s">
        <v>161</v>
      </c>
      <c r="R138" s="80">
        <v>48</v>
      </c>
      <c r="S138" s="80" t="s">
        <v>158</v>
      </c>
      <c r="T138" s="18"/>
    </row>
    <row r="139" spans="1:20" ht="34.5">
      <c r="A139" s="4">
        <v>135</v>
      </c>
      <c r="B139" s="85" t="s">
        <v>63</v>
      </c>
      <c r="C139" s="81" t="s">
        <v>543</v>
      </c>
      <c r="D139" s="80" t="s">
        <v>25</v>
      </c>
      <c r="E139" s="83">
        <v>521</v>
      </c>
      <c r="F139" s="93"/>
      <c r="G139" s="19">
        <v>9</v>
      </c>
      <c r="H139" s="19">
        <v>15</v>
      </c>
      <c r="I139" s="58">
        <f t="shared" si="2"/>
        <v>24</v>
      </c>
      <c r="J139" s="83">
        <v>9854209166</v>
      </c>
      <c r="K139" s="87" t="s">
        <v>576</v>
      </c>
      <c r="L139" s="90" t="s">
        <v>577</v>
      </c>
      <c r="M139" s="91">
        <v>9435521007</v>
      </c>
      <c r="N139" s="90" t="s">
        <v>585</v>
      </c>
      <c r="O139" s="91">
        <v>9577542648</v>
      </c>
      <c r="P139" s="72">
        <v>43676</v>
      </c>
      <c r="Q139" s="80" t="s">
        <v>161</v>
      </c>
      <c r="R139" s="80">
        <v>48</v>
      </c>
      <c r="S139" s="80" t="s">
        <v>158</v>
      </c>
      <c r="T139" s="18"/>
    </row>
    <row r="140" spans="1:20" ht="34.5">
      <c r="A140" s="4">
        <v>136</v>
      </c>
      <c r="B140" s="85" t="s">
        <v>62</v>
      </c>
      <c r="C140" s="81" t="s">
        <v>544</v>
      </c>
      <c r="D140" s="80" t="s">
        <v>25</v>
      </c>
      <c r="E140" s="83">
        <v>260</v>
      </c>
      <c r="F140" s="93"/>
      <c r="G140" s="19">
        <v>20</v>
      </c>
      <c r="H140" s="19">
        <v>20</v>
      </c>
      <c r="I140" s="58">
        <f t="shared" si="2"/>
        <v>40</v>
      </c>
      <c r="J140" s="83">
        <v>9707390859</v>
      </c>
      <c r="K140" s="87" t="s">
        <v>544</v>
      </c>
      <c r="L140" s="90" t="s">
        <v>841</v>
      </c>
      <c r="M140" s="91">
        <v>9854583950</v>
      </c>
      <c r="N140" s="90" t="s">
        <v>586</v>
      </c>
      <c r="O140" s="91">
        <v>8761910241</v>
      </c>
      <c r="P140" s="72">
        <v>43677</v>
      </c>
      <c r="Q140" s="80" t="s">
        <v>165</v>
      </c>
      <c r="R140" s="80">
        <v>22</v>
      </c>
      <c r="S140" s="80" t="s">
        <v>158</v>
      </c>
      <c r="T140" s="18"/>
    </row>
    <row r="141" spans="1:20" ht="51.75">
      <c r="A141" s="4">
        <v>137</v>
      </c>
      <c r="B141" s="85" t="s">
        <v>62</v>
      </c>
      <c r="C141" s="81" t="s">
        <v>545</v>
      </c>
      <c r="D141" s="80" t="s">
        <v>25</v>
      </c>
      <c r="E141" s="83">
        <v>541</v>
      </c>
      <c r="F141" s="92"/>
      <c r="G141" s="19">
        <v>11</v>
      </c>
      <c r="H141" s="19">
        <v>19</v>
      </c>
      <c r="I141" s="58">
        <f t="shared" si="2"/>
        <v>30</v>
      </c>
      <c r="J141" s="83">
        <v>7896571920</v>
      </c>
      <c r="K141" s="87" t="s">
        <v>582</v>
      </c>
      <c r="L141" s="90" t="s">
        <v>583</v>
      </c>
      <c r="M141" s="91">
        <v>9954669669</v>
      </c>
      <c r="N141" s="90" t="s">
        <v>584</v>
      </c>
      <c r="O141" s="91">
        <v>9707749924</v>
      </c>
      <c r="P141" s="72">
        <v>43677</v>
      </c>
      <c r="Q141" s="80" t="s">
        <v>165</v>
      </c>
      <c r="R141" s="80">
        <v>26</v>
      </c>
      <c r="S141" s="80" t="s">
        <v>158</v>
      </c>
      <c r="T141" s="18"/>
    </row>
    <row r="142" spans="1:20" ht="51.75">
      <c r="A142" s="4">
        <v>138</v>
      </c>
      <c r="B142" s="85" t="s">
        <v>62</v>
      </c>
      <c r="C142" s="81" t="s">
        <v>546</v>
      </c>
      <c r="D142" s="80" t="s">
        <v>25</v>
      </c>
      <c r="E142" s="83">
        <v>542</v>
      </c>
      <c r="F142" s="92"/>
      <c r="G142" s="19">
        <v>15</v>
      </c>
      <c r="H142" s="19">
        <v>18</v>
      </c>
      <c r="I142" s="58">
        <f t="shared" si="2"/>
        <v>33</v>
      </c>
      <c r="J142" s="83">
        <v>9577122375</v>
      </c>
      <c r="K142" s="87" t="s">
        <v>582</v>
      </c>
      <c r="L142" s="90" t="s">
        <v>583</v>
      </c>
      <c r="M142" s="91">
        <v>9954669669</v>
      </c>
      <c r="N142" s="90" t="s">
        <v>584</v>
      </c>
      <c r="O142" s="91">
        <v>9707749924</v>
      </c>
      <c r="P142" s="72">
        <v>43677</v>
      </c>
      <c r="Q142" s="80" t="s">
        <v>165</v>
      </c>
      <c r="R142" s="80">
        <v>26</v>
      </c>
      <c r="S142" s="80" t="s">
        <v>158</v>
      </c>
      <c r="T142" s="18"/>
    </row>
    <row r="143" spans="1:20" ht="34.5">
      <c r="A143" s="4">
        <v>139</v>
      </c>
      <c r="B143" s="85" t="s">
        <v>63</v>
      </c>
      <c r="C143" s="81" t="s">
        <v>547</v>
      </c>
      <c r="D143" s="80" t="s">
        <v>25</v>
      </c>
      <c r="E143" s="83"/>
      <c r="F143" s="87"/>
      <c r="G143" s="19">
        <v>68</v>
      </c>
      <c r="H143" s="19">
        <v>61</v>
      </c>
      <c r="I143" s="58">
        <f t="shared" si="2"/>
        <v>129</v>
      </c>
      <c r="J143" s="83">
        <v>9401951545</v>
      </c>
      <c r="K143" s="87" t="s">
        <v>587</v>
      </c>
      <c r="L143" s="90" t="s">
        <v>836</v>
      </c>
      <c r="M143" s="91">
        <v>9707049168</v>
      </c>
      <c r="N143" s="90"/>
      <c r="O143" s="91"/>
      <c r="P143" s="72">
        <v>43677</v>
      </c>
      <c r="Q143" s="80" t="s">
        <v>165</v>
      </c>
      <c r="R143" s="80">
        <v>11</v>
      </c>
      <c r="S143" s="80" t="s">
        <v>158</v>
      </c>
      <c r="T143" s="18"/>
    </row>
    <row r="144" spans="1:20" ht="17.25">
      <c r="A144" s="4">
        <v>140</v>
      </c>
      <c r="B144" s="17"/>
      <c r="C144" s="81"/>
      <c r="D144" s="18"/>
      <c r="E144" s="19"/>
      <c r="F144" s="18"/>
      <c r="G144" s="19"/>
      <c r="H144" s="19"/>
      <c r="I144" s="58">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c r="A165" s="21" t="s">
        <v>11</v>
      </c>
      <c r="B165" s="39"/>
      <c r="C165" s="21">
        <f>COUNTIFS(C5:C164,"*")</f>
        <v>139</v>
      </c>
      <c r="D165" s="21"/>
      <c r="E165" s="13"/>
      <c r="F165" s="21"/>
      <c r="G165" s="59">
        <f>SUM(G5:G164)</f>
        <v>2919</v>
      </c>
      <c r="H165" s="59">
        <f>SUM(H5:H164)</f>
        <v>2987</v>
      </c>
      <c r="I165" s="59">
        <f>SUM(I5:I164)</f>
        <v>5906</v>
      </c>
      <c r="J165" s="21"/>
      <c r="K165" s="21"/>
      <c r="L165" s="21"/>
      <c r="M165" s="21"/>
      <c r="N165" s="21"/>
      <c r="O165" s="21"/>
      <c r="P165" s="14"/>
      <c r="Q165" s="21"/>
      <c r="R165" s="21"/>
      <c r="S165" s="21"/>
      <c r="T165" s="12"/>
    </row>
    <row r="166" spans="1:20">
      <c r="A166" s="44" t="s">
        <v>62</v>
      </c>
      <c r="B166" s="10">
        <f>COUNTIF(B$5:B$164,"Team 1")</f>
        <v>75</v>
      </c>
      <c r="C166" s="44" t="s">
        <v>25</v>
      </c>
      <c r="D166" s="10">
        <f>COUNTIF(D5:D164,"Anganwadi")</f>
        <v>139</v>
      </c>
    </row>
    <row r="167" spans="1:20">
      <c r="A167" s="44" t="s">
        <v>63</v>
      </c>
      <c r="B167" s="10">
        <f>COUNTIF(B$6:B$164,"Team 2")</f>
        <v>64</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zoomScale="70" zoomScaleNormal="70" workbookViewId="0">
      <pane xSplit="3" ySplit="4" topLeftCell="D5" activePane="bottomRight" state="frozen"/>
      <selection pane="topRight" activeCell="C1" sqref="C1"/>
      <selection pane="bottomLeft" activeCell="A5" sqref="A5"/>
      <selection pane="bottomRight" activeCell="Q82" sqref="Q82"/>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59" t="s">
        <v>70</v>
      </c>
      <c r="B1" s="159"/>
      <c r="C1" s="159"/>
      <c r="D1" s="55"/>
      <c r="E1" s="55"/>
      <c r="F1" s="55"/>
      <c r="G1" s="55"/>
      <c r="H1" s="55"/>
      <c r="I1" s="55"/>
      <c r="J1" s="55"/>
      <c r="K1" s="55"/>
      <c r="L1" s="55"/>
      <c r="M1" s="55"/>
      <c r="N1" s="55"/>
      <c r="O1" s="55"/>
      <c r="P1" s="55"/>
      <c r="Q1" s="55"/>
      <c r="R1" s="55"/>
      <c r="S1" s="55"/>
    </row>
    <row r="2" spans="1:20">
      <c r="A2" s="155" t="s">
        <v>59</v>
      </c>
      <c r="B2" s="156"/>
      <c r="C2" s="156"/>
      <c r="D2" s="25">
        <v>43678</v>
      </c>
      <c r="E2" s="22"/>
      <c r="F2" s="22"/>
      <c r="G2" s="22"/>
      <c r="H2" s="22"/>
      <c r="I2" s="22"/>
      <c r="J2" s="22"/>
      <c r="K2" s="22"/>
      <c r="L2" s="22"/>
      <c r="M2" s="22"/>
      <c r="N2" s="22"/>
      <c r="O2" s="22"/>
      <c r="P2" s="22"/>
      <c r="Q2" s="22"/>
      <c r="R2" s="22"/>
      <c r="S2" s="22"/>
    </row>
    <row r="3" spans="1:20" ht="24" customHeight="1">
      <c r="A3" s="151" t="s">
        <v>14</v>
      </c>
      <c r="B3" s="153" t="s">
        <v>61</v>
      </c>
      <c r="C3" s="150" t="s">
        <v>7</v>
      </c>
      <c r="D3" s="150" t="s">
        <v>55</v>
      </c>
      <c r="E3" s="150" t="s">
        <v>16</v>
      </c>
      <c r="F3" s="157" t="s">
        <v>17</v>
      </c>
      <c r="G3" s="150" t="s">
        <v>8</v>
      </c>
      <c r="H3" s="150"/>
      <c r="I3" s="150"/>
      <c r="J3" s="150" t="s">
        <v>31</v>
      </c>
      <c r="K3" s="153" t="s">
        <v>33</v>
      </c>
      <c r="L3" s="153" t="s">
        <v>50</v>
      </c>
      <c r="M3" s="153" t="s">
        <v>51</v>
      </c>
      <c r="N3" s="153" t="s">
        <v>34</v>
      </c>
      <c r="O3" s="153" t="s">
        <v>35</v>
      </c>
      <c r="P3" s="151" t="s">
        <v>54</v>
      </c>
      <c r="Q3" s="150" t="s">
        <v>52</v>
      </c>
      <c r="R3" s="150" t="s">
        <v>32</v>
      </c>
      <c r="S3" s="150" t="s">
        <v>53</v>
      </c>
      <c r="T3" s="150" t="s">
        <v>13</v>
      </c>
    </row>
    <row r="4" spans="1:20" ht="25.5" customHeight="1">
      <c r="A4" s="151"/>
      <c r="B4" s="158"/>
      <c r="C4" s="150"/>
      <c r="D4" s="150"/>
      <c r="E4" s="150"/>
      <c r="F4" s="157"/>
      <c r="G4" s="23" t="s">
        <v>9</v>
      </c>
      <c r="H4" s="23" t="s">
        <v>10</v>
      </c>
      <c r="I4" s="23" t="s">
        <v>11</v>
      </c>
      <c r="J4" s="150"/>
      <c r="K4" s="154"/>
      <c r="L4" s="154"/>
      <c r="M4" s="154"/>
      <c r="N4" s="154"/>
      <c r="O4" s="154"/>
      <c r="P4" s="151"/>
      <c r="Q4" s="151"/>
      <c r="R4" s="150"/>
      <c r="S4" s="150"/>
      <c r="T4" s="150"/>
    </row>
    <row r="5" spans="1:20" ht="34.5">
      <c r="A5" s="4">
        <v>1</v>
      </c>
      <c r="B5" s="80" t="s">
        <v>62</v>
      </c>
      <c r="C5" s="81" t="s">
        <v>588</v>
      </c>
      <c r="D5" s="80" t="s">
        <v>25</v>
      </c>
      <c r="E5" s="83">
        <v>202</v>
      </c>
      <c r="F5" s="80"/>
      <c r="G5" s="17">
        <v>34</v>
      </c>
      <c r="H5" s="17">
        <v>27</v>
      </c>
      <c r="I5" s="58">
        <f>SUM(G5:H5)</f>
        <v>61</v>
      </c>
      <c r="J5" s="83">
        <v>9854235428</v>
      </c>
      <c r="K5" s="87" t="s">
        <v>667</v>
      </c>
      <c r="L5" s="90" t="s">
        <v>668</v>
      </c>
      <c r="M5" s="91">
        <v>7399601656</v>
      </c>
      <c r="N5" s="90" t="s">
        <v>669</v>
      </c>
      <c r="O5" s="91">
        <v>9613843392</v>
      </c>
      <c r="P5" s="96">
        <v>43678</v>
      </c>
      <c r="Q5" s="80" t="s">
        <v>168</v>
      </c>
      <c r="R5" s="80">
        <v>43</v>
      </c>
      <c r="S5" s="80" t="s">
        <v>158</v>
      </c>
      <c r="T5" s="73"/>
    </row>
    <row r="6" spans="1:20" ht="34.5">
      <c r="A6" s="4">
        <v>2</v>
      </c>
      <c r="B6" s="80" t="s">
        <v>62</v>
      </c>
      <c r="C6" s="81" t="s">
        <v>589</v>
      </c>
      <c r="D6" s="80" t="s">
        <v>25</v>
      </c>
      <c r="E6" s="83">
        <v>423</v>
      </c>
      <c r="F6" s="87"/>
      <c r="G6" s="19">
        <v>22</v>
      </c>
      <c r="H6" s="19">
        <v>17</v>
      </c>
      <c r="I6" s="58">
        <f t="shared" ref="I6:I69" si="0">SUM(G6:H6)</f>
        <v>39</v>
      </c>
      <c r="J6" s="83">
        <v>8751971379</v>
      </c>
      <c r="K6" s="87" t="s">
        <v>667</v>
      </c>
      <c r="L6" s="90" t="s">
        <v>668</v>
      </c>
      <c r="M6" s="91">
        <v>7399601656</v>
      </c>
      <c r="N6" s="90" t="s">
        <v>670</v>
      </c>
      <c r="O6" s="91">
        <v>8752048861</v>
      </c>
      <c r="P6" s="96">
        <v>43678</v>
      </c>
      <c r="Q6" s="80" t="s">
        <v>168</v>
      </c>
      <c r="R6" s="80">
        <v>42</v>
      </c>
      <c r="S6" s="80" t="s">
        <v>158</v>
      </c>
      <c r="T6" s="73"/>
    </row>
    <row r="7" spans="1:20" ht="34.5">
      <c r="A7" s="4">
        <v>3</v>
      </c>
      <c r="B7" s="80" t="s">
        <v>62</v>
      </c>
      <c r="C7" s="81" t="s">
        <v>484</v>
      </c>
      <c r="D7" s="80" t="s">
        <v>25</v>
      </c>
      <c r="E7" s="83">
        <v>440</v>
      </c>
      <c r="F7" s="87"/>
      <c r="G7" s="19">
        <v>11</v>
      </c>
      <c r="H7" s="19">
        <v>14</v>
      </c>
      <c r="I7" s="58">
        <f t="shared" si="0"/>
        <v>25</v>
      </c>
      <c r="J7" s="83">
        <v>7399160187</v>
      </c>
      <c r="K7" s="87" t="s">
        <v>667</v>
      </c>
      <c r="L7" s="90" t="s">
        <v>668</v>
      </c>
      <c r="M7" s="91">
        <v>7399601656</v>
      </c>
      <c r="N7" s="90" t="s">
        <v>671</v>
      </c>
      <c r="O7" s="91">
        <v>8134842409</v>
      </c>
      <c r="P7" s="96">
        <v>43678</v>
      </c>
      <c r="Q7" s="80" t="s">
        <v>168</v>
      </c>
      <c r="R7" s="80">
        <v>43</v>
      </c>
      <c r="S7" s="80" t="s">
        <v>158</v>
      </c>
      <c r="T7" s="73"/>
    </row>
    <row r="8" spans="1:20" ht="34.5">
      <c r="A8" s="4">
        <v>4</v>
      </c>
      <c r="B8" s="80" t="s">
        <v>63</v>
      </c>
      <c r="C8" s="81" t="s">
        <v>590</v>
      </c>
      <c r="D8" s="82" t="s">
        <v>23</v>
      </c>
      <c r="E8" s="83">
        <v>18260304002</v>
      </c>
      <c r="F8" s="84" t="s">
        <v>74</v>
      </c>
      <c r="G8" s="19">
        <v>33</v>
      </c>
      <c r="H8" s="19">
        <v>39</v>
      </c>
      <c r="I8" s="58">
        <f t="shared" si="0"/>
        <v>72</v>
      </c>
      <c r="J8" s="83">
        <v>9435778490</v>
      </c>
      <c r="K8" s="89" t="s">
        <v>399</v>
      </c>
      <c r="L8" s="90" t="s">
        <v>400</v>
      </c>
      <c r="M8" s="91">
        <v>9401466014</v>
      </c>
      <c r="N8" s="90" t="s">
        <v>404</v>
      </c>
      <c r="O8" s="91">
        <v>8876395637</v>
      </c>
      <c r="P8" s="96">
        <v>43678</v>
      </c>
      <c r="Q8" s="80" t="s">
        <v>168</v>
      </c>
      <c r="R8" s="80">
        <v>12</v>
      </c>
      <c r="S8" s="80" t="s">
        <v>158</v>
      </c>
      <c r="T8" s="73"/>
    </row>
    <row r="9" spans="1:20" ht="34.5">
      <c r="A9" s="4">
        <v>5</v>
      </c>
      <c r="B9" s="80" t="s">
        <v>63</v>
      </c>
      <c r="C9" s="81" t="s">
        <v>591</v>
      </c>
      <c r="D9" s="82" t="s">
        <v>23</v>
      </c>
      <c r="E9" s="83">
        <v>18260304302</v>
      </c>
      <c r="F9" s="84" t="s">
        <v>74</v>
      </c>
      <c r="G9" s="19">
        <v>13</v>
      </c>
      <c r="H9" s="19">
        <v>8</v>
      </c>
      <c r="I9" s="58">
        <f t="shared" si="0"/>
        <v>21</v>
      </c>
      <c r="J9" s="83">
        <v>9954333980</v>
      </c>
      <c r="K9" s="89" t="s">
        <v>399</v>
      </c>
      <c r="L9" s="90" t="s">
        <v>400</v>
      </c>
      <c r="M9" s="91">
        <v>9401466014</v>
      </c>
      <c r="N9" s="90" t="s">
        <v>404</v>
      </c>
      <c r="O9" s="91">
        <v>8876395637</v>
      </c>
      <c r="P9" s="96">
        <v>43678</v>
      </c>
      <c r="Q9" s="80" t="s">
        <v>168</v>
      </c>
      <c r="R9" s="80">
        <v>17</v>
      </c>
      <c r="S9" s="80" t="s">
        <v>158</v>
      </c>
      <c r="T9" s="73"/>
    </row>
    <row r="10" spans="1:20" ht="34.5">
      <c r="A10" s="4">
        <v>6</v>
      </c>
      <c r="B10" s="80" t="s">
        <v>62</v>
      </c>
      <c r="C10" s="81" t="s">
        <v>592</v>
      </c>
      <c r="D10" s="80" t="s">
        <v>25</v>
      </c>
      <c r="E10" s="83">
        <v>201</v>
      </c>
      <c r="F10" s="87"/>
      <c r="G10" s="19">
        <v>16</v>
      </c>
      <c r="H10" s="19">
        <v>17</v>
      </c>
      <c r="I10" s="58">
        <f t="shared" si="0"/>
        <v>33</v>
      </c>
      <c r="J10" s="83">
        <v>9859875428</v>
      </c>
      <c r="K10" s="87" t="s">
        <v>667</v>
      </c>
      <c r="L10" s="90" t="s">
        <v>668</v>
      </c>
      <c r="M10" s="91">
        <v>7399601656</v>
      </c>
      <c r="N10" s="90" t="s">
        <v>672</v>
      </c>
      <c r="O10" s="91">
        <v>9613324832</v>
      </c>
      <c r="P10" s="96">
        <v>43679</v>
      </c>
      <c r="Q10" s="80" t="s">
        <v>169</v>
      </c>
      <c r="R10" s="80">
        <v>43</v>
      </c>
      <c r="S10" s="80" t="s">
        <v>158</v>
      </c>
      <c r="T10" s="73"/>
    </row>
    <row r="11" spans="1:20" ht="34.5">
      <c r="A11" s="4">
        <v>7</v>
      </c>
      <c r="B11" s="80" t="s">
        <v>62</v>
      </c>
      <c r="C11" s="81" t="s">
        <v>593</v>
      </c>
      <c r="D11" s="80" t="s">
        <v>25</v>
      </c>
      <c r="E11" s="83">
        <v>264</v>
      </c>
      <c r="F11" s="87"/>
      <c r="G11" s="19">
        <v>12</v>
      </c>
      <c r="H11" s="19">
        <v>15</v>
      </c>
      <c r="I11" s="58">
        <f t="shared" si="0"/>
        <v>27</v>
      </c>
      <c r="J11" s="83">
        <v>9859883433</v>
      </c>
      <c r="K11" s="87" t="s">
        <v>667</v>
      </c>
      <c r="L11" s="90" t="s">
        <v>668</v>
      </c>
      <c r="M11" s="91">
        <v>7399601656</v>
      </c>
      <c r="N11" s="90" t="s">
        <v>673</v>
      </c>
      <c r="O11" s="91">
        <v>7399119712</v>
      </c>
      <c r="P11" s="96">
        <v>43679</v>
      </c>
      <c r="Q11" s="80" t="s">
        <v>169</v>
      </c>
      <c r="R11" s="80">
        <v>43</v>
      </c>
      <c r="S11" s="80" t="s">
        <v>158</v>
      </c>
      <c r="T11" s="73"/>
    </row>
    <row r="12" spans="1:20" ht="34.5">
      <c r="A12" s="4">
        <v>8</v>
      </c>
      <c r="B12" s="80" t="s">
        <v>62</v>
      </c>
      <c r="C12" s="81" t="s">
        <v>594</v>
      </c>
      <c r="D12" s="80" t="s">
        <v>23</v>
      </c>
      <c r="E12" s="83" t="s">
        <v>595</v>
      </c>
      <c r="F12" s="87" t="s">
        <v>74</v>
      </c>
      <c r="G12" s="19">
        <v>27</v>
      </c>
      <c r="H12" s="19">
        <v>19</v>
      </c>
      <c r="I12" s="58">
        <f t="shared" si="0"/>
        <v>46</v>
      </c>
      <c r="J12" s="83"/>
      <c r="K12" s="87" t="s">
        <v>667</v>
      </c>
      <c r="L12" s="90" t="s">
        <v>668</v>
      </c>
      <c r="M12" s="91">
        <v>7399601656</v>
      </c>
      <c r="N12" s="90" t="s">
        <v>672</v>
      </c>
      <c r="O12" s="91">
        <v>9613324832</v>
      </c>
      <c r="P12" s="96">
        <v>43679</v>
      </c>
      <c r="Q12" s="80" t="s">
        <v>169</v>
      </c>
      <c r="R12" s="80">
        <v>43</v>
      </c>
      <c r="S12" s="80" t="s">
        <v>158</v>
      </c>
      <c r="T12" s="73"/>
    </row>
    <row r="13" spans="1:20" ht="34.5">
      <c r="A13" s="4">
        <v>9</v>
      </c>
      <c r="B13" s="80" t="s">
        <v>63</v>
      </c>
      <c r="C13" s="81" t="s">
        <v>596</v>
      </c>
      <c r="D13" s="82" t="s">
        <v>25</v>
      </c>
      <c r="E13" s="88"/>
      <c r="F13" s="84"/>
      <c r="G13" s="19">
        <v>23</v>
      </c>
      <c r="H13" s="19">
        <v>29</v>
      </c>
      <c r="I13" s="58">
        <f t="shared" si="0"/>
        <v>52</v>
      </c>
      <c r="J13" s="83">
        <v>8136018848</v>
      </c>
      <c r="K13" s="89" t="s">
        <v>399</v>
      </c>
      <c r="L13" s="90" t="s">
        <v>400</v>
      </c>
      <c r="M13" s="91">
        <v>9401466014</v>
      </c>
      <c r="N13" s="90" t="s">
        <v>674</v>
      </c>
      <c r="O13" s="91">
        <v>9531151304</v>
      </c>
      <c r="P13" s="96">
        <v>43679</v>
      </c>
      <c r="Q13" s="80" t="s">
        <v>169</v>
      </c>
      <c r="R13" s="80">
        <v>13</v>
      </c>
      <c r="S13" s="80" t="s">
        <v>158</v>
      </c>
      <c r="T13" s="73"/>
    </row>
    <row r="14" spans="1:20" ht="34.5">
      <c r="A14" s="4">
        <v>10</v>
      </c>
      <c r="B14" s="80" t="s">
        <v>63</v>
      </c>
      <c r="C14" s="81" t="s">
        <v>597</v>
      </c>
      <c r="D14" s="82" t="s">
        <v>23</v>
      </c>
      <c r="E14" s="83">
        <v>18260304601</v>
      </c>
      <c r="F14" s="84" t="s">
        <v>74</v>
      </c>
      <c r="G14" s="19">
        <v>16</v>
      </c>
      <c r="H14" s="19">
        <v>22</v>
      </c>
      <c r="I14" s="58">
        <f t="shared" si="0"/>
        <v>38</v>
      </c>
      <c r="J14" s="83">
        <v>9954594086</v>
      </c>
      <c r="K14" s="89" t="s">
        <v>399</v>
      </c>
      <c r="L14" s="90" t="s">
        <v>400</v>
      </c>
      <c r="M14" s="91">
        <v>9401466014</v>
      </c>
      <c r="N14" s="90" t="s">
        <v>674</v>
      </c>
      <c r="O14" s="91">
        <v>9531151304</v>
      </c>
      <c r="P14" s="96">
        <v>43679</v>
      </c>
      <c r="Q14" s="80" t="s">
        <v>169</v>
      </c>
      <c r="R14" s="80">
        <v>14</v>
      </c>
      <c r="S14" s="80" t="s">
        <v>158</v>
      </c>
      <c r="T14" s="73"/>
    </row>
    <row r="15" spans="1:20" ht="34.5">
      <c r="A15" s="4">
        <v>11</v>
      </c>
      <c r="B15" s="80" t="s">
        <v>63</v>
      </c>
      <c r="C15" s="81" t="s">
        <v>598</v>
      </c>
      <c r="D15" s="82" t="s">
        <v>23</v>
      </c>
      <c r="E15" s="83">
        <v>18260304602</v>
      </c>
      <c r="F15" s="84" t="s">
        <v>74</v>
      </c>
      <c r="G15" s="17">
        <v>19</v>
      </c>
      <c r="H15" s="17">
        <v>23</v>
      </c>
      <c r="I15" s="58">
        <f t="shared" si="0"/>
        <v>42</v>
      </c>
      <c r="J15" s="83">
        <v>8638894519</v>
      </c>
      <c r="K15" s="89" t="s">
        <v>399</v>
      </c>
      <c r="L15" s="90" t="s">
        <v>400</v>
      </c>
      <c r="M15" s="91">
        <v>9401466014</v>
      </c>
      <c r="N15" s="90" t="s">
        <v>674</v>
      </c>
      <c r="O15" s="91">
        <v>9531151304</v>
      </c>
      <c r="P15" s="96">
        <v>43679</v>
      </c>
      <c r="Q15" s="80" t="s">
        <v>169</v>
      </c>
      <c r="R15" s="80">
        <v>15</v>
      </c>
      <c r="S15" s="80" t="s">
        <v>158</v>
      </c>
      <c r="T15" s="73"/>
    </row>
    <row r="16" spans="1:20" ht="34.5">
      <c r="A16" s="4">
        <v>12</v>
      </c>
      <c r="B16" s="80" t="s">
        <v>62</v>
      </c>
      <c r="C16" s="81" t="s">
        <v>599</v>
      </c>
      <c r="D16" s="80" t="s">
        <v>25</v>
      </c>
      <c r="E16" s="83">
        <v>441</v>
      </c>
      <c r="F16" s="80"/>
      <c r="G16" s="19">
        <v>18</v>
      </c>
      <c r="H16" s="19">
        <v>19</v>
      </c>
      <c r="I16" s="58">
        <f t="shared" si="0"/>
        <v>37</v>
      </c>
      <c r="J16" s="83">
        <v>9864670881</v>
      </c>
      <c r="K16" s="87" t="s">
        <v>667</v>
      </c>
      <c r="L16" s="90" t="s">
        <v>668</v>
      </c>
      <c r="M16" s="91">
        <v>7399601656</v>
      </c>
      <c r="N16" s="90" t="s">
        <v>672</v>
      </c>
      <c r="O16" s="91">
        <v>9613324832</v>
      </c>
      <c r="P16" s="96">
        <v>43680</v>
      </c>
      <c r="Q16" s="80" t="s">
        <v>172</v>
      </c>
      <c r="R16" s="80">
        <v>43</v>
      </c>
      <c r="S16" s="80" t="s">
        <v>158</v>
      </c>
      <c r="T16" s="73"/>
    </row>
    <row r="17" spans="1:20" ht="34.5">
      <c r="A17" s="4">
        <v>13</v>
      </c>
      <c r="B17" s="80" t="s">
        <v>62</v>
      </c>
      <c r="C17" s="81" t="s">
        <v>600</v>
      </c>
      <c r="D17" s="80" t="s">
        <v>23</v>
      </c>
      <c r="E17" s="83" t="s">
        <v>601</v>
      </c>
      <c r="F17" s="80" t="s">
        <v>74</v>
      </c>
      <c r="G17" s="19">
        <v>37</v>
      </c>
      <c r="H17" s="19">
        <v>43</v>
      </c>
      <c r="I17" s="58">
        <f t="shared" si="0"/>
        <v>80</v>
      </c>
      <c r="J17" s="95">
        <v>9613757855</v>
      </c>
      <c r="K17" s="87" t="s">
        <v>667</v>
      </c>
      <c r="L17" s="90" t="s">
        <v>668</v>
      </c>
      <c r="M17" s="91">
        <v>7399601656</v>
      </c>
      <c r="N17" s="90" t="s">
        <v>673</v>
      </c>
      <c r="O17" s="91">
        <v>7399119712</v>
      </c>
      <c r="P17" s="96">
        <v>43680</v>
      </c>
      <c r="Q17" s="80" t="s">
        <v>172</v>
      </c>
      <c r="R17" s="80">
        <v>42</v>
      </c>
      <c r="S17" s="80" t="s">
        <v>158</v>
      </c>
      <c r="T17" s="73"/>
    </row>
    <row r="18" spans="1:20" ht="34.5">
      <c r="A18" s="4">
        <v>14</v>
      </c>
      <c r="B18" s="80" t="s">
        <v>63</v>
      </c>
      <c r="C18" s="81" t="s">
        <v>602</v>
      </c>
      <c r="D18" s="82" t="s">
        <v>25</v>
      </c>
      <c r="E18" s="88"/>
      <c r="F18" s="84"/>
      <c r="G18" s="19">
        <v>68</v>
      </c>
      <c r="H18" s="19">
        <v>59</v>
      </c>
      <c r="I18" s="58">
        <f t="shared" si="0"/>
        <v>127</v>
      </c>
      <c r="J18" s="92"/>
      <c r="K18" s="89" t="s">
        <v>399</v>
      </c>
      <c r="L18" s="90" t="s">
        <v>400</v>
      </c>
      <c r="M18" s="91">
        <v>9401466014</v>
      </c>
      <c r="N18" s="90" t="s">
        <v>675</v>
      </c>
      <c r="O18" s="91">
        <v>9957520349</v>
      </c>
      <c r="P18" s="96">
        <v>43680</v>
      </c>
      <c r="Q18" s="80" t="s">
        <v>172</v>
      </c>
      <c r="R18" s="80">
        <v>14</v>
      </c>
      <c r="S18" s="80" t="s">
        <v>158</v>
      </c>
      <c r="T18" s="73"/>
    </row>
    <row r="19" spans="1:20" ht="17.25">
      <c r="A19" s="4">
        <v>15</v>
      </c>
      <c r="B19" s="80" t="s">
        <v>62</v>
      </c>
      <c r="C19" s="81" t="s">
        <v>603</v>
      </c>
      <c r="D19" s="80" t="s">
        <v>25</v>
      </c>
      <c r="E19" s="83">
        <v>84</v>
      </c>
      <c r="F19" s="87"/>
      <c r="G19" s="19">
        <v>48</v>
      </c>
      <c r="H19" s="19">
        <v>43</v>
      </c>
      <c r="I19" s="58">
        <f t="shared" si="0"/>
        <v>91</v>
      </c>
      <c r="J19" s="83"/>
      <c r="K19" s="87" t="s">
        <v>676</v>
      </c>
      <c r="L19" s="90" t="s">
        <v>842</v>
      </c>
      <c r="M19" s="91">
        <v>8011905304</v>
      </c>
      <c r="N19" s="90" t="s">
        <v>677</v>
      </c>
      <c r="O19" s="91">
        <v>8753012547</v>
      </c>
      <c r="P19" s="96">
        <v>43682</v>
      </c>
      <c r="Q19" s="80" t="s">
        <v>157</v>
      </c>
      <c r="R19" s="80">
        <v>34</v>
      </c>
      <c r="S19" s="80" t="s">
        <v>158</v>
      </c>
      <c r="T19" s="73"/>
    </row>
    <row r="20" spans="1:20" ht="17.25">
      <c r="A20" s="4">
        <v>16</v>
      </c>
      <c r="B20" s="80" t="s">
        <v>62</v>
      </c>
      <c r="C20" s="81" t="s">
        <v>604</v>
      </c>
      <c r="D20" s="80" t="s">
        <v>23</v>
      </c>
      <c r="E20" s="83">
        <v>18260315002</v>
      </c>
      <c r="F20" s="87" t="s">
        <v>74</v>
      </c>
      <c r="G20" s="19">
        <v>16</v>
      </c>
      <c r="H20" s="19">
        <v>20</v>
      </c>
      <c r="I20" s="58">
        <f t="shared" si="0"/>
        <v>36</v>
      </c>
      <c r="J20" s="83">
        <v>8822714076</v>
      </c>
      <c r="K20" s="87" t="s">
        <v>676</v>
      </c>
      <c r="L20" s="90" t="s">
        <v>842</v>
      </c>
      <c r="M20" s="91">
        <v>8011905304</v>
      </c>
      <c r="N20" s="90" t="s">
        <v>678</v>
      </c>
      <c r="O20" s="91">
        <v>9854191621</v>
      </c>
      <c r="P20" s="96">
        <v>43682</v>
      </c>
      <c r="Q20" s="80" t="s">
        <v>157</v>
      </c>
      <c r="R20" s="80">
        <v>44</v>
      </c>
      <c r="S20" s="80" t="s">
        <v>158</v>
      </c>
      <c r="T20" s="73"/>
    </row>
    <row r="21" spans="1:20" ht="34.5">
      <c r="A21" s="4">
        <v>17</v>
      </c>
      <c r="B21" s="80" t="s">
        <v>63</v>
      </c>
      <c r="C21" s="81" t="s">
        <v>605</v>
      </c>
      <c r="D21" s="82" t="s">
        <v>23</v>
      </c>
      <c r="E21" s="83">
        <v>18260304603</v>
      </c>
      <c r="F21" s="84" t="s">
        <v>74</v>
      </c>
      <c r="G21" s="19">
        <v>20</v>
      </c>
      <c r="H21" s="19">
        <v>30</v>
      </c>
      <c r="I21" s="58">
        <f t="shared" si="0"/>
        <v>50</v>
      </c>
      <c r="J21" s="83">
        <v>9401051257</v>
      </c>
      <c r="K21" s="89" t="s">
        <v>399</v>
      </c>
      <c r="L21" s="90" t="s">
        <v>400</v>
      </c>
      <c r="M21" s="91">
        <v>9401466014</v>
      </c>
      <c r="N21" s="90" t="s">
        <v>402</v>
      </c>
      <c r="O21" s="91">
        <v>8135001845</v>
      </c>
      <c r="P21" s="96">
        <v>43682</v>
      </c>
      <c r="Q21" s="80" t="s">
        <v>157</v>
      </c>
      <c r="R21" s="80">
        <v>13</v>
      </c>
      <c r="S21" s="80" t="s">
        <v>158</v>
      </c>
      <c r="T21" s="73"/>
    </row>
    <row r="22" spans="1:20" ht="34.5">
      <c r="A22" s="4">
        <v>18</v>
      </c>
      <c r="B22" s="80" t="s">
        <v>63</v>
      </c>
      <c r="C22" s="81" t="s">
        <v>606</v>
      </c>
      <c r="D22" s="82" t="s">
        <v>23</v>
      </c>
      <c r="E22" s="83">
        <v>18260304801</v>
      </c>
      <c r="F22" s="84" t="s">
        <v>74</v>
      </c>
      <c r="G22" s="17">
        <v>24</v>
      </c>
      <c r="H22" s="17">
        <v>31</v>
      </c>
      <c r="I22" s="58">
        <f t="shared" si="0"/>
        <v>55</v>
      </c>
      <c r="J22" s="83">
        <v>9101358442</v>
      </c>
      <c r="K22" s="89" t="s">
        <v>399</v>
      </c>
      <c r="L22" s="90" t="s">
        <v>400</v>
      </c>
      <c r="M22" s="91">
        <v>9401466014</v>
      </c>
      <c r="N22" s="90" t="s">
        <v>402</v>
      </c>
      <c r="O22" s="91">
        <v>8135001845</v>
      </c>
      <c r="P22" s="96">
        <v>43682</v>
      </c>
      <c r="Q22" s="80" t="s">
        <v>157</v>
      </c>
      <c r="R22" s="80">
        <v>14</v>
      </c>
      <c r="S22" s="80" t="s">
        <v>158</v>
      </c>
      <c r="T22" s="73"/>
    </row>
    <row r="23" spans="1:20" ht="34.5">
      <c r="A23" s="4">
        <v>19</v>
      </c>
      <c r="B23" s="80" t="s">
        <v>63</v>
      </c>
      <c r="C23" s="81" t="s">
        <v>607</v>
      </c>
      <c r="D23" s="82" t="s">
        <v>23</v>
      </c>
      <c r="E23" s="83">
        <v>18260304803</v>
      </c>
      <c r="F23" s="84" t="s">
        <v>74</v>
      </c>
      <c r="G23" s="19">
        <v>13</v>
      </c>
      <c r="H23" s="19">
        <v>16</v>
      </c>
      <c r="I23" s="58">
        <f t="shared" si="0"/>
        <v>29</v>
      </c>
      <c r="J23" s="83">
        <v>9707851181</v>
      </c>
      <c r="K23" s="89" t="s">
        <v>399</v>
      </c>
      <c r="L23" s="90" t="s">
        <v>400</v>
      </c>
      <c r="M23" s="91">
        <v>9401466014</v>
      </c>
      <c r="N23" s="90" t="s">
        <v>402</v>
      </c>
      <c r="O23" s="91">
        <v>8135001845</v>
      </c>
      <c r="P23" s="96">
        <v>43682</v>
      </c>
      <c r="Q23" s="80" t="s">
        <v>157</v>
      </c>
      <c r="R23" s="80">
        <v>13</v>
      </c>
      <c r="S23" s="80" t="s">
        <v>158</v>
      </c>
      <c r="T23" s="73"/>
    </row>
    <row r="24" spans="1:20" ht="17.25">
      <c r="A24" s="4">
        <v>20</v>
      </c>
      <c r="B24" s="80" t="s">
        <v>62</v>
      </c>
      <c r="C24" s="81" t="s">
        <v>608</v>
      </c>
      <c r="D24" s="80" t="s">
        <v>25</v>
      </c>
      <c r="E24" s="83"/>
      <c r="F24" s="87"/>
      <c r="G24" s="17">
        <v>20</v>
      </c>
      <c r="H24" s="17">
        <v>23</v>
      </c>
      <c r="I24" s="58">
        <f t="shared" si="0"/>
        <v>43</v>
      </c>
      <c r="J24" s="83">
        <v>7399120118</v>
      </c>
      <c r="K24" s="87" t="s">
        <v>676</v>
      </c>
      <c r="L24" s="90" t="s">
        <v>842</v>
      </c>
      <c r="M24" s="91">
        <v>8011905304</v>
      </c>
      <c r="N24" s="90" t="s">
        <v>679</v>
      </c>
      <c r="O24" s="91">
        <v>9854222190</v>
      </c>
      <c r="P24" s="96">
        <v>43683</v>
      </c>
      <c r="Q24" s="80" t="s">
        <v>161</v>
      </c>
      <c r="R24" s="80">
        <v>32</v>
      </c>
      <c r="S24" s="80" t="s">
        <v>158</v>
      </c>
      <c r="T24" s="73"/>
    </row>
    <row r="25" spans="1:20" ht="34.5">
      <c r="A25" s="4">
        <v>21</v>
      </c>
      <c r="B25" s="80" t="s">
        <v>62</v>
      </c>
      <c r="C25" s="81" t="s">
        <v>609</v>
      </c>
      <c r="D25" s="80" t="s">
        <v>23</v>
      </c>
      <c r="E25" s="83">
        <v>18260317202</v>
      </c>
      <c r="F25" s="87" t="s">
        <v>74</v>
      </c>
      <c r="G25" s="19">
        <v>49</v>
      </c>
      <c r="H25" s="19">
        <v>41</v>
      </c>
      <c r="I25" s="58">
        <f t="shared" si="0"/>
        <v>90</v>
      </c>
      <c r="J25" s="83">
        <v>9854786757</v>
      </c>
      <c r="K25" s="87" t="s">
        <v>676</v>
      </c>
      <c r="L25" s="90" t="s">
        <v>842</v>
      </c>
      <c r="M25" s="91">
        <v>8011905304</v>
      </c>
      <c r="N25" s="90" t="s">
        <v>678</v>
      </c>
      <c r="O25" s="91">
        <v>9854191621</v>
      </c>
      <c r="P25" s="96">
        <v>43683</v>
      </c>
      <c r="Q25" s="80" t="s">
        <v>161</v>
      </c>
      <c r="R25" s="80">
        <v>38</v>
      </c>
      <c r="S25" s="80" t="s">
        <v>158</v>
      </c>
      <c r="T25" s="73"/>
    </row>
    <row r="26" spans="1:20" ht="34.5">
      <c r="A26" s="4">
        <v>22</v>
      </c>
      <c r="B26" s="80" t="s">
        <v>63</v>
      </c>
      <c r="C26" s="81" t="s">
        <v>610</v>
      </c>
      <c r="D26" s="82" t="s">
        <v>23</v>
      </c>
      <c r="E26" s="83">
        <v>18260300501</v>
      </c>
      <c r="F26" s="82" t="s">
        <v>74</v>
      </c>
      <c r="G26" s="19">
        <v>11</v>
      </c>
      <c r="H26" s="19">
        <v>12</v>
      </c>
      <c r="I26" s="58">
        <f t="shared" si="0"/>
        <v>23</v>
      </c>
      <c r="J26" s="83">
        <v>9707121583</v>
      </c>
      <c r="K26" s="89" t="s">
        <v>399</v>
      </c>
      <c r="L26" s="90" t="s">
        <v>400</v>
      </c>
      <c r="M26" s="91">
        <v>9401466014</v>
      </c>
      <c r="N26" s="90" t="s">
        <v>680</v>
      </c>
      <c r="O26" s="91">
        <v>9678186226</v>
      </c>
      <c r="P26" s="96">
        <v>43683</v>
      </c>
      <c r="Q26" s="80" t="s">
        <v>161</v>
      </c>
      <c r="R26" s="80">
        <v>13</v>
      </c>
      <c r="S26" s="80" t="s">
        <v>158</v>
      </c>
      <c r="T26" s="73"/>
    </row>
    <row r="27" spans="1:20" ht="34.5">
      <c r="A27" s="4">
        <v>23</v>
      </c>
      <c r="B27" s="80" t="s">
        <v>63</v>
      </c>
      <c r="C27" s="81" t="s">
        <v>611</v>
      </c>
      <c r="D27" s="82" t="s">
        <v>23</v>
      </c>
      <c r="E27" s="83">
        <v>18260303101</v>
      </c>
      <c r="F27" s="82" t="s">
        <v>74</v>
      </c>
      <c r="G27" s="19">
        <v>43</v>
      </c>
      <c r="H27" s="19">
        <v>35</v>
      </c>
      <c r="I27" s="58">
        <f t="shared" si="0"/>
        <v>78</v>
      </c>
      <c r="J27" s="83">
        <v>7002682221</v>
      </c>
      <c r="K27" s="89" t="s">
        <v>390</v>
      </c>
      <c r="L27" s="90" t="s">
        <v>391</v>
      </c>
      <c r="M27" s="91">
        <v>9401451966</v>
      </c>
      <c r="N27" s="90" t="s">
        <v>392</v>
      </c>
      <c r="O27" s="91">
        <v>9613055502</v>
      </c>
      <c r="P27" s="96">
        <v>43683</v>
      </c>
      <c r="Q27" s="80" t="s">
        <v>161</v>
      </c>
      <c r="R27" s="80">
        <v>12</v>
      </c>
      <c r="S27" s="80" t="s">
        <v>158</v>
      </c>
      <c r="T27" s="73"/>
    </row>
    <row r="28" spans="1:20" ht="34.5">
      <c r="A28" s="4">
        <v>24</v>
      </c>
      <c r="B28" s="80" t="s">
        <v>62</v>
      </c>
      <c r="C28" s="81" t="s">
        <v>612</v>
      </c>
      <c r="D28" s="80" t="s">
        <v>23</v>
      </c>
      <c r="E28" s="83">
        <v>18260315001</v>
      </c>
      <c r="F28" s="87" t="s">
        <v>74</v>
      </c>
      <c r="G28" s="19">
        <v>48</v>
      </c>
      <c r="H28" s="19">
        <v>45</v>
      </c>
      <c r="I28" s="58">
        <f t="shared" si="0"/>
        <v>93</v>
      </c>
      <c r="J28" s="83">
        <v>8822416076</v>
      </c>
      <c r="K28" s="87" t="s">
        <v>676</v>
      </c>
      <c r="L28" s="90" t="s">
        <v>842</v>
      </c>
      <c r="M28" s="91">
        <v>8011905304</v>
      </c>
      <c r="N28" s="90" t="s">
        <v>678</v>
      </c>
      <c r="O28" s="91">
        <v>9854191621</v>
      </c>
      <c r="P28" s="96">
        <v>43684</v>
      </c>
      <c r="Q28" s="80" t="s">
        <v>165</v>
      </c>
      <c r="R28" s="80">
        <v>43</v>
      </c>
      <c r="S28" s="80" t="s">
        <v>158</v>
      </c>
      <c r="T28" s="73"/>
    </row>
    <row r="29" spans="1:20" ht="34.5">
      <c r="A29" s="4">
        <v>25</v>
      </c>
      <c r="B29" s="80" t="s">
        <v>63</v>
      </c>
      <c r="C29" s="81" t="s">
        <v>613</v>
      </c>
      <c r="D29" s="82" t="s">
        <v>25</v>
      </c>
      <c r="E29" s="88"/>
      <c r="F29" s="82"/>
      <c r="G29" s="17">
        <v>42</v>
      </c>
      <c r="H29" s="17">
        <v>43</v>
      </c>
      <c r="I29" s="58">
        <f t="shared" si="0"/>
        <v>85</v>
      </c>
      <c r="J29" s="92"/>
      <c r="K29" s="89" t="s">
        <v>390</v>
      </c>
      <c r="L29" s="90" t="s">
        <v>391</v>
      </c>
      <c r="M29" s="91">
        <v>9401451966</v>
      </c>
      <c r="N29" s="90" t="s">
        <v>392</v>
      </c>
      <c r="O29" s="91">
        <v>9613055502</v>
      </c>
      <c r="P29" s="96">
        <v>43684</v>
      </c>
      <c r="Q29" s="80" t="s">
        <v>165</v>
      </c>
      <c r="R29" s="80">
        <v>14</v>
      </c>
      <c r="S29" s="80" t="s">
        <v>158</v>
      </c>
      <c r="T29" s="73"/>
    </row>
    <row r="30" spans="1:20" ht="34.5">
      <c r="A30" s="4">
        <v>26</v>
      </c>
      <c r="B30" s="80" t="s">
        <v>63</v>
      </c>
      <c r="C30" s="81" t="s">
        <v>614</v>
      </c>
      <c r="D30" s="82" t="s">
        <v>23</v>
      </c>
      <c r="E30" s="83">
        <v>18260303902</v>
      </c>
      <c r="F30" s="82" t="s">
        <v>74</v>
      </c>
      <c r="G30" s="19">
        <v>21</v>
      </c>
      <c r="H30" s="19">
        <v>15</v>
      </c>
      <c r="I30" s="58">
        <f t="shared" si="0"/>
        <v>36</v>
      </c>
      <c r="J30" s="83">
        <v>9854630640</v>
      </c>
      <c r="K30" s="89" t="s">
        <v>390</v>
      </c>
      <c r="L30" s="90" t="s">
        <v>391</v>
      </c>
      <c r="M30" s="91">
        <v>9401451966</v>
      </c>
      <c r="N30" s="90" t="s">
        <v>392</v>
      </c>
      <c r="O30" s="91">
        <v>9613055502</v>
      </c>
      <c r="P30" s="96">
        <v>43684</v>
      </c>
      <c r="Q30" s="80" t="s">
        <v>165</v>
      </c>
      <c r="R30" s="80">
        <v>13</v>
      </c>
      <c r="S30" s="80" t="s">
        <v>158</v>
      </c>
      <c r="T30" s="73"/>
    </row>
    <row r="31" spans="1:20" ht="51.75">
      <c r="A31" s="4">
        <v>27</v>
      </c>
      <c r="B31" s="85" t="s">
        <v>62</v>
      </c>
      <c r="C31" s="81" t="s">
        <v>615</v>
      </c>
      <c r="D31" s="80" t="s">
        <v>23</v>
      </c>
      <c r="E31" s="83">
        <v>18260315003</v>
      </c>
      <c r="F31" s="80" t="s">
        <v>336</v>
      </c>
      <c r="G31" s="19">
        <v>34</v>
      </c>
      <c r="H31" s="19">
        <v>38</v>
      </c>
      <c r="I31" s="58">
        <f t="shared" si="0"/>
        <v>72</v>
      </c>
      <c r="J31" s="83">
        <v>9859979673</v>
      </c>
      <c r="K31" s="87" t="s">
        <v>676</v>
      </c>
      <c r="L31" s="90" t="s">
        <v>842</v>
      </c>
      <c r="M31" s="91">
        <v>8011905304</v>
      </c>
      <c r="N31" s="90" t="s">
        <v>678</v>
      </c>
      <c r="O31" s="91">
        <v>9854191621</v>
      </c>
      <c r="P31" s="96">
        <v>43685</v>
      </c>
      <c r="Q31" s="80" t="s">
        <v>168</v>
      </c>
      <c r="R31" s="80">
        <v>39</v>
      </c>
      <c r="S31" s="80" t="s">
        <v>158</v>
      </c>
      <c r="T31" s="73"/>
    </row>
    <row r="32" spans="1:20" ht="34.5">
      <c r="A32" s="4">
        <v>28</v>
      </c>
      <c r="B32" s="85" t="s">
        <v>62</v>
      </c>
      <c r="C32" s="81" t="s">
        <v>616</v>
      </c>
      <c r="D32" s="80" t="s">
        <v>23</v>
      </c>
      <c r="E32" s="83">
        <v>18260315006</v>
      </c>
      <c r="F32" s="80" t="s">
        <v>74</v>
      </c>
      <c r="G32" s="19">
        <v>22</v>
      </c>
      <c r="H32" s="19">
        <v>30</v>
      </c>
      <c r="I32" s="58">
        <f t="shared" si="0"/>
        <v>52</v>
      </c>
      <c r="J32" s="83">
        <v>9854114125</v>
      </c>
      <c r="K32" s="87" t="s">
        <v>676</v>
      </c>
      <c r="L32" s="90" t="s">
        <v>842</v>
      </c>
      <c r="M32" s="91">
        <v>8011905304</v>
      </c>
      <c r="N32" s="90" t="s">
        <v>678</v>
      </c>
      <c r="O32" s="91">
        <v>9854191621</v>
      </c>
      <c r="P32" s="96">
        <v>43685</v>
      </c>
      <c r="Q32" s="80" t="s">
        <v>168</v>
      </c>
      <c r="R32" s="80">
        <v>38</v>
      </c>
      <c r="S32" s="80" t="s">
        <v>158</v>
      </c>
      <c r="T32" s="73"/>
    </row>
    <row r="33" spans="1:20" ht="34.5">
      <c r="A33" s="4">
        <v>29</v>
      </c>
      <c r="B33" s="80" t="s">
        <v>63</v>
      </c>
      <c r="C33" s="81" t="s">
        <v>617</v>
      </c>
      <c r="D33" s="82" t="s">
        <v>25</v>
      </c>
      <c r="E33" s="88"/>
      <c r="F33" s="84"/>
      <c r="G33" s="19">
        <v>45</v>
      </c>
      <c r="H33" s="19">
        <v>51</v>
      </c>
      <c r="I33" s="58">
        <f t="shared" si="0"/>
        <v>96</v>
      </c>
      <c r="J33" s="92"/>
      <c r="K33" s="89" t="s">
        <v>390</v>
      </c>
      <c r="L33" s="90" t="s">
        <v>391</v>
      </c>
      <c r="M33" s="91">
        <v>9401451966</v>
      </c>
      <c r="N33" s="90" t="s">
        <v>392</v>
      </c>
      <c r="O33" s="91">
        <v>9613055502</v>
      </c>
      <c r="P33" s="96">
        <v>43685</v>
      </c>
      <c r="Q33" s="80" t="s">
        <v>168</v>
      </c>
      <c r="R33" s="80">
        <v>15</v>
      </c>
      <c r="S33" s="80" t="s">
        <v>158</v>
      </c>
      <c r="T33" s="73"/>
    </row>
    <row r="34" spans="1:20" ht="34.5">
      <c r="A34" s="4">
        <v>30</v>
      </c>
      <c r="B34" s="80" t="s">
        <v>63</v>
      </c>
      <c r="C34" s="81" t="s">
        <v>618</v>
      </c>
      <c r="D34" s="82" t="s">
        <v>23</v>
      </c>
      <c r="E34" s="83">
        <v>18260305201</v>
      </c>
      <c r="F34" s="84" t="s">
        <v>74</v>
      </c>
      <c r="G34" s="19">
        <v>9</v>
      </c>
      <c r="H34" s="19">
        <v>18</v>
      </c>
      <c r="I34" s="58">
        <f t="shared" si="0"/>
        <v>27</v>
      </c>
      <c r="J34" s="83">
        <v>7577071589</v>
      </c>
      <c r="K34" s="89" t="s">
        <v>390</v>
      </c>
      <c r="L34" s="90" t="s">
        <v>391</v>
      </c>
      <c r="M34" s="91">
        <v>9401451966</v>
      </c>
      <c r="N34" s="90" t="s">
        <v>392</v>
      </c>
      <c r="O34" s="91">
        <v>9613055502</v>
      </c>
      <c r="P34" s="96">
        <v>43685</v>
      </c>
      <c r="Q34" s="80" t="s">
        <v>168</v>
      </c>
      <c r="R34" s="80">
        <v>15</v>
      </c>
      <c r="S34" s="80" t="s">
        <v>158</v>
      </c>
      <c r="T34" s="73"/>
    </row>
    <row r="35" spans="1:20" ht="17.25">
      <c r="A35" s="4">
        <v>31</v>
      </c>
      <c r="B35" s="85" t="s">
        <v>62</v>
      </c>
      <c r="C35" s="81" t="s">
        <v>619</v>
      </c>
      <c r="D35" s="80" t="s">
        <v>25</v>
      </c>
      <c r="E35" s="83"/>
      <c r="F35" s="87"/>
      <c r="G35" s="19">
        <v>59</v>
      </c>
      <c r="H35" s="19">
        <v>69</v>
      </c>
      <c r="I35" s="58">
        <f t="shared" si="0"/>
        <v>128</v>
      </c>
      <c r="J35" s="83">
        <v>8011465766</v>
      </c>
      <c r="K35" s="87" t="s">
        <v>676</v>
      </c>
      <c r="L35" s="90" t="s">
        <v>842</v>
      </c>
      <c r="M35" s="91">
        <v>8011905304</v>
      </c>
      <c r="N35" s="90" t="s">
        <v>677</v>
      </c>
      <c r="O35" s="91">
        <v>8753012547</v>
      </c>
      <c r="P35" s="96">
        <v>43686</v>
      </c>
      <c r="Q35" s="80" t="s">
        <v>169</v>
      </c>
      <c r="R35" s="80">
        <v>33</v>
      </c>
      <c r="S35" s="80" t="s">
        <v>158</v>
      </c>
      <c r="T35" s="73"/>
    </row>
    <row r="36" spans="1:20" ht="34.5">
      <c r="A36" s="4">
        <v>32</v>
      </c>
      <c r="B36" s="80" t="s">
        <v>63</v>
      </c>
      <c r="C36" s="81" t="s">
        <v>620</v>
      </c>
      <c r="D36" s="82" t="s">
        <v>25</v>
      </c>
      <c r="E36" s="88"/>
      <c r="F36" s="84"/>
      <c r="G36" s="19">
        <v>40</v>
      </c>
      <c r="H36" s="19">
        <v>34</v>
      </c>
      <c r="I36" s="58">
        <f t="shared" si="0"/>
        <v>74</v>
      </c>
      <c r="J36" s="92"/>
      <c r="K36" s="89" t="s">
        <v>390</v>
      </c>
      <c r="L36" s="90" t="s">
        <v>391</v>
      </c>
      <c r="M36" s="91">
        <v>9401451966</v>
      </c>
      <c r="N36" s="90" t="s">
        <v>392</v>
      </c>
      <c r="O36" s="91">
        <v>9613055502</v>
      </c>
      <c r="P36" s="96">
        <v>43686</v>
      </c>
      <c r="Q36" s="80" t="s">
        <v>169</v>
      </c>
      <c r="R36" s="80">
        <v>13</v>
      </c>
      <c r="S36" s="80" t="s">
        <v>158</v>
      </c>
      <c r="T36" s="73"/>
    </row>
    <row r="37" spans="1:20" ht="34.5">
      <c r="A37" s="4">
        <v>33</v>
      </c>
      <c r="B37" s="80" t="s">
        <v>63</v>
      </c>
      <c r="C37" s="81" t="s">
        <v>621</v>
      </c>
      <c r="D37" s="82" t="s">
        <v>23</v>
      </c>
      <c r="E37" s="83">
        <v>18260303901</v>
      </c>
      <c r="F37" s="84" t="s">
        <v>74</v>
      </c>
      <c r="G37" s="19">
        <v>18</v>
      </c>
      <c r="H37" s="19">
        <v>21</v>
      </c>
      <c r="I37" s="58">
        <f t="shared" si="0"/>
        <v>39</v>
      </c>
      <c r="J37" s="83">
        <v>9854546848</v>
      </c>
      <c r="K37" s="89" t="s">
        <v>390</v>
      </c>
      <c r="L37" s="90" t="s">
        <v>391</v>
      </c>
      <c r="M37" s="91">
        <v>9401451966</v>
      </c>
      <c r="N37" s="90" t="s">
        <v>392</v>
      </c>
      <c r="O37" s="91">
        <v>9613055502</v>
      </c>
      <c r="P37" s="96">
        <v>43686</v>
      </c>
      <c r="Q37" s="80" t="s">
        <v>169</v>
      </c>
      <c r="R37" s="80">
        <v>12</v>
      </c>
      <c r="S37" s="80" t="s">
        <v>158</v>
      </c>
      <c r="T37" s="73"/>
    </row>
    <row r="38" spans="1:20" ht="17.25">
      <c r="A38" s="4">
        <v>34</v>
      </c>
      <c r="B38" s="85" t="s">
        <v>62</v>
      </c>
      <c r="C38" s="81" t="s">
        <v>622</v>
      </c>
      <c r="D38" s="80" t="s">
        <v>25</v>
      </c>
      <c r="E38" s="83">
        <v>272</v>
      </c>
      <c r="F38" s="87"/>
      <c r="G38" s="19">
        <v>33</v>
      </c>
      <c r="H38" s="19">
        <v>38</v>
      </c>
      <c r="I38" s="58">
        <f t="shared" si="0"/>
        <v>71</v>
      </c>
      <c r="J38" s="83">
        <v>9508722145</v>
      </c>
      <c r="K38" s="87" t="s">
        <v>676</v>
      </c>
      <c r="L38" s="90" t="s">
        <v>842</v>
      </c>
      <c r="M38" s="91">
        <v>8011905304</v>
      </c>
      <c r="N38" s="90" t="s">
        <v>681</v>
      </c>
      <c r="O38" s="91">
        <v>8749853621</v>
      </c>
      <c r="P38" s="96">
        <v>43687</v>
      </c>
      <c r="Q38" s="80" t="s">
        <v>172</v>
      </c>
      <c r="R38" s="80">
        <v>32</v>
      </c>
      <c r="S38" s="80" t="s">
        <v>158</v>
      </c>
      <c r="T38" s="73"/>
    </row>
    <row r="39" spans="1:20" ht="34.5">
      <c r="A39" s="4">
        <v>35</v>
      </c>
      <c r="B39" s="80" t="s">
        <v>62</v>
      </c>
      <c r="C39" s="81" t="s">
        <v>623</v>
      </c>
      <c r="D39" s="80" t="s">
        <v>23</v>
      </c>
      <c r="E39" s="83">
        <v>18260317201</v>
      </c>
      <c r="F39" s="87" t="s">
        <v>74</v>
      </c>
      <c r="G39" s="19">
        <v>24</v>
      </c>
      <c r="H39" s="19">
        <v>27</v>
      </c>
      <c r="I39" s="58">
        <f t="shared" si="0"/>
        <v>51</v>
      </c>
      <c r="J39" s="83">
        <v>9854954983</v>
      </c>
      <c r="K39" s="87" t="s">
        <v>676</v>
      </c>
      <c r="L39" s="90" t="s">
        <v>842</v>
      </c>
      <c r="M39" s="91">
        <v>8011905304</v>
      </c>
      <c r="N39" s="90" t="s">
        <v>678</v>
      </c>
      <c r="O39" s="91">
        <v>9854191621</v>
      </c>
      <c r="P39" s="96">
        <v>43687</v>
      </c>
      <c r="Q39" s="80" t="s">
        <v>172</v>
      </c>
      <c r="R39" s="80">
        <v>39</v>
      </c>
      <c r="S39" s="80" t="s">
        <v>158</v>
      </c>
      <c r="T39" s="73"/>
    </row>
    <row r="40" spans="1:20" ht="34.5">
      <c r="A40" s="4">
        <v>36</v>
      </c>
      <c r="B40" s="80" t="s">
        <v>63</v>
      </c>
      <c r="C40" s="81" t="s">
        <v>624</v>
      </c>
      <c r="D40" s="82" t="s">
        <v>25</v>
      </c>
      <c r="E40" s="88"/>
      <c r="F40" s="84"/>
      <c r="G40" s="19">
        <v>16</v>
      </c>
      <c r="H40" s="19">
        <v>18</v>
      </c>
      <c r="I40" s="58">
        <f t="shared" si="0"/>
        <v>34</v>
      </c>
      <c r="J40" s="92"/>
      <c r="K40" s="89" t="s">
        <v>390</v>
      </c>
      <c r="L40" s="90" t="s">
        <v>391</v>
      </c>
      <c r="M40" s="91">
        <v>9401451966</v>
      </c>
      <c r="N40" s="90" t="s">
        <v>392</v>
      </c>
      <c r="O40" s="91">
        <v>9613055502</v>
      </c>
      <c r="P40" s="96">
        <v>43687</v>
      </c>
      <c r="Q40" s="80" t="s">
        <v>172</v>
      </c>
      <c r="R40" s="80">
        <v>12</v>
      </c>
      <c r="S40" s="80" t="s">
        <v>158</v>
      </c>
      <c r="T40" s="73"/>
    </row>
    <row r="41" spans="1:20" ht="34.5">
      <c r="A41" s="4">
        <v>37</v>
      </c>
      <c r="B41" s="80" t="s">
        <v>63</v>
      </c>
      <c r="C41" s="81" t="s">
        <v>625</v>
      </c>
      <c r="D41" s="82" t="s">
        <v>23</v>
      </c>
      <c r="E41" s="83">
        <v>18260303201</v>
      </c>
      <c r="F41" s="84" t="s">
        <v>74</v>
      </c>
      <c r="G41" s="19">
        <v>41</v>
      </c>
      <c r="H41" s="19">
        <v>50</v>
      </c>
      <c r="I41" s="58">
        <f t="shared" si="0"/>
        <v>91</v>
      </c>
      <c r="J41" s="83">
        <v>9435820571</v>
      </c>
      <c r="K41" s="89" t="s">
        <v>390</v>
      </c>
      <c r="L41" s="90" t="s">
        <v>391</v>
      </c>
      <c r="M41" s="91">
        <v>9401451966</v>
      </c>
      <c r="N41" s="90" t="s">
        <v>392</v>
      </c>
      <c r="O41" s="91">
        <v>9613055502</v>
      </c>
      <c r="P41" s="96">
        <v>43687</v>
      </c>
      <c r="Q41" s="80" t="s">
        <v>172</v>
      </c>
      <c r="R41" s="80">
        <v>14</v>
      </c>
      <c r="S41" s="80" t="s">
        <v>158</v>
      </c>
      <c r="T41" s="73"/>
    </row>
    <row r="42" spans="1:20" ht="17.25">
      <c r="A42" s="4">
        <v>38</v>
      </c>
      <c r="B42" s="85" t="s">
        <v>62</v>
      </c>
      <c r="C42" s="81" t="s">
        <v>626</v>
      </c>
      <c r="D42" s="80" t="s">
        <v>23</v>
      </c>
      <c r="E42" s="83"/>
      <c r="F42" s="80" t="s">
        <v>132</v>
      </c>
      <c r="G42" s="19">
        <v>71</v>
      </c>
      <c r="H42" s="19">
        <v>85</v>
      </c>
      <c r="I42" s="58">
        <f t="shared" si="0"/>
        <v>156</v>
      </c>
      <c r="J42" s="83"/>
      <c r="K42" s="87" t="s">
        <v>682</v>
      </c>
      <c r="L42" s="90" t="s">
        <v>843</v>
      </c>
      <c r="M42" s="91">
        <v>9435491698</v>
      </c>
      <c r="N42" s="90" t="s">
        <v>683</v>
      </c>
      <c r="O42" s="91">
        <v>9859234934</v>
      </c>
      <c r="P42" s="96">
        <v>43690</v>
      </c>
      <c r="Q42" s="80" t="s">
        <v>161</v>
      </c>
      <c r="R42" s="80">
        <v>5</v>
      </c>
      <c r="S42" s="80" t="s">
        <v>158</v>
      </c>
      <c r="T42" s="73"/>
    </row>
    <row r="43" spans="1:20" ht="17.25">
      <c r="A43" s="4">
        <v>39</v>
      </c>
      <c r="B43" s="85" t="s">
        <v>63</v>
      </c>
      <c r="C43" s="81" t="s">
        <v>626</v>
      </c>
      <c r="D43" s="80" t="s">
        <v>23</v>
      </c>
      <c r="E43" s="83"/>
      <c r="F43" s="87" t="s">
        <v>132</v>
      </c>
      <c r="G43" s="19">
        <v>71</v>
      </c>
      <c r="H43" s="19">
        <v>85</v>
      </c>
      <c r="I43" s="58">
        <f t="shared" si="0"/>
        <v>156</v>
      </c>
      <c r="J43" s="83"/>
      <c r="K43" s="87" t="s">
        <v>682</v>
      </c>
      <c r="L43" s="90" t="s">
        <v>843</v>
      </c>
      <c r="M43" s="91">
        <v>9435491698</v>
      </c>
      <c r="N43" s="90" t="s">
        <v>683</v>
      </c>
      <c r="O43" s="91">
        <v>9859234934</v>
      </c>
      <c r="P43" s="96">
        <v>43690</v>
      </c>
      <c r="Q43" s="80" t="s">
        <v>161</v>
      </c>
      <c r="R43" s="80">
        <v>5</v>
      </c>
      <c r="S43" s="80" t="s">
        <v>158</v>
      </c>
      <c r="T43" s="73"/>
    </row>
    <row r="44" spans="1:20" ht="34.5">
      <c r="A44" s="4">
        <v>40</v>
      </c>
      <c r="B44" s="80" t="s">
        <v>62</v>
      </c>
      <c r="C44" s="81" t="s">
        <v>627</v>
      </c>
      <c r="D44" s="80" t="s">
        <v>23</v>
      </c>
      <c r="E44" s="83">
        <v>18260327501</v>
      </c>
      <c r="F44" s="80" t="s">
        <v>74</v>
      </c>
      <c r="G44" s="19">
        <v>60</v>
      </c>
      <c r="H44" s="19">
        <v>48</v>
      </c>
      <c r="I44" s="58">
        <f t="shared" si="0"/>
        <v>108</v>
      </c>
      <c r="J44" s="83">
        <v>9854117667</v>
      </c>
      <c r="K44" s="87" t="s">
        <v>409</v>
      </c>
      <c r="L44" s="90" t="s">
        <v>838</v>
      </c>
      <c r="M44" s="91">
        <v>8133981252</v>
      </c>
      <c r="N44" s="90" t="s">
        <v>552</v>
      </c>
      <c r="O44" s="91">
        <v>9854983614</v>
      </c>
      <c r="P44" s="96">
        <v>43691</v>
      </c>
      <c r="Q44" s="80" t="s">
        <v>165</v>
      </c>
      <c r="R44" s="80">
        <v>31</v>
      </c>
      <c r="S44" s="80" t="s">
        <v>158</v>
      </c>
      <c r="T44" s="73"/>
    </row>
    <row r="45" spans="1:20" ht="34.5">
      <c r="A45" s="4">
        <v>41</v>
      </c>
      <c r="B45" s="80" t="s">
        <v>63</v>
      </c>
      <c r="C45" s="81" t="s">
        <v>628</v>
      </c>
      <c r="D45" s="80" t="s">
        <v>25</v>
      </c>
      <c r="E45" s="83"/>
      <c r="F45" s="87"/>
      <c r="G45" s="19">
        <v>26</v>
      </c>
      <c r="H45" s="19">
        <v>42</v>
      </c>
      <c r="I45" s="58">
        <f t="shared" si="0"/>
        <v>68</v>
      </c>
      <c r="J45" s="83">
        <v>9707324437</v>
      </c>
      <c r="K45" s="87" t="s">
        <v>684</v>
      </c>
      <c r="L45" s="90" t="s">
        <v>685</v>
      </c>
      <c r="M45" s="91">
        <v>8399021096</v>
      </c>
      <c r="N45" s="90" t="s">
        <v>686</v>
      </c>
      <c r="O45" s="91">
        <v>9957295841</v>
      </c>
      <c r="P45" s="96">
        <v>43691</v>
      </c>
      <c r="Q45" s="80" t="s">
        <v>165</v>
      </c>
      <c r="R45" s="80">
        <v>15</v>
      </c>
      <c r="S45" s="80" t="s">
        <v>158</v>
      </c>
      <c r="T45" s="73"/>
    </row>
    <row r="46" spans="1:20" ht="34.5">
      <c r="A46" s="4">
        <v>42</v>
      </c>
      <c r="B46" s="80" t="s">
        <v>63</v>
      </c>
      <c r="C46" s="81" t="s">
        <v>629</v>
      </c>
      <c r="D46" s="80" t="s">
        <v>23</v>
      </c>
      <c r="E46" s="83">
        <v>18260307401</v>
      </c>
      <c r="F46" s="87" t="s">
        <v>74</v>
      </c>
      <c r="G46" s="19">
        <v>7</v>
      </c>
      <c r="H46" s="19">
        <v>6</v>
      </c>
      <c r="I46" s="58">
        <f t="shared" si="0"/>
        <v>13</v>
      </c>
      <c r="J46" s="83">
        <v>8256813394</v>
      </c>
      <c r="K46" s="87" t="s">
        <v>684</v>
      </c>
      <c r="L46" s="90" t="s">
        <v>685</v>
      </c>
      <c r="M46" s="91">
        <v>8399021096</v>
      </c>
      <c r="N46" s="90" t="s">
        <v>687</v>
      </c>
      <c r="O46" s="91">
        <v>8811861015</v>
      </c>
      <c r="P46" s="96">
        <v>43691</v>
      </c>
      <c r="Q46" s="80" t="s">
        <v>165</v>
      </c>
      <c r="R46" s="80">
        <v>15</v>
      </c>
      <c r="S46" s="80" t="s">
        <v>158</v>
      </c>
      <c r="T46" s="73"/>
    </row>
    <row r="47" spans="1:20" ht="34.5">
      <c r="A47" s="4">
        <v>43</v>
      </c>
      <c r="B47" s="80" t="s">
        <v>63</v>
      </c>
      <c r="C47" s="81" t="s">
        <v>630</v>
      </c>
      <c r="D47" s="80" t="s">
        <v>23</v>
      </c>
      <c r="E47" s="83">
        <v>18260307402</v>
      </c>
      <c r="F47" s="87" t="s">
        <v>74</v>
      </c>
      <c r="G47" s="19">
        <v>16</v>
      </c>
      <c r="H47" s="19">
        <v>20</v>
      </c>
      <c r="I47" s="58">
        <f t="shared" si="0"/>
        <v>36</v>
      </c>
      <c r="J47" s="83">
        <v>8822498640</v>
      </c>
      <c r="K47" s="87" t="s">
        <v>684</v>
      </c>
      <c r="L47" s="90" t="s">
        <v>685</v>
      </c>
      <c r="M47" s="91">
        <v>8399021096</v>
      </c>
      <c r="N47" s="90" t="s">
        <v>688</v>
      </c>
      <c r="O47" s="91">
        <v>9508882272</v>
      </c>
      <c r="P47" s="96">
        <v>43691</v>
      </c>
      <c r="Q47" s="80" t="s">
        <v>165</v>
      </c>
      <c r="R47" s="80">
        <v>15</v>
      </c>
      <c r="S47" s="80" t="s">
        <v>158</v>
      </c>
      <c r="T47" s="73"/>
    </row>
    <row r="48" spans="1:20" ht="34.5">
      <c r="A48" s="4">
        <v>44</v>
      </c>
      <c r="B48" s="80" t="s">
        <v>62</v>
      </c>
      <c r="C48" s="81" t="s">
        <v>631</v>
      </c>
      <c r="D48" s="80" t="s">
        <v>23</v>
      </c>
      <c r="E48" s="83" t="s">
        <v>632</v>
      </c>
      <c r="F48" s="80" t="s">
        <v>74</v>
      </c>
      <c r="G48" s="19">
        <v>67</v>
      </c>
      <c r="H48" s="19">
        <v>64</v>
      </c>
      <c r="I48" s="58">
        <f t="shared" si="0"/>
        <v>131</v>
      </c>
      <c r="J48" s="83"/>
      <c r="K48" s="87" t="s">
        <v>409</v>
      </c>
      <c r="L48" s="90" t="s">
        <v>838</v>
      </c>
      <c r="M48" s="91">
        <v>8133981252</v>
      </c>
      <c r="N48" s="90" t="s">
        <v>552</v>
      </c>
      <c r="O48" s="91">
        <v>9854983614</v>
      </c>
      <c r="P48" s="96">
        <v>43693</v>
      </c>
      <c r="Q48" s="80" t="s">
        <v>169</v>
      </c>
      <c r="R48" s="80">
        <v>30</v>
      </c>
      <c r="S48" s="80" t="s">
        <v>158</v>
      </c>
      <c r="T48" s="73"/>
    </row>
    <row r="49" spans="1:20" ht="34.5">
      <c r="A49" s="4">
        <v>45</v>
      </c>
      <c r="B49" s="80" t="s">
        <v>63</v>
      </c>
      <c r="C49" s="81" t="s">
        <v>633</v>
      </c>
      <c r="D49" s="80" t="s">
        <v>25</v>
      </c>
      <c r="E49" s="83"/>
      <c r="F49" s="87"/>
      <c r="G49" s="19">
        <v>48</v>
      </c>
      <c r="H49" s="19">
        <v>53</v>
      </c>
      <c r="I49" s="58">
        <f t="shared" si="0"/>
        <v>101</v>
      </c>
      <c r="J49" s="83">
        <v>8474812294</v>
      </c>
      <c r="K49" s="87" t="s">
        <v>684</v>
      </c>
      <c r="L49" s="90" t="s">
        <v>685</v>
      </c>
      <c r="M49" s="91">
        <v>8399021096</v>
      </c>
      <c r="N49" s="90" t="s">
        <v>689</v>
      </c>
      <c r="O49" s="91">
        <v>96788414306</v>
      </c>
      <c r="P49" s="96">
        <v>43693</v>
      </c>
      <c r="Q49" s="80" t="s">
        <v>169</v>
      </c>
      <c r="R49" s="80">
        <v>48</v>
      </c>
      <c r="S49" s="80" t="s">
        <v>158</v>
      </c>
      <c r="T49" s="73"/>
    </row>
    <row r="50" spans="1:20" ht="34.5">
      <c r="A50" s="4">
        <v>46</v>
      </c>
      <c r="B50" s="80" t="s">
        <v>63</v>
      </c>
      <c r="C50" s="81" t="s">
        <v>634</v>
      </c>
      <c r="D50" s="80" t="s">
        <v>23</v>
      </c>
      <c r="E50" s="83">
        <v>18260307403</v>
      </c>
      <c r="F50" s="87" t="s">
        <v>74</v>
      </c>
      <c r="G50" s="19">
        <v>13</v>
      </c>
      <c r="H50" s="19">
        <v>11</v>
      </c>
      <c r="I50" s="58">
        <f t="shared" si="0"/>
        <v>24</v>
      </c>
      <c r="J50" s="83">
        <v>9854407445</v>
      </c>
      <c r="K50" s="87" t="s">
        <v>684</v>
      </c>
      <c r="L50" s="90" t="s">
        <v>685</v>
      </c>
      <c r="M50" s="91">
        <v>8399021096</v>
      </c>
      <c r="N50" s="90" t="s">
        <v>690</v>
      </c>
      <c r="O50" s="91">
        <v>9706796630</v>
      </c>
      <c r="P50" s="96">
        <v>43693</v>
      </c>
      <c r="Q50" s="80" t="s">
        <v>169</v>
      </c>
      <c r="R50" s="80">
        <v>48</v>
      </c>
      <c r="S50" s="80" t="s">
        <v>158</v>
      </c>
      <c r="T50" s="73"/>
    </row>
    <row r="51" spans="1:20" ht="17.25">
      <c r="A51" s="4">
        <v>47</v>
      </c>
      <c r="B51" s="80" t="s">
        <v>62</v>
      </c>
      <c r="C51" s="81" t="s">
        <v>627</v>
      </c>
      <c r="D51" s="80" t="s">
        <v>23</v>
      </c>
      <c r="E51" s="83" t="s">
        <v>635</v>
      </c>
      <c r="F51" s="80" t="s">
        <v>74</v>
      </c>
      <c r="G51" s="19">
        <v>69</v>
      </c>
      <c r="H51" s="19">
        <v>65</v>
      </c>
      <c r="I51" s="58">
        <f t="shared" si="0"/>
        <v>134</v>
      </c>
      <c r="J51" s="83"/>
      <c r="K51" s="87" t="s">
        <v>409</v>
      </c>
      <c r="L51" s="90" t="s">
        <v>838</v>
      </c>
      <c r="M51" s="91">
        <v>8133981252</v>
      </c>
      <c r="N51" s="90" t="s">
        <v>552</v>
      </c>
      <c r="O51" s="91">
        <v>9854983614</v>
      </c>
      <c r="P51" s="96">
        <v>43694</v>
      </c>
      <c r="Q51" s="80" t="s">
        <v>172</v>
      </c>
      <c r="R51" s="80">
        <v>47</v>
      </c>
      <c r="S51" s="80" t="s">
        <v>158</v>
      </c>
      <c r="T51" s="73"/>
    </row>
    <row r="52" spans="1:20" ht="17.25">
      <c r="A52" s="4">
        <v>48</v>
      </c>
      <c r="B52" s="80" t="s">
        <v>63</v>
      </c>
      <c r="C52" s="81" t="s">
        <v>636</v>
      </c>
      <c r="D52" s="80" t="s">
        <v>25</v>
      </c>
      <c r="E52" s="83"/>
      <c r="F52" s="87"/>
      <c r="G52" s="19">
        <v>23</v>
      </c>
      <c r="H52" s="19">
        <v>28</v>
      </c>
      <c r="I52" s="58">
        <f t="shared" si="0"/>
        <v>51</v>
      </c>
      <c r="J52" s="83"/>
      <c r="K52" s="87" t="s">
        <v>684</v>
      </c>
      <c r="L52" s="90" t="s">
        <v>685</v>
      </c>
      <c r="M52" s="91">
        <v>8399021096</v>
      </c>
      <c r="N52" s="90" t="s">
        <v>691</v>
      </c>
      <c r="O52" s="91">
        <v>8133929074</v>
      </c>
      <c r="P52" s="96">
        <v>43694</v>
      </c>
      <c r="Q52" s="80" t="s">
        <v>172</v>
      </c>
      <c r="R52" s="80">
        <v>16</v>
      </c>
      <c r="S52" s="80" t="s">
        <v>158</v>
      </c>
      <c r="T52" s="73"/>
    </row>
    <row r="53" spans="1:20" ht="34.5">
      <c r="A53" s="4">
        <v>49</v>
      </c>
      <c r="B53" s="80" t="s">
        <v>63</v>
      </c>
      <c r="C53" s="81" t="s">
        <v>637</v>
      </c>
      <c r="D53" s="80" t="s">
        <v>23</v>
      </c>
      <c r="E53" s="83">
        <v>18260307502</v>
      </c>
      <c r="F53" s="87" t="s">
        <v>74</v>
      </c>
      <c r="G53" s="17">
        <v>16</v>
      </c>
      <c r="H53" s="17">
        <v>18</v>
      </c>
      <c r="I53" s="58">
        <f t="shared" si="0"/>
        <v>34</v>
      </c>
      <c r="J53" s="83">
        <v>9435856756</v>
      </c>
      <c r="K53" s="87" t="s">
        <v>684</v>
      </c>
      <c r="L53" s="90" t="s">
        <v>685</v>
      </c>
      <c r="M53" s="91">
        <v>8399021096</v>
      </c>
      <c r="N53" s="90" t="s">
        <v>686</v>
      </c>
      <c r="O53" s="91">
        <v>9957295841</v>
      </c>
      <c r="P53" s="96">
        <v>43694</v>
      </c>
      <c r="Q53" s="80" t="s">
        <v>172</v>
      </c>
      <c r="R53" s="80">
        <v>16</v>
      </c>
      <c r="S53" s="80" t="s">
        <v>158</v>
      </c>
      <c r="T53" s="73"/>
    </row>
    <row r="54" spans="1:20" ht="34.5">
      <c r="A54" s="4">
        <v>50</v>
      </c>
      <c r="B54" s="80" t="s">
        <v>63</v>
      </c>
      <c r="C54" s="81" t="s">
        <v>638</v>
      </c>
      <c r="D54" s="80" t="s">
        <v>23</v>
      </c>
      <c r="E54" s="83">
        <v>18260321601</v>
      </c>
      <c r="F54" s="87" t="s">
        <v>74</v>
      </c>
      <c r="G54" s="19">
        <v>15</v>
      </c>
      <c r="H54" s="19">
        <v>14</v>
      </c>
      <c r="I54" s="58">
        <f t="shared" si="0"/>
        <v>29</v>
      </c>
      <c r="J54" s="83">
        <v>9854348259</v>
      </c>
      <c r="K54" s="87" t="s">
        <v>684</v>
      </c>
      <c r="L54" s="90" t="s">
        <v>685</v>
      </c>
      <c r="M54" s="91">
        <v>8399021096</v>
      </c>
      <c r="N54" s="90" t="s">
        <v>691</v>
      </c>
      <c r="O54" s="91">
        <v>8133929074</v>
      </c>
      <c r="P54" s="96">
        <v>43694</v>
      </c>
      <c r="Q54" s="80" t="s">
        <v>172</v>
      </c>
      <c r="R54" s="80">
        <v>17</v>
      </c>
      <c r="S54" s="80" t="s">
        <v>158</v>
      </c>
      <c r="T54" s="73"/>
    </row>
    <row r="55" spans="1:20" ht="34.5">
      <c r="A55" s="4">
        <v>51</v>
      </c>
      <c r="B55" s="80" t="s">
        <v>62</v>
      </c>
      <c r="C55" s="81" t="s">
        <v>639</v>
      </c>
      <c r="D55" s="80" t="s">
        <v>23</v>
      </c>
      <c r="E55" s="83" t="s">
        <v>640</v>
      </c>
      <c r="F55" s="89" t="s">
        <v>96</v>
      </c>
      <c r="G55" s="19">
        <v>39</v>
      </c>
      <c r="H55" s="19">
        <v>39</v>
      </c>
      <c r="I55" s="58">
        <f t="shared" si="0"/>
        <v>78</v>
      </c>
      <c r="J55" s="83"/>
      <c r="K55" s="87" t="s">
        <v>409</v>
      </c>
      <c r="L55" s="90" t="s">
        <v>838</v>
      </c>
      <c r="M55" s="91">
        <v>8133981252</v>
      </c>
      <c r="N55" s="90" t="s">
        <v>552</v>
      </c>
      <c r="O55" s="91">
        <v>9854983614</v>
      </c>
      <c r="P55" s="96">
        <v>43696</v>
      </c>
      <c r="Q55" s="80" t="s">
        <v>157</v>
      </c>
      <c r="R55" s="80">
        <v>48</v>
      </c>
      <c r="S55" s="80" t="s">
        <v>158</v>
      </c>
      <c r="T55" s="73"/>
    </row>
    <row r="56" spans="1:20" ht="34.5">
      <c r="A56" s="4">
        <v>52</v>
      </c>
      <c r="B56" s="80" t="s">
        <v>62</v>
      </c>
      <c r="C56" s="81" t="s">
        <v>641</v>
      </c>
      <c r="D56" s="80" t="s">
        <v>23</v>
      </c>
      <c r="E56" s="83" t="s">
        <v>642</v>
      </c>
      <c r="F56" s="89" t="s">
        <v>96</v>
      </c>
      <c r="G56" s="19">
        <v>23</v>
      </c>
      <c r="H56" s="19">
        <v>29</v>
      </c>
      <c r="I56" s="58">
        <f t="shared" si="0"/>
        <v>52</v>
      </c>
      <c r="J56" s="83"/>
      <c r="K56" s="87" t="s">
        <v>409</v>
      </c>
      <c r="L56" s="90" t="s">
        <v>838</v>
      </c>
      <c r="M56" s="91">
        <v>8133981252</v>
      </c>
      <c r="N56" s="90" t="s">
        <v>552</v>
      </c>
      <c r="O56" s="91">
        <v>9854983614</v>
      </c>
      <c r="P56" s="96">
        <v>43696</v>
      </c>
      <c r="Q56" s="80" t="s">
        <v>157</v>
      </c>
      <c r="R56" s="80">
        <v>47</v>
      </c>
      <c r="S56" s="80" t="s">
        <v>158</v>
      </c>
      <c r="T56" s="73"/>
    </row>
    <row r="57" spans="1:20" ht="34.5">
      <c r="A57" s="4">
        <v>53</v>
      </c>
      <c r="B57" s="80" t="s">
        <v>63</v>
      </c>
      <c r="C57" s="81" t="s">
        <v>643</v>
      </c>
      <c r="D57" s="80" t="s">
        <v>25</v>
      </c>
      <c r="E57" s="83"/>
      <c r="F57" s="87"/>
      <c r="G57" s="19">
        <v>24</v>
      </c>
      <c r="H57" s="19">
        <v>30</v>
      </c>
      <c r="I57" s="58">
        <f t="shared" si="0"/>
        <v>54</v>
      </c>
      <c r="J57" s="83">
        <v>8486091452</v>
      </c>
      <c r="K57" s="87" t="s">
        <v>684</v>
      </c>
      <c r="L57" s="90" t="s">
        <v>685</v>
      </c>
      <c r="M57" s="91">
        <v>8399021096</v>
      </c>
      <c r="N57" s="90" t="s">
        <v>692</v>
      </c>
      <c r="O57" s="91">
        <v>9957078211</v>
      </c>
      <c r="P57" s="96">
        <v>43696</v>
      </c>
      <c r="Q57" s="80" t="s">
        <v>157</v>
      </c>
      <c r="R57" s="80">
        <v>17</v>
      </c>
      <c r="S57" s="80" t="s">
        <v>158</v>
      </c>
      <c r="T57" s="73"/>
    </row>
    <row r="58" spans="1:20" ht="17.25">
      <c r="A58" s="4">
        <v>54</v>
      </c>
      <c r="B58" s="80" t="s">
        <v>63</v>
      </c>
      <c r="C58" s="81" t="s">
        <v>644</v>
      </c>
      <c r="D58" s="80" t="s">
        <v>25</v>
      </c>
      <c r="E58" s="83"/>
      <c r="F58" s="87"/>
      <c r="G58" s="19">
        <v>31</v>
      </c>
      <c r="H58" s="19">
        <v>35</v>
      </c>
      <c r="I58" s="58">
        <f t="shared" si="0"/>
        <v>66</v>
      </c>
      <c r="J58" s="83">
        <v>8822069068</v>
      </c>
      <c r="K58" s="87" t="s">
        <v>684</v>
      </c>
      <c r="L58" s="90" t="s">
        <v>685</v>
      </c>
      <c r="M58" s="91">
        <v>8399021096</v>
      </c>
      <c r="N58" s="90" t="s">
        <v>691</v>
      </c>
      <c r="O58" s="91">
        <v>8133929074</v>
      </c>
      <c r="P58" s="96">
        <v>43696</v>
      </c>
      <c r="Q58" s="80" t="s">
        <v>157</v>
      </c>
      <c r="R58" s="80">
        <v>18</v>
      </c>
      <c r="S58" s="80" t="s">
        <v>158</v>
      </c>
      <c r="T58" s="73"/>
    </row>
    <row r="59" spans="1:20" ht="34.5">
      <c r="A59" s="4">
        <v>55</v>
      </c>
      <c r="B59" s="80" t="s">
        <v>62</v>
      </c>
      <c r="C59" s="81" t="s">
        <v>645</v>
      </c>
      <c r="D59" s="80" t="s">
        <v>23</v>
      </c>
      <c r="E59" s="83" t="s">
        <v>646</v>
      </c>
      <c r="F59" s="89" t="s">
        <v>96</v>
      </c>
      <c r="G59" s="19">
        <v>78</v>
      </c>
      <c r="H59" s="19">
        <v>86</v>
      </c>
      <c r="I59" s="58">
        <f t="shared" si="0"/>
        <v>164</v>
      </c>
      <c r="J59" s="83"/>
      <c r="K59" s="87" t="s">
        <v>409</v>
      </c>
      <c r="L59" s="90" t="s">
        <v>838</v>
      </c>
      <c r="M59" s="91">
        <v>8133981252</v>
      </c>
      <c r="N59" s="90" t="s">
        <v>552</v>
      </c>
      <c r="O59" s="91">
        <v>9854983614</v>
      </c>
      <c r="P59" s="96">
        <v>43698</v>
      </c>
      <c r="Q59" s="80" t="s">
        <v>165</v>
      </c>
      <c r="R59" s="80">
        <v>32</v>
      </c>
      <c r="S59" s="80" t="s">
        <v>158</v>
      </c>
      <c r="T59" s="73"/>
    </row>
    <row r="60" spans="1:20" ht="34.5">
      <c r="A60" s="4">
        <v>56</v>
      </c>
      <c r="B60" s="80" t="s">
        <v>63</v>
      </c>
      <c r="C60" s="81" t="s">
        <v>647</v>
      </c>
      <c r="D60" s="80" t="s">
        <v>25</v>
      </c>
      <c r="E60" s="83"/>
      <c r="F60" s="87"/>
      <c r="G60" s="19">
        <v>34</v>
      </c>
      <c r="H60" s="19">
        <v>41</v>
      </c>
      <c r="I60" s="58">
        <f t="shared" si="0"/>
        <v>75</v>
      </c>
      <c r="J60" s="83"/>
      <c r="K60" s="87" t="s">
        <v>684</v>
      </c>
      <c r="L60" s="90" t="s">
        <v>685</v>
      </c>
      <c r="M60" s="91">
        <v>8399021096</v>
      </c>
      <c r="N60" s="90" t="s">
        <v>692</v>
      </c>
      <c r="O60" s="91">
        <v>9957078211</v>
      </c>
      <c r="P60" s="96">
        <v>43698</v>
      </c>
      <c r="Q60" s="80" t="s">
        <v>165</v>
      </c>
      <c r="R60" s="80">
        <v>17</v>
      </c>
      <c r="S60" s="80" t="s">
        <v>158</v>
      </c>
      <c r="T60" s="73"/>
    </row>
    <row r="61" spans="1:20" ht="34.5">
      <c r="A61" s="4">
        <v>57</v>
      </c>
      <c r="B61" s="80" t="s">
        <v>63</v>
      </c>
      <c r="C61" s="81" t="s">
        <v>648</v>
      </c>
      <c r="D61" s="80" t="s">
        <v>23</v>
      </c>
      <c r="E61" s="83">
        <v>18260307503</v>
      </c>
      <c r="F61" s="87" t="s">
        <v>74</v>
      </c>
      <c r="G61" s="19">
        <v>21</v>
      </c>
      <c r="H61" s="19">
        <v>16</v>
      </c>
      <c r="I61" s="58">
        <f t="shared" si="0"/>
        <v>37</v>
      </c>
      <c r="J61" s="83">
        <v>9401741659</v>
      </c>
      <c r="K61" s="87" t="s">
        <v>684</v>
      </c>
      <c r="L61" s="90" t="s">
        <v>685</v>
      </c>
      <c r="M61" s="91">
        <v>8399021096</v>
      </c>
      <c r="N61" s="90" t="s">
        <v>691</v>
      </c>
      <c r="O61" s="91">
        <v>8133929074</v>
      </c>
      <c r="P61" s="96">
        <v>43698</v>
      </c>
      <c r="Q61" s="80" t="s">
        <v>165</v>
      </c>
      <c r="R61" s="80">
        <v>18</v>
      </c>
      <c r="S61" s="80" t="s">
        <v>158</v>
      </c>
      <c r="T61" s="73"/>
    </row>
    <row r="62" spans="1:20" ht="34.5">
      <c r="A62" s="4">
        <v>58</v>
      </c>
      <c r="B62" s="80" t="s">
        <v>62</v>
      </c>
      <c r="C62" s="81" t="s">
        <v>649</v>
      </c>
      <c r="D62" s="80" t="s">
        <v>23</v>
      </c>
      <c r="E62" s="83">
        <v>18260327502</v>
      </c>
      <c r="F62" s="89" t="s">
        <v>74</v>
      </c>
      <c r="G62" s="19">
        <v>89</v>
      </c>
      <c r="H62" s="19">
        <v>78</v>
      </c>
      <c r="I62" s="58">
        <f t="shared" si="0"/>
        <v>167</v>
      </c>
      <c r="J62" s="83">
        <v>6000365356</v>
      </c>
      <c r="K62" s="87" t="s">
        <v>409</v>
      </c>
      <c r="L62" s="90" t="s">
        <v>838</v>
      </c>
      <c r="M62" s="91">
        <v>8133981252</v>
      </c>
      <c r="N62" s="90" t="s">
        <v>552</v>
      </c>
      <c r="O62" s="91">
        <v>9854983614</v>
      </c>
      <c r="P62" s="96">
        <v>43699</v>
      </c>
      <c r="Q62" s="80" t="s">
        <v>168</v>
      </c>
      <c r="R62" s="80">
        <v>36</v>
      </c>
      <c r="S62" s="80" t="s">
        <v>158</v>
      </c>
      <c r="T62" s="73"/>
    </row>
    <row r="63" spans="1:20" ht="17.25">
      <c r="A63" s="4">
        <v>59</v>
      </c>
      <c r="B63" s="80" t="s">
        <v>63</v>
      </c>
      <c r="C63" s="81" t="s">
        <v>650</v>
      </c>
      <c r="D63" s="80" t="s">
        <v>25</v>
      </c>
      <c r="E63" s="83"/>
      <c r="F63" s="87"/>
      <c r="G63" s="19">
        <v>26</v>
      </c>
      <c r="H63" s="19">
        <v>28</v>
      </c>
      <c r="I63" s="58">
        <f t="shared" si="0"/>
        <v>54</v>
      </c>
      <c r="J63" s="83"/>
      <c r="K63" s="87" t="s">
        <v>684</v>
      </c>
      <c r="L63" s="90" t="s">
        <v>685</v>
      </c>
      <c r="M63" s="91">
        <v>8399021096</v>
      </c>
      <c r="N63" s="90" t="s">
        <v>688</v>
      </c>
      <c r="O63" s="91">
        <v>9508882272</v>
      </c>
      <c r="P63" s="96">
        <v>43699</v>
      </c>
      <c r="Q63" s="80" t="s">
        <v>168</v>
      </c>
      <c r="R63" s="80">
        <v>16</v>
      </c>
      <c r="S63" s="80" t="s">
        <v>158</v>
      </c>
      <c r="T63" s="73"/>
    </row>
    <row r="64" spans="1:20" ht="34.5">
      <c r="A64" s="4">
        <v>60</v>
      </c>
      <c r="B64" s="80" t="s">
        <v>63</v>
      </c>
      <c r="C64" s="81" t="s">
        <v>651</v>
      </c>
      <c r="D64" s="80" t="s">
        <v>23</v>
      </c>
      <c r="E64" s="83">
        <v>18260307501</v>
      </c>
      <c r="F64" s="87" t="s">
        <v>74</v>
      </c>
      <c r="G64" s="19">
        <v>31</v>
      </c>
      <c r="H64" s="19">
        <v>39</v>
      </c>
      <c r="I64" s="58">
        <f t="shared" si="0"/>
        <v>70</v>
      </c>
      <c r="J64" s="83">
        <v>8822478278</v>
      </c>
      <c r="K64" s="87" t="s">
        <v>684</v>
      </c>
      <c r="L64" s="90" t="s">
        <v>685</v>
      </c>
      <c r="M64" s="91">
        <v>8399021096</v>
      </c>
      <c r="N64" s="90" t="s">
        <v>692</v>
      </c>
      <c r="O64" s="91">
        <v>9957078211</v>
      </c>
      <c r="P64" s="96">
        <v>43699</v>
      </c>
      <c r="Q64" s="80" t="s">
        <v>168</v>
      </c>
      <c r="R64" s="80">
        <v>17</v>
      </c>
      <c r="S64" s="80" t="s">
        <v>158</v>
      </c>
      <c r="T64" s="73"/>
    </row>
    <row r="65" spans="1:20" ht="34.5">
      <c r="A65" s="4">
        <v>61</v>
      </c>
      <c r="B65" s="80" t="s">
        <v>62</v>
      </c>
      <c r="C65" s="81" t="s">
        <v>652</v>
      </c>
      <c r="D65" s="80" t="s">
        <v>23</v>
      </c>
      <c r="E65" s="83">
        <v>18260327701</v>
      </c>
      <c r="F65" s="84" t="s">
        <v>74</v>
      </c>
      <c r="G65" s="19">
        <v>40</v>
      </c>
      <c r="H65" s="19">
        <v>41</v>
      </c>
      <c r="I65" s="58">
        <f t="shared" si="0"/>
        <v>81</v>
      </c>
      <c r="J65" s="83">
        <v>9577012197</v>
      </c>
      <c r="K65" s="87" t="s">
        <v>409</v>
      </c>
      <c r="L65" s="90" t="s">
        <v>838</v>
      </c>
      <c r="M65" s="91">
        <v>8133981252</v>
      </c>
      <c r="N65" s="90" t="s">
        <v>552</v>
      </c>
      <c r="O65" s="91">
        <v>9854983614</v>
      </c>
      <c r="P65" s="96">
        <v>43700</v>
      </c>
      <c r="Q65" s="80" t="s">
        <v>169</v>
      </c>
      <c r="R65" s="80">
        <v>38</v>
      </c>
      <c r="S65" s="80" t="s">
        <v>158</v>
      </c>
      <c r="T65" s="73"/>
    </row>
    <row r="66" spans="1:20" ht="34.5">
      <c r="A66" s="4">
        <v>62</v>
      </c>
      <c r="B66" s="80" t="s">
        <v>62</v>
      </c>
      <c r="C66" s="81" t="s">
        <v>653</v>
      </c>
      <c r="D66" s="80" t="s">
        <v>23</v>
      </c>
      <c r="E66" s="83" t="s">
        <v>654</v>
      </c>
      <c r="F66" s="84" t="s">
        <v>74</v>
      </c>
      <c r="G66" s="19">
        <v>17</v>
      </c>
      <c r="H66" s="19">
        <v>21</v>
      </c>
      <c r="I66" s="58">
        <f t="shared" si="0"/>
        <v>38</v>
      </c>
      <c r="J66" s="83"/>
      <c r="K66" s="87" t="s">
        <v>409</v>
      </c>
      <c r="L66" s="90" t="s">
        <v>838</v>
      </c>
      <c r="M66" s="91">
        <v>8133981252</v>
      </c>
      <c r="N66" s="90" t="s">
        <v>552</v>
      </c>
      <c r="O66" s="91">
        <v>9854983614</v>
      </c>
      <c r="P66" s="96">
        <v>43700</v>
      </c>
      <c r="Q66" s="80" t="s">
        <v>169</v>
      </c>
      <c r="R66" s="80">
        <v>32</v>
      </c>
      <c r="S66" s="80" t="s">
        <v>158</v>
      </c>
      <c r="T66" s="73"/>
    </row>
    <row r="67" spans="1:20" ht="17.25">
      <c r="A67" s="4">
        <v>63</v>
      </c>
      <c r="B67" s="80" t="s">
        <v>63</v>
      </c>
      <c r="C67" s="81" t="s">
        <v>655</v>
      </c>
      <c r="D67" s="80" t="s">
        <v>25</v>
      </c>
      <c r="E67" s="83"/>
      <c r="F67" s="87"/>
      <c r="G67" s="19">
        <v>34</v>
      </c>
      <c r="H67" s="19">
        <v>41</v>
      </c>
      <c r="I67" s="58">
        <f t="shared" si="0"/>
        <v>75</v>
      </c>
      <c r="J67" s="83"/>
      <c r="K67" s="87" t="s">
        <v>684</v>
      </c>
      <c r="L67" s="90" t="s">
        <v>685</v>
      </c>
      <c r="M67" s="91">
        <v>8399021096</v>
      </c>
      <c r="N67" s="90" t="s">
        <v>693</v>
      </c>
      <c r="O67" s="91">
        <v>9707486513</v>
      </c>
      <c r="P67" s="96">
        <v>43700</v>
      </c>
      <c r="Q67" s="80" t="s">
        <v>169</v>
      </c>
      <c r="R67" s="80">
        <v>17</v>
      </c>
      <c r="S67" s="80" t="s">
        <v>158</v>
      </c>
      <c r="T67" s="73"/>
    </row>
    <row r="68" spans="1:20" ht="17.25">
      <c r="A68" s="4">
        <v>64</v>
      </c>
      <c r="B68" s="80" t="s">
        <v>63</v>
      </c>
      <c r="C68" s="81" t="s">
        <v>656</v>
      </c>
      <c r="D68" s="80" t="s">
        <v>25</v>
      </c>
      <c r="E68" s="83"/>
      <c r="F68" s="87"/>
      <c r="G68" s="19">
        <v>27</v>
      </c>
      <c r="H68" s="19">
        <v>36</v>
      </c>
      <c r="I68" s="58">
        <f t="shared" si="0"/>
        <v>63</v>
      </c>
      <c r="J68" s="83"/>
      <c r="K68" s="87" t="s">
        <v>684</v>
      </c>
      <c r="L68" s="90" t="s">
        <v>685</v>
      </c>
      <c r="M68" s="91">
        <v>8399021096</v>
      </c>
      <c r="N68" s="90" t="s">
        <v>694</v>
      </c>
      <c r="O68" s="91">
        <v>7399224693</v>
      </c>
      <c r="P68" s="96">
        <v>43700</v>
      </c>
      <c r="Q68" s="80" t="s">
        <v>169</v>
      </c>
      <c r="R68" s="80">
        <v>18</v>
      </c>
      <c r="S68" s="80" t="s">
        <v>158</v>
      </c>
      <c r="T68" s="73"/>
    </row>
    <row r="69" spans="1:20" ht="34.5">
      <c r="A69" s="4">
        <v>65</v>
      </c>
      <c r="B69" s="80" t="s">
        <v>62</v>
      </c>
      <c r="C69" s="81" t="s">
        <v>657</v>
      </c>
      <c r="D69" s="80" t="s">
        <v>23</v>
      </c>
      <c r="E69" s="83" t="s">
        <v>658</v>
      </c>
      <c r="F69" s="89" t="s">
        <v>132</v>
      </c>
      <c r="G69" s="19">
        <v>81</v>
      </c>
      <c r="H69" s="19">
        <v>89</v>
      </c>
      <c r="I69" s="58">
        <f t="shared" si="0"/>
        <v>170</v>
      </c>
      <c r="J69" s="83"/>
      <c r="K69" s="87" t="s">
        <v>409</v>
      </c>
      <c r="L69" s="90" t="s">
        <v>838</v>
      </c>
      <c r="M69" s="91">
        <v>8133981252</v>
      </c>
      <c r="N69" s="90" t="s">
        <v>552</v>
      </c>
      <c r="O69" s="91">
        <v>9854983614</v>
      </c>
      <c r="P69" s="96">
        <v>43703</v>
      </c>
      <c r="Q69" s="80" t="s">
        <v>157</v>
      </c>
      <c r="R69" s="80">
        <v>38</v>
      </c>
      <c r="S69" s="80" t="s">
        <v>158</v>
      </c>
      <c r="T69" s="73"/>
    </row>
    <row r="70" spans="1:20" ht="34.5">
      <c r="A70" s="4">
        <v>66</v>
      </c>
      <c r="B70" s="80" t="s">
        <v>63</v>
      </c>
      <c r="C70" s="81" t="s">
        <v>659</v>
      </c>
      <c r="D70" s="80" t="s">
        <v>25</v>
      </c>
      <c r="E70" s="83"/>
      <c r="F70" s="87"/>
      <c r="G70" s="19">
        <v>50</v>
      </c>
      <c r="H70" s="19">
        <v>44</v>
      </c>
      <c r="I70" s="58">
        <f t="shared" ref="I70:I133" si="1">SUM(G70:H70)</f>
        <v>94</v>
      </c>
      <c r="J70" s="83">
        <v>9854153281</v>
      </c>
      <c r="K70" s="87" t="s">
        <v>684</v>
      </c>
      <c r="L70" s="90" t="s">
        <v>685</v>
      </c>
      <c r="M70" s="91">
        <v>8399021096</v>
      </c>
      <c r="N70" s="90" t="s">
        <v>562</v>
      </c>
      <c r="O70" s="91">
        <v>8011666050</v>
      </c>
      <c r="P70" s="96">
        <v>43703</v>
      </c>
      <c r="Q70" s="80" t="s">
        <v>157</v>
      </c>
      <c r="R70" s="80">
        <v>17</v>
      </c>
      <c r="S70" s="80" t="s">
        <v>158</v>
      </c>
      <c r="T70" s="73"/>
    </row>
    <row r="71" spans="1:20" ht="34.5">
      <c r="A71" s="4">
        <v>67</v>
      </c>
      <c r="B71" s="80" t="s">
        <v>63</v>
      </c>
      <c r="C71" s="81" t="s">
        <v>660</v>
      </c>
      <c r="D71" s="80" t="s">
        <v>23</v>
      </c>
      <c r="E71" s="83">
        <v>18260307504</v>
      </c>
      <c r="F71" s="87" t="s">
        <v>74</v>
      </c>
      <c r="G71" s="19">
        <v>12</v>
      </c>
      <c r="H71" s="19">
        <v>13</v>
      </c>
      <c r="I71" s="58">
        <f t="shared" si="1"/>
        <v>25</v>
      </c>
      <c r="J71" s="83">
        <v>9854334273</v>
      </c>
      <c r="K71" s="87" t="s">
        <v>684</v>
      </c>
      <c r="L71" s="90" t="s">
        <v>685</v>
      </c>
      <c r="M71" s="91">
        <v>8399021096</v>
      </c>
      <c r="N71" s="90" t="s">
        <v>694</v>
      </c>
      <c r="O71" s="91">
        <v>7399224693</v>
      </c>
      <c r="P71" s="96">
        <v>43703</v>
      </c>
      <c r="Q71" s="80" t="s">
        <v>157</v>
      </c>
      <c r="R71" s="80">
        <v>17</v>
      </c>
      <c r="S71" s="80" t="s">
        <v>158</v>
      </c>
      <c r="T71" s="73"/>
    </row>
    <row r="72" spans="1:20" ht="34.5">
      <c r="A72" s="4">
        <v>68</v>
      </c>
      <c r="B72" s="85" t="s">
        <v>62</v>
      </c>
      <c r="C72" s="81" t="s">
        <v>661</v>
      </c>
      <c r="D72" s="80" t="s">
        <v>23</v>
      </c>
      <c r="E72" s="83" t="s">
        <v>662</v>
      </c>
      <c r="F72" s="89" t="s">
        <v>266</v>
      </c>
      <c r="G72" s="19">
        <v>63</v>
      </c>
      <c r="H72" s="19">
        <v>68</v>
      </c>
      <c r="I72" s="58">
        <f t="shared" si="1"/>
        <v>131</v>
      </c>
      <c r="J72" s="95"/>
      <c r="K72" s="87" t="s">
        <v>409</v>
      </c>
      <c r="L72" s="90" t="s">
        <v>838</v>
      </c>
      <c r="M72" s="91">
        <v>8133981252</v>
      </c>
      <c r="N72" s="90" t="s">
        <v>552</v>
      </c>
      <c r="O72" s="91">
        <v>9854983614</v>
      </c>
      <c r="P72" s="96">
        <v>43704</v>
      </c>
      <c r="Q72" s="80" t="s">
        <v>161</v>
      </c>
      <c r="R72" s="80">
        <v>32</v>
      </c>
      <c r="S72" s="80" t="s">
        <v>158</v>
      </c>
      <c r="T72" s="73"/>
    </row>
    <row r="73" spans="1:20" ht="34.5">
      <c r="A73" s="4">
        <v>69</v>
      </c>
      <c r="B73" s="85" t="s">
        <v>63</v>
      </c>
      <c r="C73" s="81" t="s">
        <v>661</v>
      </c>
      <c r="D73" s="80" t="s">
        <v>23</v>
      </c>
      <c r="E73" s="83" t="s">
        <v>662</v>
      </c>
      <c r="F73" s="89" t="s">
        <v>266</v>
      </c>
      <c r="G73" s="19">
        <v>64</v>
      </c>
      <c r="H73" s="19">
        <v>68</v>
      </c>
      <c r="I73" s="58">
        <f t="shared" si="1"/>
        <v>132</v>
      </c>
      <c r="J73" s="83"/>
      <c r="K73" s="87" t="s">
        <v>409</v>
      </c>
      <c r="L73" s="90" t="s">
        <v>838</v>
      </c>
      <c r="M73" s="91">
        <v>8133981252</v>
      </c>
      <c r="N73" s="90" t="s">
        <v>552</v>
      </c>
      <c r="O73" s="91">
        <v>9854983614</v>
      </c>
      <c r="P73" s="96">
        <v>43704</v>
      </c>
      <c r="Q73" s="80" t="s">
        <v>161</v>
      </c>
      <c r="R73" s="80">
        <v>32</v>
      </c>
      <c r="S73" s="80" t="s">
        <v>158</v>
      </c>
      <c r="T73" s="73"/>
    </row>
    <row r="74" spans="1:20" ht="34.5">
      <c r="A74" s="4">
        <v>70</v>
      </c>
      <c r="B74" s="85" t="s">
        <v>62</v>
      </c>
      <c r="C74" s="81" t="s">
        <v>663</v>
      </c>
      <c r="D74" s="80" t="s">
        <v>23</v>
      </c>
      <c r="E74" s="83" t="s">
        <v>664</v>
      </c>
      <c r="F74" s="89" t="s">
        <v>266</v>
      </c>
      <c r="G74" s="19">
        <v>63</v>
      </c>
      <c r="H74" s="19">
        <v>67</v>
      </c>
      <c r="I74" s="58">
        <f t="shared" si="1"/>
        <v>130</v>
      </c>
      <c r="J74" s="95">
        <v>8876292378</v>
      </c>
      <c r="K74" s="87" t="s">
        <v>409</v>
      </c>
      <c r="L74" s="90" t="s">
        <v>838</v>
      </c>
      <c r="M74" s="91">
        <v>8133981252</v>
      </c>
      <c r="N74" s="90" t="s">
        <v>552</v>
      </c>
      <c r="O74" s="91">
        <v>9854983614</v>
      </c>
      <c r="P74" s="96">
        <v>43705</v>
      </c>
      <c r="Q74" s="80" t="s">
        <v>165</v>
      </c>
      <c r="R74" s="80">
        <v>31</v>
      </c>
      <c r="S74" s="80" t="s">
        <v>158</v>
      </c>
      <c r="T74" s="73"/>
    </row>
    <row r="75" spans="1:20" ht="34.5">
      <c r="A75" s="4">
        <v>71</v>
      </c>
      <c r="B75" s="85" t="s">
        <v>63</v>
      </c>
      <c r="C75" s="81" t="s">
        <v>663</v>
      </c>
      <c r="D75" s="80" t="s">
        <v>23</v>
      </c>
      <c r="E75" s="83" t="s">
        <v>664</v>
      </c>
      <c r="F75" s="89" t="s">
        <v>266</v>
      </c>
      <c r="G75" s="19">
        <v>61</v>
      </c>
      <c r="H75" s="19">
        <v>68</v>
      </c>
      <c r="I75" s="58">
        <f t="shared" si="1"/>
        <v>129</v>
      </c>
      <c r="J75" s="95">
        <v>8876292378</v>
      </c>
      <c r="K75" s="87" t="s">
        <v>409</v>
      </c>
      <c r="L75" s="90" t="s">
        <v>838</v>
      </c>
      <c r="M75" s="91">
        <v>8133981252</v>
      </c>
      <c r="N75" s="90" t="s">
        <v>552</v>
      </c>
      <c r="O75" s="91">
        <v>9854983614</v>
      </c>
      <c r="P75" s="96">
        <v>43705</v>
      </c>
      <c r="Q75" s="80" t="s">
        <v>165</v>
      </c>
      <c r="R75" s="80">
        <v>31</v>
      </c>
      <c r="S75" s="80" t="s">
        <v>158</v>
      </c>
      <c r="T75" s="73"/>
    </row>
    <row r="76" spans="1:20" ht="17.25">
      <c r="A76" s="4">
        <v>72</v>
      </c>
      <c r="B76" s="85" t="s">
        <v>62</v>
      </c>
      <c r="C76" s="81" t="s">
        <v>663</v>
      </c>
      <c r="D76" s="80" t="s">
        <v>23</v>
      </c>
      <c r="E76" s="83" t="s">
        <v>664</v>
      </c>
      <c r="F76" s="89" t="s">
        <v>266</v>
      </c>
      <c r="G76" s="19">
        <v>62</v>
      </c>
      <c r="H76" s="19">
        <v>68</v>
      </c>
      <c r="I76" s="58">
        <f t="shared" si="1"/>
        <v>130</v>
      </c>
      <c r="J76" s="95">
        <v>8876292378</v>
      </c>
      <c r="K76" s="87" t="s">
        <v>409</v>
      </c>
      <c r="L76" s="90" t="s">
        <v>838</v>
      </c>
      <c r="M76" s="91">
        <v>8133981252</v>
      </c>
      <c r="N76" s="90" t="s">
        <v>552</v>
      </c>
      <c r="O76" s="91">
        <v>9854983614</v>
      </c>
      <c r="P76" s="96">
        <v>43706</v>
      </c>
      <c r="Q76" s="80" t="s">
        <v>168</v>
      </c>
      <c r="R76" s="80">
        <v>31</v>
      </c>
      <c r="S76" s="80" t="s">
        <v>158</v>
      </c>
      <c r="T76" s="73"/>
    </row>
    <row r="77" spans="1:20" ht="17.25">
      <c r="A77" s="4">
        <v>73</v>
      </c>
      <c r="B77" s="85" t="s">
        <v>63</v>
      </c>
      <c r="C77" s="81" t="s">
        <v>663</v>
      </c>
      <c r="D77" s="80" t="s">
        <v>23</v>
      </c>
      <c r="E77" s="83" t="s">
        <v>664</v>
      </c>
      <c r="F77" s="89" t="s">
        <v>266</v>
      </c>
      <c r="G77" s="19">
        <v>62</v>
      </c>
      <c r="H77" s="19">
        <v>68</v>
      </c>
      <c r="I77" s="58">
        <f t="shared" si="1"/>
        <v>130</v>
      </c>
      <c r="J77" s="95">
        <v>8876292378</v>
      </c>
      <c r="K77" s="87" t="s">
        <v>409</v>
      </c>
      <c r="L77" s="90" t="s">
        <v>838</v>
      </c>
      <c r="M77" s="91">
        <v>8133981252</v>
      </c>
      <c r="N77" s="90" t="s">
        <v>552</v>
      </c>
      <c r="O77" s="91">
        <v>9854983614</v>
      </c>
      <c r="P77" s="96">
        <v>43706</v>
      </c>
      <c r="Q77" s="80" t="s">
        <v>168</v>
      </c>
      <c r="R77" s="80">
        <v>30</v>
      </c>
      <c r="S77" s="80" t="s">
        <v>158</v>
      </c>
      <c r="T77" s="73"/>
    </row>
    <row r="78" spans="1:20" ht="17.25">
      <c r="A78" s="4">
        <v>74</v>
      </c>
      <c r="B78" s="85" t="s">
        <v>62</v>
      </c>
      <c r="C78" s="81" t="s">
        <v>663</v>
      </c>
      <c r="D78" s="80" t="s">
        <v>23</v>
      </c>
      <c r="E78" s="83" t="s">
        <v>664</v>
      </c>
      <c r="F78" s="89" t="s">
        <v>266</v>
      </c>
      <c r="G78" s="19">
        <v>62</v>
      </c>
      <c r="H78" s="19">
        <v>67</v>
      </c>
      <c r="I78" s="58">
        <f t="shared" si="1"/>
        <v>129</v>
      </c>
      <c r="J78" s="95">
        <v>8876292378</v>
      </c>
      <c r="K78" s="87" t="s">
        <v>409</v>
      </c>
      <c r="L78" s="90" t="s">
        <v>838</v>
      </c>
      <c r="M78" s="91">
        <v>8133981252</v>
      </c>
      <c r="N78" s="90" t="s">
        <v>552</v>
      </c>
      <c r="O78" s="91">
        <v>9854983614</v>
      </c>
      <c r="P78" s="96">
        <v>43707</v>
      </c>
      <c r="Q78" s="80" t="s">
        <v>169</v>
      </c>
      <c r="R78" s="80">
        <v>30</v>
      </c>
      <c r="S78" s="80" t="s">
        <v>158</v>
      </c>
      <c r="T78" s="73"/>
    </row>
    <row r="79" spans="1:20" ht="17.25">
      <c r="A79" s="4">
        <v>75</v>
      </c>
      <c r="B79" s="85" t="s">
        <v>63</v>
      </c>
      <c r="C79" s="81" t="s">
        <v>663</v>
      </c>
      <c r="D79" s="80" t="s">
        <v>23</v>
      </c>
      <c r="E79" s="83" t="s">
        <v>664</v>
      </c>
      <c r="F79" s="89" t="s">
        <v>266</v>
      </c>
      <c r="G79" s="19">
        <v>61</v>
      </c>
      <c r="H79" s="19">
        <v>68</v>
      </c>
      <c r="I79" s="58">
        <f t="shared" si="1"/>
        <v>129</v>
      </c>
      <c r="J79" s="95">
        <v>8876292378</v>
      </c>
      <c r="K79" s="87" t="s">
        <v>409</v>
      </c>
      <c r="L79" s="90" t="s">
        <v>838</v>
      </c>
      <c r="M79" s="91">
        <v>8133981252</v>
      </c>
      <c r="N79" s="90" t="s">
        <v>552</v>
      </c>
      <c r="O79" s="91">
        <v>9854983614</v>
      </c>
      <c r="P79" s="96">
        <v>43707</v>
      </c>
      <c r="Q79" s="80" t="s">
        <v>169</v>
      </c>
      <c r="R79" s="80">
        <v>31</v>
      </c>
      <c r="S79" s="80" t="s">
        <v>158</v>
      </c>
      <c r="T79" s="73"/>
    </row>
    <row r="80" spans="1:20" ht="34.5">
      <c r="A80" s="4">
        <v>76</v>
      </c>
      <c r="B80" s="85" t="s">
        <v>62</v>
      </c>
      <c r="C80" s="81" t="s">
        <v>665</v>
      </c>
      <c r="D80" s="80" t="s">
        <v>23</v>
      </c>
      <c r="E80" s="83" t="s">
        <v>666</v>
      </c>
      <c r="F80" s="89" t="s">
        <v>266</v>
      </c>
      <c r="G80" s="19">
        <v>61</v>
      </c>
      <c r="H80" s="19">
        <v>55</v>
      </c>
      <c r="I80" s="58">
        <f t="shared" si="1"/>
        <v>116</v>
      </c>
      <c r="J80" s="95">
        <v>9435087129</v>
      </c>
      <c r="K80" s="87" t="s">
        <v>409</v>
      </c>
      <c r="L80" s="90" t="s">
        <v>838</v>
      </c>
      <c r="M80" s="91">
        <v>8133981252</v>
      </c>
      <c r="N80" s="90" t="s">
        <v>552</v>
      </c>
      <c r="O80" s="91">
        <v>9854983614</v>
      </c>
      <c r="P80" s="96">
        <v>43708</v>
      </c>
      <c r="Q80" s="80" t="s">
        <v>172</v>
      </c>
      <c r="R80" s="80">
        <v>31</v>
      </c>
      <c r="S80" s="80" t="s">
        <v>158</v>
      </c>
      <c r="T80" s="73"/>
    </row>
    <row r="81" spans="1:20" ht="34.5">
      <c r="A81" s="4">
        <v>77</v>
      </c>
      <c r="B81" s="85" t="s">
        <v>63</v>
      </c>
      <c r="C81" s="81" t="s">
        <v>661</v>
      </c>
      <c r="D81" s="80" t="s">
        <v>23</v>
      </c>
      <c r="E81" s="83" t="s">
        <v>662</v>
      </c>
      <c r="F81" s="80" t="s">
        <v>266</v>
      </c>
      <c r="G81" s="19">
        <v>64</v>
      </c>
      <c r="H81" s="19">
        <v>68</v>
      </c>
      <c r="I81" s="58">
        <f t="shared" si="1"/>
        <v>132</v>
      </c>
      <c r="J81" s="83"/>
      <c r="K81" s="87" t="s">
        <v>409</v>
      </c>
      <c r="L81" s="90" t="s">
        <v>838</v>
      </c>
      <c r="M81" s="91">
        <v>8133981252</v>
      </c>
      <c r="N81" s="90" t="s">
        <v>552</v>
      </c>
      <c r="O81" s="91">
        <v>9854983614</v>
      </c>
      <c r="P81" s="96">
        <v>43708</v>
      </c>
      <c r="Q81" s="80" t="s">
        <v>172</v>
      </c>
      <c r="R81" s="80">
        <v>31</v>
      </c>
      <c r="S81" s="80" t="s">
        <v>158</v>
      </c>
      <c r="T81" s="73"/>
    </row>
    <row r="82" spans="1:20">
      <c r="A82" s="4">
        <v>78</v>
      </c>
      <c r="B82" s="17"/>
      <c r="C82" s="18"/>
      <c r="D82" s="18"/>
      <c r="E82" s="19"/>
      <c r="F82" s="18"/>
      <c r="G82" s="19"/>
      <c r="H82" s="19"/>
      <c r="I82" s="58">
        <f t="shared" si="1"/>
        <v>0</v>
      </c>
      <c r="J82" s="18"/>
      <c r="K82" s="18"/>
      <c r="L82" s="18"/>
      <c r="M82" s="18"/>
      <c r="N82" s="18"/>
      <c r="O82" s="18"/>
      <c r="P82" s="24"/>
      <c r="Q82" s="18"/>
      <c r="R82" s="18"/>
      <c r="S82" s="18"/>
      <c r="T82" s="18"/>
    </row>
    <row r="83" spans="1:20">
      <c r="A83" s="4">
        <v>79</v>
      </c>
      <c r="B83" s="17"/>
      <c r="C83" s="18"/>
      <c r="D83" s="18"/>
      <c r="E83" s="19"/>
      <c r="F83" s="18"/>
      <c r="G83" s="19"/>
      <c r="H83" s="19"/>
      <c r="I83" s="58">
        <f t="shared" si="1"/>
        <v>0</v>
      </c>
      <c r="J83" s="18"/>
      <c r="K83" s="18"/>
      <c r="L83" s="18"/>
      <c r="M83" s="18"/>
      <c r="N83" s="18"/>
      <c r="O83" s="18"/>
      <c r="P83" s="24"/>
      <c r="Q83" s="18"/>
      <c r="R83" s="18"/>
      <c r="S83" s="18"/>
      <c r="T83" s="18"/>
    </row>
    <row r="84" spans="1:20">
      <c r="A84" s="4">
        <v>80</v>
      </c>
      <c r="B84" s="17"/>
      <c r="C84" s="18"/>
      <c r="D84" s="18"/>
      <c r="E84" s="19"/>
      <c r="F84" s="18"/>
      <c r="G84" s="19"/>
      <c r="H84" s="19"/>
      <c r="I84" s="58">
        <f t="shared" si="1"/>
        <v>0</v>
      </c>
      <c r="J84" s="18"/>
      <c r="K84" s="18"/>
      <c r="L84" s="18"/>
      <c r="M84" s="18"/>
      <c r="N84" s="18"/>
      <c r="O84" s="18"/>
      <c r="P84" s="24"/>
      <c r="Q84" s="18"/>
      <c r="R84" s="18"/>
      <c r="S84" s="18"/>
      <c r="T84" s="18"/>
    </row>
    <row r="85" spans="1:20">
      <c r="A85" s="4">
        <v>81</v>
      </c>
      <c r="B85" s="17"/>
      <c r="C85" s="18"/>
      <c r="D85" s="18"/>
      <c r="E85" s="19"/>
      <c r="F85" s="18"/>
      <c r="G85" s="19"/>
      <c r="H85" s="19"/>
      <c r="I85" s="58">
        <f t="shared" si="1"/>
        <v>0</v>
      </c>
      <c r="J85" s="18"/>
      <c r="K85" s="18"/>
      <c r="L85" s="18"/>
      <c r="M85" s="18"/>
      <c r="N85" s="18"/>
      <c r="O85" s="18"/>
      <c r="P85" s="24"/>
      <c r="Q85" s="18"/>
      <c r="R85" s="18"/>
      <c r="S85" s="18"/>
      <c r="T85" s="18"/>
    </row>
    <row r="86" spans="1:20">
      <c r="A86" s="4">
        <v>82</v>
      </c>
      <c r="B86" s="17"/>
      <c r="C86" s="18"/>
      <c r="D86" s="18"/>
      <c r="E86" s="19"/>
      <c r="F86" s="18"/>
      <c r="G86" s="19"/>
      <c r="H86" s="19"/>
      <c r="I86" s="58">
        <f t="shared" si="1"/>
        <v>0</v>
      </c>
      <c r="J86" s="18"/>
      <c r="K86" s="18"/>
      <c r="L86" s="18"/>
      <c r="M86" s="18"/>
      <c r="N86" s="18"/>
      <c r="O86" s="18"/>
      <c r="P86" s="24"/>
      <c r="Q86" s="18"/>
      <c r="R86" s="18"/>
      <c r="S86" s="18"/>
      <c r="T86" s="18"/>
    </row>
    <row r="87" spans="1:20">
      <c r="A87" s="4">
        <v>83</v>
      </c>
      <c r="B87" s="17"/>
      <c r="C87" s="18"/>
      <c r="D87" s="18"/>
      <c r="E87" s="19"/>
      <c r="F87" s="18"/>
      <c r="G87" s="19"/>
      <c r="H87" s="19"/>
      <c r="I87" s="58">
        <f t="shared" si="1"/>
        <v>0</v>
      </c>
      <c r="J87" s="18"/>
      <c r="K87" s="18"/>
      <c r="L87" s="18"/>
      <c r="M87" s="18"/>
      <c r="N87" s="18"/>
      <c r="O87" s="18"/>
      <c r="P87" s="24"/>
      <c r="Q87" s="18"/>
      <c r="R87" s="18"/>
      <c r="S87" s="18"/>
      <c r="T87" s="18"/>
    </row>
    <row r="88" spans="1:20">
      <c r="A88" s="4">
        <v>84</v>
      </c>
      <c r="B88" s="17"/>
      <c r="C88" s="18"/>
      <c r="D88" s="18"/>
      <c r="E88" s="19"/>
      <c r="F88" s="18"/>
      <c r="G88" s="19"/>
      <c r="H88" s="19"/>
      <c r="I88" s="58">
        <f t="shared" si="1"/>
        <v>0</v>
      </c>
      <c r="J88" s="18"/>
      <c r="K88" s="18"/>
      <c r="L88" s="18"/>
      <c r="M88" s="18"/>
      <c r="N88" s="18"/>
      <c r="O88" s="18"/>
      <c r="P88" s="24"/>
      <c r="Q88" s="18"/>
      <c r="R88" s="18"/>
      <c r="S88" s="18"/>
      <c r="T88" s="18"/>
    </row>
    <row r="89" spans="1:20">
      <c r="A89" s="4">
        <v>85</v>
      </c>
      <c r="B89" s="17"/>
      <c r="C89" s="18"/>
      <c r="D89" s="18"/>
      <c r="E89" s="19"/>
      <c r="F89" s="18"/>
      <c r="G89" s="19"/>
      <c r="H89" s="19"/>
      <c r="I89" s="58">
        <f t="shared" si="1"/>
        <v>0</v>
      </c>
      <c r="J89" s="18"/>
      <c r="K89" s="18"/>
      <c r="L89" s="18"/>
      <c r="M89" s="18"/>
      <c r="N89" s="18"/>
      <c r="O89" s="18"/>
      <c r="P89" s="24"/>
      <c r="Q89" s="18"/>
      <c r="R89" s="18"/>
      <c r="S89" s="18"/>
      <c r="T89" s="18"/>
    </row>
    <row r="90" spans="1:20">
      <c r="A90" s="4">
        <v>86</v>
      </c>
      <c r="B90" s="17"/>
      <c r="C90" s="18"/>
      <c r="D90" s="18"/>
      <c r="E90" s="19"/>
      <c r="F90" s="18"/>
      <c r="G90" s="19"/>
      <c r="H90" s="19"/>
      <c r="I90" s="58">
        <f t="shared" si="1"/>
        <v>0</v>
      </c>
      <c r="J90" s="18"/>
      <c r="K90" s="18"/>
      <c r="L90" s="18"/>
      <c r="M90" s="18"/>
      <c r="N90" s="18"/>
      <c r="O90" s="18"/>
      <c r="P90" s="24"/>
      <c r="Q90" s="18"/>
      <c r="R90" s="18"/>
      <c r="S90" s="18"/>
      <c r="T90" s="18"/>
    </row>
    <row r="91" spans="1:20">
      <c r="A91" s="4">
        <v>87</v>
      </c>
      <c r="B91" s="17"/>
      <c r="C91" s="18"/>
      <c r="D91" s="18"/>
      <c r="E91" s="19"/>
      <c r="F91" s="18"/>
      <c r="G91" s="19"/>
      <c r="H91" s="19"/>
      <c r="I91" s="58">
        <f t="shared" si="1"/>
        <v>0</v>
      </c>
      <c r="J91" s="18"/>
      <c r="K91" s="18"/>
      <c r="L91" s="18"/>
      <c r="M91" s="18"/>
      <c r="N91" s="18"/>
      <c r="O91" s="18"/>
      <c r="P91" s="24"/>
      <c r="Q91" s="18"/>
      <c r="R91" s="18"/>
      <c r="S91" s="18"/>
      <c r="T91" s="18"/>
    </row>
    <row r="92" spans="1:20">
      <c r="A92" s="4">
        <v>88</v>
      </c>
      <c r="B92" s="17"/>
      <c r="C92" s="18"/>
      <c r="D92" s="18"/>
      <c r="E92" s="19"/>
      <c r="F92" s="18"/>
      <c r="G92" s="19"/>
      <c r="H92" s="19"/>
      <c r="I92" s="58">
        <f t="shared" si="1"/>
        <v>0</v>
      </c>
      <c r="J92" s="18"/>
      <c r="K92" s="18"/>
      <c r="L92" s="18"/>
      <c r="M92" s="18"/>
      <c r="N92" s="18"/>
      <c r="O92" s="18"/>
      <c r="P92" s="24"/>
      <c r="Q92" s="18"/>
      <c r="R92" s="18"/>
      <c r="S92" s="18"/>
      <c r="T92" s="18"/>
    </row>
    <row r="93" spans="1:20">
      <c r="A93" s="4">
        <v>89</v>
      </c>
      <c r="B93" s="17"/>
      <c r="C93" s="18"/>
      <c r="D93" s="18"/>
      <c r="E93" s="19"/>
      <c r="F93" s="18"/>
      <c r="G93" s="19"/>
      <c r="H93" s="19"/>
      <c r="I93" s="58">
        <f t="shared" si="1"/>
        <v>0</v>
      </c>
      <c r="J93" s="18"/>
      <c r="K93" s="18"/>
      <c r="L93" s="18"/>
      <c r="M93" s="18"/>
      <c r="N93" s="18"/>
      <c r="O93" s="18"/>
      <c r="P93" s="24"/>
      <c r="Q93" s="18"/>
      <c r="R93" s="18"/>
      <c r="S93" s="18"/>
      <c r="T93" s="18"/>
    </row>
    <row r="94" spans="1:20">
      <c r="A94" s="4">
        <v>90</v>
      </c>
      <c r="B94" s="17"/>
      <c r="C94" s="18"/>
      <c r="D94" s="18"/>
      <c r="E94" s="19"/>
      <c r="F94" s="18"/>
      <c r="G94" s="19"/>
      <c r="H94" s="19"/>
      <c r="I94" s="58">
        <f t="shared" si="1"/>
        <v>0</v>
      </c>
      <c r="J94" s="18"/>
      <c r="K94" s="18"/>
      <c r="L94" s="18"/>
      <c r="M94" s="18"/>
      <c r="N94" s="18"/>
      <c r="O94" s="18"/>
      <c r="P94" s="24"/>
      <c r="Q94" s="18"/>
      <c r="R94" s="18"/>
      <c r="S94" s="18"/>
      <c r="T94" s="18"/>
    </row>
    <row r="95" spans="1:20">
      <c r="A95" s="4">
        <v>91</v>
      </c>
      <c r="B95" s="17"/>
      <c r="C95" s="18"/>
      <c r="D95" s="18"/>
      <c r="E95" s="19"/>
      <c r="F95" s="18"/>
      <c r="G95" s="19"/>
      <c r="H95" s="19"/>
      <c r="I95" s="58">
        <f t="shared" si="1"/>
        <v>0</v>
      </c>
      <c r="J95" s="18"/>
      <c r="K95" s="18"/>
      <c r="L95" s="18"/>
      <c r="M95" s="18"/>
      <c r="N95" s="18"/>
      <c r="O95" s="18"/>
      <c r="P95" s="24"/>
      <c r="Q95" s="18"/>
      <c r="R95" s="18"/>
      <c r="S95" s="18"/>
      <c r="T95" s="18"/>
    </row>
    <row r="96" spans="1:20">
      <c r="A96" s="4">
        <v>92</v>
      </c>
      <c r="B96" s="17"/>
      <c r="C96" s="18"/>
      <c r="D96" s="18"/>
      <c r="E96" s="19"/>
      <c r="F96" s="18"/>
      <c r="G96" s="19"/>
      <c r="H96" s="19"/>
      <c r="I96" s="58">
        <f t="shared" si="1"/>
        <v>0</v>
      </c>
      <c r="J96" s="18"/>
      <c r="K96" s="18"/>
      <c r="L96" s="18"/>
      <c r="M96" s="18"/>
      <c r="N96" s="18"/>
      <c r="O96" s="18"/>
      <c r="P96" s="24"/>
      <c r="Q96" s="18"/>
      <c r="R96" s="18"/>
      <c r="S96" s="18"/>
      <c r="T96" s="18"/>
    </row>
    <row r="97" spans="1:20">
      <c r="A97" s="4">
        <v>93</v>
      </c>
      <c r="B97" s="17"/>
      <c r="C97" s="18"/>
      <c r="D97" s="18"/>
      <c r="E97" s="19"/>
      <c r="F97" s="18"/>
      <c r="G97" s="19"/>
      <c r="H97" s="19"/>
      <c r="I97" s="58">
        <f t="shared" si="1"/>
        <v>0</v>
      </c>
      <c r="J97" s="18"/>
      <c r="K97" s="18"/>
      <c r="L97" s="18"/>
      <c r="M97" s="18"/>
      <c r="N97" s="18"/>
      <c r="O97" s="18"/>
      <c r="P97" s="24"/>
      <c r="Q97" s="18"/>
      <c r="R97" s="18"/>
      <c r="S97" s="18"/>
      <c r="T97" s="18"/>
    </row>
    <row r="98" spans="1:20">
      <c r="A98" s="4">
        <v>94</v>
      </c>
      <c r="B98" s="17"/>
      <c r="C98" s="18"/>
      <c r="D98" s="18"/>
      <c r="E98" s="19"/>
      <c r="F98" s="18"/>
      <c r="G98" s="19"/>
      <c r="H98" s="19"/>
      <c r="I98" s="58">
        <f t="shared" si="1"/>
        <v>0</v>
      </c>
      <c r="J98" s="18"/>
      <c r="K98" s="18"/>
      <c r="L98" s="18"/>
      <c r="M98" s="18"/>
      <c r="N98" s="18"/>
      <c r="O98" s="18"/>
      <c r="P98" s="24"/>
      <c r="Q98" s="18"/>
      <c r="R98" s="18"/>
      <c r="S98" s="18"/>
      <c r="T98" s="18"/>
    </row>
    <row r="99" spans="1:20">
      <c r="A99" s="4">
        <v>95</v>
      </c>
      <c r="B99" s="17"/>
      <c r="C99" s="18"/>
      <c r="D99" s="18"/>
      <c r="E99" s="19"/>
      <c r="F99" s="18"/>
      <c r="G99" s="19"/>
      <c r="H99" s="19"/>
      <c r="I99" s="58">
        <f t="shared" si="1"/>
        <v>0</v>
      </c>
      <c r="J99" s="18"/>
      <c r="K99" s="18"/>
      <c r="L99" s="18"/>
      <c r="M99" s="18"/>
      <c r="N99" s="18"/>
      <c r="O99" s="18"/>
      <c r="P99" s="24"/>
      <c r="Q99" s="18"/>
      <c r="R99" s="18"/>
      <c r="S99" s="18"/>
      <c r="T99" s="18"/>
    </row>
    <row r="100" spans="1:20">
      <c r="A100" s="4">
        <v>96</v>
      </c>
      <c r="B100" s="17"/>
      <c r="C100" s="18"/>
      <c r="D100" s="18"/>
      <c r="E100" s="19"/>
      <c r="F100" s="18"/>
      <c r="G100" s="19"/>
      <c r="H100" s="19"/>
      <c r="I100" s="58">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8">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8">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8">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8">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8">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8">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8">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8">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8">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8">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8">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8">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8">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8">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8">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8">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8">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8">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8">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8">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8">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8">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8">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8">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8">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8">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8">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8">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8">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8">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8">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8">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8">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8">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8">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8">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8">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8">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8">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8">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8">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8">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8">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8">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c r="A165" s="21" t="s">
        <v>11</v>
      </c>
      <c r="B165" s="39"/>
      <c r="C165" s="21">
        <f>COUNTIFS(C5:C164,"*")</f>
        <v>77</v>
      </c>
      <c r="D165" s="21"/>
      <c r="E165" s="13"/>
      <c r="F165" s="21"/>
      <c r="G165" s="59">
        <f>SUM(G5:G164)</f>
        <v>2827</v>
      </c>
      <c r="H165" s="59">
        <f>SUM(H5:H164)</f>
        <v>3009</v>
      </c>
      <c r="I165" s="59">
        <f>SUM(I5:I164)</f>
        <v>5836</v>
      </c>
      <c r="J165" s="21"/>
      <c r="K165" s="21"/>
      <c r="L165" s="21"/>
      <c r="M165" s="21"/>
      <c r="N165" s="21"/>
      <c r="O165" s="21"/>
      <c r="P165" s="14"/>
      <c r="Q165" s="21"/>
      <c r="R165" s="21"/>
      <c r="S165" s="21"/>
      <c r="T165" s="12"/>
    </row>
    <row r="166" spans="1:20">
      <c r="A166" s="44" t="s">
        <v>62</v>
      </c>
      <c r="B166" s="10">
        <f>COUNTIF(B$5:B$164,"Team 1")</f>
        <v>34</v>
      </c>
      <c r="C166" s="44" t="s">
        <v>25</v>
      </c>
      <c r="D166" s="10">
        <f>COUNTIF(D5:D164,"Anganwadi")</f>
        <v>26</v>
      </c>
    </row>
    <row r="167" spans="1:20">
      <c r="A167" s="44" t="s">
        <v>63</v>
      </c>
      <c r="B167" s="10">
        <f>COUNTIF(B$6:B$164,"Team 2")</f>
        <v>43</v>
      </c>
      <c r="C167" s="44" t="s">
        <v>23</v>
      </c>
      <c r="D167" s="10">
        <f>COUNTIF(D5:D164,"School")</f>
        <v>51</v>
      </c>
    </row>
  </sheetData>
  <sheetProtection password="8527" sheet="1" objects="1" scenarios="1"/>
  <mergeCells count="20">
    <mergeCell ref="G3:I3"/>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zoomScale="70" zoomScaleNormal="70" workbookViewId="0">
      <pane xSplit="3" ySplit="4" topLeftCell="D89" activePane="bottomRight" state="frozen"/>
      <selection pane="topRight" activeCell="C1" sqref="C1"/>
      <selection pane="bottomLeft" activeCell="A5" sqref="A5"/>
      <selection pane="bottomRight" activeCell="K89" sqref="K89"/>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59" t="s">
        <v>70</v>
      </c>
      <c r="B1" s="159"/>
      <c r="C1" s="159"/>
      <c r="D1" s="55"/>
      <c r="E1" s="55"/>
      <c r="F1" s="55"/>
      <c r="G1" s="55"/>
      <c r="H1" s="55"/>
      <c r="I1" s="55"/>
      <c r="J1" s="55"/>
      <c r="K1" s="55"/>
      <c r="L1" s="55"/>
      <c r="M1" s="161"/>
      <c r="N1" s="161"/>
      <c r="O1" s="161"/>
      <c r="P1" s="161"/>
      <c r="Q1" s="161"/>
      <c r="R1" s="161"/>
      <c r="S1" s="161"/>
      <c r="T1" s="161"/>
    </row>
    <row r="2" spans="1:20">
      <c r="A2" s="155" t="s">
        <v>59</v>
      </c>
      <c r="B2" s="156"/>
      <c r="C2" s="156"/>
      <c r="D2" s="25">
        <v>43709</v>
      </c>
      <c r="E2" s="22"/>
      <c r="F2" s="22"/>
      <c r="G2" s="22"/>
      <c r="H2" s="22"/>
      <c r="I2" s="22"/>
      <c r="J2" s="22"/>
      <c r="K2" s="22"/>
      <c r="L2" s="22"/>
      <c r="M2" s="22"/>
      <c r="N2" s="22"/>
      <c r="O2" s="22"/>
      <c r="P2" s="22"/>
      <c r="Q2" s="22"/>
      <c r="R2" s="22"/>
      <c r="S2" s="22"/>
    </row>
    <row r="3" spans="1:20" ht="24" customHeight="1">
      <c r="A3" s="151" t="s">
        <v>14</v>
      </c>
      <c r="B3" s="153" t="s">
        <v>61</v>
      </c>
      <c r="C3" s="150" t="s">
        <v>7</v>
      </c>
      <c r="D3" s="150" t="s">
        <v>55</v>
      </c>
      <c r="E3" s="150" t="s">
        <v>16</v>
      </c>
      <c r="F3" s="157" t="s">
        <v>17</v>
      </c>
      <c r="G3" s="150" t="s">
        <v>8</v>
      </c>
      <c r="H3" s="150"/>
      <c r="I3" s="150"/>
      <c r="J3" s="150" t="s">
        <v>31</v>
      </c>
      <c r="K3" s="153" t="s">
        <v>33</v>
      </c>
      <c r="L3" s="153" t="s">
        <v>50</v>
      </c>
      <c r="M3" s="153" t="s">
        <v>51</v>
      </c>
      <c r="N3" s="153" t="s">
        <v>34</v>
      </c>
      <c r="O3" s="153" t="s">
        <v>35</v>
      </c>
      <c r="P3" s="151" t="s">
        <v>54</v>
      </c>
      <c r="Q3" s="150" t="s">
        <v>52</v>
      </c>
      <c r="R3" s="150" t="s">
        <v>32</v>
      </c>
      <c r="S3" s="150" t="s">
        <v>53</v>
      </c>
      <c r="T3" s="150" t="s">
        <v>13</v>
      </c>
    </row>
    <row r="4" spans="1:20" ht="25.5" customHeight="1">
      <c r="A4" s="151"/>
      <c r="B4" s="158"/>
      <c r="C4" s="150"/>
      <c r="D4" s="150"/>
      <c r="E4" s="150"/>
      <c r="F4" s="157"/>
      <c r="G4" s="23" t="s">
        <v>9</v>
      </c>
      <c r="H4" s="23" t="s">
        <v>10</v>
      </c>
      <c r="I4" s="23" t="s">
        <v>11</v>
      </c>
      <c r="J4" s="150"/>
      <c r="K4" s="154"/>
      <c r="L4" s="154"/>
      <c r="M4" s="154"/>
      <c r="N4" s="154"/>
      <c r="O4" s="154"/>
      <c r="P4" s="151"/>
      <c r="Q4" s="151"/>
      <c r="R4" s="150"/>
      <c r="S4" s="150"/>
      <c r="T4" s="150"/>
    </row>
    <row r="5" spans="1:20" ht="34.5">
      <c r="A5" s="4">
        <v>1</v>
      </c>
      <c r="B5" s="85" t="s">
        <v>62</v>
      </c>
      <c r="C5" s="81" t="s">
        <v>649</v>
      </c>
      <c r="D5" s="80" t="s">
        <v>23</v>
      </c>
      <c r="E5" s="83" t="s">
        <v>695</v>
      </c>
      <c r="F5" s="89" t="s">
        <v>74</v>
      </c>
      <c r="G5" s="17">
        <v>48</v>
      </c>
      <c r="H5" s="17">
        <v>62</v>
      </c>
      <c r="I5" s="60">
        <f>SUM(G5:H5)</f>
        <v>110</v>
      </c>
      <c r="J5" s="83">
        <v>6000365356</v>
      </c>
      <c r="K5" s="87" t="s">
        <v>409</v>
      </c>
      <c r="L5" s="90" t="s">
        <v>838</v>
      </c>
      <c r="M5" s="91">
        <v>8133981252</v>
      </c>
      <c r="N5" s="90" t="s">
        <v>552</v>
      </c>
      <c r="O5" s="91">
        <v>9854983614</v>
      </c>
      <c r="P5" s="96">
        <v>43710</v>
      </c>
      <c r="Q5" s="80" t="s">
        <v>157</v>
      </c>
      <c r="R5" s="80">
        <v>31</v>
      </c>
      <c r="S5" s="80" t="s">
        <v>158</v>
      </c>
      <c r="T5" s="18"/>
    </row>
    <row r="6" spans="1:20" ht="34.5">
      <c r="A6" s="4">
        <v>2</v>
      </c>
      <c r="B6" s="85" t="s">
        <v>63</v>
      </c>
      <c r="C6" s="81" t="s">
        <v>649</v>
      </c>
      <c r="D6" s="80" t="s">
        <v>23</v>
      </c>
      <c r="E6" s="83" t="s">
        <v>695</v>
      </c>
      <c r="F6" s="89" t="s">
        <v>74</v>
      </c>
      <c r="G6" s="19">
        <v>48</v>
      </c>
      <c r="H6" s="19">
        <v>62</v>
      </c>
      <c r="I6" s="60">
        <f t="shared" ref="I6:I69" si="0">SUM(G6:H6)</f>
        <v>110</v>
      </c>
      <c r="J6" s="83">
        <v>6000365356</v>
      </c>
      <c r="K6" s="87" t="s">
        <v>409</v>
      </c>
      <c r="L6" s="90" t="s">
        <v>838</v>
      </c>
      <c r="M6" s="91">
        <v>8133981252</v>
      </c>
      <c r="N6" s="90" t="s">
        <v>552</v>
      </c>
      <c r="O6" s="91">
        <v>9854983614</v>
      </c>
      <c r="P6" s="96">
        <v>43710</v>
      </c>
      <c r="Q6" s="80" t="s">
        <v>157</v>
      </c>
      <c r="R6" s="80">
        <v>31</v>
      </c>
      <c r="S6" s="80" t="s">
        <v>158</v>
      </c>
      <c r="T6" s="18"/>
    </row>
    <row r="7" spans="1:20" ht="17.25">
      <c r="A7" s="4">
        <v>3</v>
      </c>
      <c r="B7" s="85" t="s">
        <v>62</v>
      </c>
      <c r="C7" s="81" t="s">
        <v>696</v>
      </c>
      <c r="D7" s="80" t="s">
        <v>23</v>
      </c>
      <c r="E7" s="83" t="s">
        <v>697</v>
      </c>
      <c r="F7" s="80" t="s">
        <v>96</v>
      </c>
      <c r="G7" s="19">
        <v>55</v>
      </c>
      <c r="H7" s="19">
        <v>64</v>
      </c>
      <c r="I7" s="60">
        <f t="shared" si="0"/>
        <v>119</v>
      </c>
      <c r="J7" s="83"/>
      <c r="K7" s="87" t="s">
        <v>409</v>
      </c>
      <c r="L7" s="90" t="s">
        <v>838</v>
      </c>
      <c r="M7" s="91">
        <v>8133981252</v>
      </c>
      <c r="N7" s="90" t="s">
        <v>552</v>
      </c>
      <c r="O7" s="91">
        <v>9854983614</v>
      </c>
      <c r="P7" s="96">
        <v>43711</v>
      </c>
      <c r="Q7" s="80" t="s">
        <v>161</v>
      </c>
      <c r="R7" s="80">
        <v>31</v>
      </c>
      <c r="S7" s="80" t="s">
        <v>158</v>
      </c>
      <c r="T7" s="18"/>
    </row>
    <row r="8" spans="1:20" ht="17.25">
      <c r="A8" s="4">
        <v>4</v>
      </c>
      <c r="B8" s="85" t="s">
        <v>63</v>
      </c>
      <c r="C8" s="81" t="s">
        <v>696</v>
      </c>
      <c r="D8" s="80" t="s">
        <v>23</v>
      </c>
      <c r="E8" s="83" t="s">
        <v>697</v>
      </c>
      <c r="F8" s="89" t="s">
        <v>96</v>
      </c>
      <c r="G8" s="19">
        <v>56</v>
      </c>
      <c r="H8" s="19">
        <v>63</v>
      </c>
      <c r="I8" s="60">
        <f t="shared" si="0"/>
        <v>119</v>
      </c>
      <c r="J8" s="83"/>
      <c r="K8" s="87" t="s">
        <v>409</v>
      </c>
      <c r="L8" s="90" t="s">
        <v>838</v>
      </c>
      <c r="M8" s="91">
        <v>8133981252</v>
      </c>
      <c r="N8" s="90" t="s">
        <v>552</v>
      </c>
      <c r="O8" s="91">
        <v>9854983614</v>
      </c>
      <c r="P8" s="96">
        <v>43711</v>
      </c>
      <c r="Q8" s="80" t="s">
        <v>161</v>
      </c>
      <c r="R8" s="80">
        <v>32</v>
      </c>
      <c r="S8" s="80" t="s">
        <v>158</v>
      </c>
      <c r="T8" s="18"/>
    </row>
    <row r="9" spans="1:20" ht="34.5">
      <c r="A9" s="4">
        <v>5</v>
      </c>
      <c r="B9" s="85" t="s">
        <v>62</v>
      </c>
      <c r="C9" s="81" t="s">
        <v>698</v>
      </c>
      <c r="D9" s="80" t="s">
        <v>23</v>
      </c>
      <c r="E9" s="83" t="s">
        <v>699</v>
      </c>
      <c r="F9" s="89" t="s">
        <v>74</v>
      </c>
      <c r="G9" s="19">
        <v>55</v>
      </c>
      <c r="H9" s="19">
        <v>65</v>
      </c>
      <c r="I9" s="60">
        <f t="shared" si="0"/>
        <v>120</v>
      </c>
      <c r="J9" s="83"/>
      <c r="K9" s="87" t="s">
        <v>409</v>
      </c>
      <c r="L9" s="90" t="s">
        <v>838</v>
      </c>
      <c r="M9" s="91">
        <v>8133981252</v>
      </c>
      <c r="N9" s="90" t="s">
        <v>552</v>
      </c>
      <c r="O9" s="91">
        <v>9854983614</v>
      </c>
      <c r="P9" s="96">
        <v>43712</v>
      </c>
      <c r="Q9" s="80" t="s">
        <v>165</v>
      </c>
      <c r="R9" s="80">
        <v>32</v>
      </c>
      <c r="S9" s="80" t="s">
        <v>158</v>
      </c>
      <c r="T9" s="18"/>
    </row>
    <row r="10" spans="1:20" ht="34.5">
      <c r="A10" s="4">
        <v>6</v>
      </c>
      <c r="B10" s="85" t="s">
        <v>63</v>
      </c>
      <c r="C10" s="81" t="s">
        <v>698</v>
      </c>
      <c r="D10" s="80" t="s">
        <v>23</v>
      </c>
      <c r="E10" s="83" t="s">
        <v>699</v>
      </c>
      <c r="F10" s="89" t="s">
        <v>74</v>
      </c>
      <c r="G10" s="19">
        <v>54</v>
      </c>
      <c r="H10" s="19">
        <v>65</v>
      </c>
      <c r="I10" s="60">
        <f t="shared" si="0"/>
        <v>119</v>
      </c>
      <c r="J10" s="83"/>
      <c r="K10" s="87" t="s">
        <v>409</v>
      </c>
      <c r="L10" s="90" t="s">
        <v>838</v>
      </c>
      <c r="M10" s="91">
        <v>8133981252</v>
      </c>
      <c r="N10" s="90" t="s">
        <v>552</v>
      </c>
      <c r="O10" s="91">
        <v>9854983614</v>
      </c>
      <c r="P10" s="96">
        <v>43712</v>
      </c>
      <c r="Q10" s="80" t="s">
        <v>165</v>
      </c>
      <c r="R10" s="80">
        <v>32</v>
      </c>
      <c r="S10" s="80" t="s">
        <v>158</v>
      </c>
      <c r="T10" s="18"/>
    </row>
    <row r="11" spans="1:20" ht="17.25">
      <c r="A11" s="4">
        <v>7</v>
      </c>
      <c r="B11" s="85" t="s">
        <v>62</v>
      </c>
      <c r="C11" s="81" t="s">
        <v>700</v>
      </c>
      <c r="D11" s="80" t="s">
        <v>25</v>
      </c>
      <c r="E11" s="83">
        <v>445</v>
      </c>
      <c r="F11" s="87"/>
      <c r="G11" s="19">
        <v>24</v>
      </c>
      <c r="H11" s="19">
        <v>33</v>
      </c>
      <c r="I11" s="60">
        <f t="shared" si="0"/>
        <v>57</v>
      </c>
      <c r="J11" s="83">
        <v>8761081702</v>
      </c>
      <c r="K11" s="87" t="s">
        <v>801</v>
      </c>
      <c r="L11" s="90" t="s">
        <v>844</v>
      </c>
      <c r="M11" s="91">
        <v>9859213853</v>
      </c>
      <c r="N11" s="90" t="s">
        <v>802</v>
      </c>
      <c r="O11" s="91">
        <v>9957536230</v>
      </c>
      <c r="P11" s="96">
        <v>43713</v>
      </c>
      <c r="Q11" s="80" t="s">
        <v>168</v>
      </c>
      <c r="R11" s="80">
        <v>46</v>
      </c>
      <c r="S11" s="80" t="s">
        <v>158</v>
      </c>
      <c r="T11" s="18"/>
    </row>
    <row r="12" spans="1:20" ht="34.5">
      <c r="A12" s="4">
        <v>8</v>
      </c>
      <c r="B12" s="85" t="s">
        <v>62</v>
      </c>
      <c r="C12" s="81" t="s">
        <v>701</v>
      </c>
      <c r="D12" s="80" t="s">
        <v>23</v>
      </c>
      <c r="E12" s="83" t="s">
        <v>702</v>
      </c>
      <c r="F12" s="87" t="s">
        <v>74</v>
      </c>
      <c r="G12" s="17">
        <v>21</v>
      </c>
      <c r="H12" s="17">
        <v>36</v>
      </c>
      <c r="I12" s="60">
        <f t="shared" si="0"/>
        <v>57</v>
      </c>
      <c r="J12" s="83">
        <v>9101277504</v>
      </c>
      <c r="K12" s="87" t="s">
        <v>801</v>
      </c>
      <c r="L12" s="90" t="s">
        <v>844</v>
      </c>
      <c r="M12" s="91">
        <v>9859213853</v>
      </c>
      <c r="N12" s="90" t="s">
        <v>562</v>
      </c>
      <c r="O12" s="91">
        <v>8011666050</v>
      </c>
      <c r="P12" s="96">
        <v>43713</v>
      </c>
      <c r="Q12" s="80" t="s">
        <v>168</v>
      </c>
      <c r="R12" s="80">
        <v>51</v>
      </c>
      <c r="S12" s="80" t="s">
        <v>158</v>
      </c>
      <c r="T12" s="18"/>
    </row>
    <row r="13" spans="1:20" ht="34.5">
      <c r="A13" s="4">
        <v>9</v>
      </c>
      <c r="B13" s="85" t="s">
        <v>63</v>
      </c>
      <c r="C13" s="81" t="s">
        <v>703</v>
      </c>
      <c r="D13" s="80" t="s">
        <v>25</v>
      </c>
      <c r="E13" s="83">
        <v>105</v>
      </c>
      <c r="F13" s="87"/>
      <c r="G13" s="19">
        <v>31</v>
      </c>
      <c r="H13" s="19">
        <v>33</v>
      </c>
      <c r="I13" s="60">
        <f t="shared" si="0"/>
        <v>64</v>
      </c>
      <c r="J13" s="83"/>
      <c r="K13" s="87" t="s">
        <v>803</v>
      </c>
      <c r="L13" s="90" t="s">
        <v>804</v>
      </c>
      <c r="M13" s="91">
        <v>9401351224</v>
      </c>
      <c r="N13" s="90" t="s">
        <v>805</v>
      </c>
      <c r="O13" s="91">
        <v>961365252</v>
      </c>
      <c r="P13" s="96">
        <v>43713</v>
      </c>
      <c r="Q13" s="80" t="s">
        <v>168</v>
      </c>
      <c r="R13" s="80">
        <v>33</v>
      </c>
      <c r="S13" s="80" t="s">
        <v>158</v>
      </c>
      <c r="T13" s="18"/>
    </row>
    <row r="14" spans="1:20" ht="34.5">
      <c r="A14" s="4">
        <v>10</v>
      </c>
      <c r="B14" s="85" t="s">
        <v>63</v>
      </c>
      <c r="C14" s="81" t="s">
        <v>704</v>
      </c>
      <c r="D14" s="80" t="s">
        <v>23</v>
      </c>
      <c r="E14" s="83">
        <v>18260316303</v>
      </c>
      <c r="F14" s="87" t="s">
        <v>312</v>
      </c>
      <c r="G14" s="19">
        <v>30</v>
      </c>
      <c r="H14" s="19">
        <v>31</v>
      </c>
      <c r="I14" s="60">
        <f t="shared" si="0"/>
        <v>61</v>
      </c>
      <c r="J14" s="83">
        <v>9854231879</v>
      </c>
      <c r="K14" s="87" t="s">
        <v>803</v>
      </c>
      <c r="L14" s="90" t="s">
        <v>804</v>
      </c>
      <c r="M14" s="91">
        <v>9401351224</v>
      </c>
      <c r="N14" s="90" t="s">
        <v>806</v>
      </c>
      <c r="O14" s="91">
        <v>9854582225</v>
      </c>
      <c r="P14" s="96">
        <v>43713</v>
      </c>
      <c r="Q14" s="80" t="s">
        <v>168</v>
      </c>
      <c r="R14" s="80">
        <v>54</v>
      </c>
      <c r="S14" s="80" t="s">
        <v>158</v>
      </c>
      <c r="T14" s="18"/>
    </row>
    <row r="15" spans="1:20" ht="34.5">
      <c r="A15" s="4">
        <v>11</v>
      </c>
      <c r="B15" s="80" t="s">
        <v>62</v>
      </c>
      <c r="C15" s="81" t="s">
        <v>705</v>
      </c>
      <c r="D15" s="80" t="s">
        <v>25</v>
      </c>
      <c r="E15" s="83">
        <v>220</v>
      </c>
      <c r="F15" s="80"/>
      <c r="G15" s="19">
        <v>15</v>
      </c>
      <c r="H15" s="19">
        <v>13</v>
      </c>
      <c r="I15" s="60">
        <f t="shared" si="0"/>
        <v>28</v>
      </c>
      <c r="J15" s="83">
        <v>9613338728</v>
      </c>
      <c r="K15" s="87" t="s">
        <v>801</v>
      </c>
      <c r="L15" s="90" t="s">
        <v>844</v>
      </c>
      <c r="M15" s="91">
        <v>9859213853</v>
      </c>
      <c r="N15" s="90" t="s">
        <v>802</v>
      </c>
      <c r="O15" s="91">
        <v>9957536230</v>
      </c>
      <c r="P15" s="96">
        <v>43714</v>
      </c>
      <c r="Q15" s="80" t="s">
        <v>169</v>
      </c>
      <c r="R15" s="80">
        <v>46</v>
      </c>
      <c r="S15" s="80" t="s">
        <v>158</v>
      </c>
      <c r="T15" s="18"/>
    </row>
    <row r="16" spans="1:20" ht="34.5">
      <c r="A16" s="4">
        <v>12</v>
      </c>
      <c r="B16" s="80" t="s">
        <v>62</v>
      </c>
      <c r="C16" s="81" t="s">
        <v>706</v>
      </c>
      <c r="D16" s="80" t="s">
        <v>25</v>
      </c>
      <c r="E16" s="83">
        <v>433</v>
      </c>
      <c r="F16" s="87"/>
      <c r="G16" s="19">
        <v>18</v>
      </c>
      <c r="H16" s="19">
        <v>20</v>
      </c>
      <c r="I16" s="60">
        <f t="shared" si="0"/>
        <v>38</v>
      </c>
      <c r="J16" s="83">
        <v>9577542774</v>
      </c>
      <c r="K16" s="87" t="s">
        <v>801</v>
      </c>
      <c r="L16" s="90" t="s">
        <v>844</v>
      </c>
      <c r="M16" s="91">
        <v>9859213853</v>
      </c>
      <c r="N16" s="90" t="s">
        <v>802</v>
      </c>
      <c r="O16" s="91">
        <v>9957536230</v>
      </c>
      <c r="P16" s="96">
        <v>43714</v>
      </c>
      <c r="Q16" s="80" t="s">
        <v>169</v>
      </c>
      <c r="R16" s="80">
        <v>46</v>
      </c>
      <c r="S16" s="80" t="s">
        <v>158</v>
      </c>
      <c r="T16" s="18"/>
    </row>
    <row r="17" spans="1:20" ht="34.5">
      <c r="A17" s="4">
        <v>13</v>
      </c>
      <c r="B17" s="85" t="s">
        <v>62</v>
      </c>
      <c r="C17" s="81" t="s">
        <v>707</v>
      </c>
      <c r="D17" s="80" t="s">
        <v>23</v>
      </c>
      <c r="E17" s="83" t="s">
        <v>708</v>
      </c>
      <c r="F17" s="87" t="s">
        <v>312</v>
      </c>
      <c r="G17" s="19">
        <v>31</v>
      </c>
      <c r="H17" s="19">
        <v>35</v>
      </c>
      <c r="I17" s="60">
        <f t="shared" si="0"/>
        <v>66</v>
      </c>
      <c r="J17" s="83"/>
      <c r="K17" s="87" t="s">
        <v>801</v>
      </c>
      <c r="L17" s="90" t="s">
        <v>844</v>
      </c>
      <c r="M17" s="91">
        <v>9859213853</v>
      </c>
      <c r="N17" s="90" t="s">
        <v>562</v>
      </c>
      <c r="O17" s="91">
        <v>8011666050</v>
      </c>
      <c r="P17" s="96">
        <v>43714</v>
      </c>
      <c r="Q17" s="80" t="s">
        <v>169</v>
      </c>
      <c r="R17" s="80">
        <v>51</v>
      </c>
      <c r="S17" s="80" t="s">
        <v>158</v>
      </c>
      <c r="T17" s="18"/>
    </row>
    <row r="18" spans="1:20" ht="34.5">
      <c r="A18" s="4">
        <v>14</v>
      </c>
      <c r="B18" s="85" t="s">
        <v>63</v>
      </c>
      <c r="C18" s="81" t="s">
        <v>709</v>
      </c>
      <c r="D18" s="80" t="s">
        <v>25</v>
      </c>
      <c r="E18" s="83">
        <v>267</v>
      </c>
      <c r="F18" s="87"/>
      <c r="G18" s="19">
        <v>28</v>
      </c>
      <c r="H18" s="19">
        <v>20</v>
      </c>
      <c r="I18" s="60">
        <f t="shared" si="0"/>
        <v>48</v>
      </c>
      <c r="J18" s="83"/>
      <c r="K18" s="87" t="s">
        <v>803</v>
      </c>
      <c r="L18" s="90" t="s">
        <v>804</v>
      </c>
      <c r="M18" s="91">
        <v>9401351224</v>
      </c>
      <c r="N18" s="90" t="s">
        <v>807</v>
      </c>
      <c r="O18" s="91">
        <v>9854862899</v>
      </c>
      <c r="P18" s="96">
        <v>43714</v>
      </c>
      <c r="Q18" s="80" t="s">
        <v>169</v>
      </c>
      <c r="R18" s="80">
        <v>32</v>
      </c>
      <c r="S18" s="80" t="s">
        <v>158</v>
      </c>
      <c r="T18" s="18"/>
    </row>
    <row r="19" spans="1:20" ht="34.5">
      <c r="A19" s="4">
        <v>15</v>
      </c>
      <c r="B19" s="85" t="s">
        <v>63</v>
      </c>
      <c r="C19" s="81" t="s">
        <v>710</v>
      </c>
      <c r="D19" s="80" t="s">
        <v>23</v>
      </c>
      <c r="E19" s="83">
        <v>18260316304</v>
      </c>
      <c r="F19" s="87" t="s">
        <v>74</v>
      </c>
      <c r="G19" s="19">
        <v>42</v>
      </c>
      <c r="H19" s="19">
        <v>38</v>
      </c>
      <c r="I19" s="60">
        <f t="shared" si="0"/>
        <v>80</v>
      </c>
      <c r="J19" s="83">
        <v>7896257534</v>
      </c>
      <c r="K19" s="87" t="s">
        <v>803</v>
      </c>
      <c r="L19" s="90" t="s">
        <v>804</v>
      </c>
      <c r="M19" s="91">
        <v>9401351224</v>
      </c>
      <c r="N19" s="90" t="s">
        <v>806</v>
      </c>
      <c r="O19" s="91">
        <v>9854582225</v>
      </c>
      <c r="P19" s="96">
        <v>43714</v>
      </c>
      <c r="Q19" s="80" t="s">
        <v>169</v>
      </c>
      <c r="R19" s="80">
        <v>53</v>
      </c>
      <c r="S19" s="80" t="s">
        <v>158</v>
      </c>
      <c r="T19" s="18"/>
    </row>
    <row r="20" spans="1:20" ht="17.25">
      <c r="A20" s="4">
        <v>16</v>
      </c>
      <c r="B20" s="80" t="s">
        <v>62</v>
      </c>
      <c r="C20" s="81" t="s">
        <v>711</v>
      </c>
      <c r="D20" s="80" t="s">
        <v>25</v>
      </c>
      <c r="E20" s="83">
        <v>437</v>
      </c>
      <c r="F20" s="80"/>
      <c r="G20" s="19">
        <v>28</v>
      </c>
      <c r="H20" s="19">
        <v>32</v>
      </c>
      <c r="I20" s="60">
        <f t="shared" si="0"/>
        <v>60</v>
      </c>
      <c r="J20" s="83">
        <v>9957002305</v>
      </c>
      <c r="K20" s="87" t="s">
        <v>801</v>
      </c>
      <c r="L20" s="90" t="s">
        <v>844</v>
      </c>
      <c r="M20" s="91">
        <v>9859213853</v>
      </c>
      <c r="N20" s="90" t="s">
        <v>802</v>
      </c>
      <c r="O20" s="91">
        <v>9957536230</v>
      </c>
      <c r="P20" s="96">
        <v>43715</v>
      </c>
      <c r="Q20" s="80" t="s">
        <v>172</v>
      </c>
      <c r="R20" s="80">
        <v>49</v>
      </c>
      <c r="S20" s="80" t="s">
        <v>158</v>
      </c>
      <c r="T20" s="18"/>
    </row>
    <row r="21" spans="1:20" ht="17.25">
      <c r="A21" s="4">
        <v>17</v>
      </c>
      <c r="B21" s="80" t="s">
        <v>62</v>
      </c>
      <c r="C21" s="81" t="s">
        <v>712</v>
      </c>
      <c r="D21" s="80" t="s">
        <v>25</v>
      </c>
      <c r="E21" s="83">
        <v>438</v>
      </c>
      <c r="F21" s="80"/>
      <c r="G21" s="19">
        <v>34</v>
      </c>
      <c r="H21" s="19">
        <v>38</v>
      </c>
      <c r="I21" s="60">
        <f t="shared" si="0"/>
        <v>72</v>
      </c>
      <c r="J21" s="83">
        <v>9854574547</v>
      </c>
      <c r="K21" s="87" t="s">
        <v>801</v>
      </c>
      <c r="L21" s="90" t="s">
        <v>844</v>
      </c>
      <c r="M21" s="91">
        <v>9859213853</v>
      </c>
      <c r="N21" s="90" t="s">
        <v>802</v>
      </c>
      <c r="O21" s="91">
        <v>9957536230</v>
      </c>
      <c r="P21" s="96">
        <v>43715</v>
      </c>
      <c r="Q21" s="80" t="s">
        <v>172</v>
      </c>
      <c r="R21" s="80">
        <v>50</v>
      </c>
      <c r="S21" s="80" t="s">
        <v>158</v>
      </c>
      <c r="T21" s="18"/>
    </row>
    <row r="22" spans="1:20" ht="34.5">
      <c r="A22" s="4">
        <v>18</v>
      </c>
      <c r="B22" s="85" t="s">
        <v>63</v>
      </c>
      <c r="C22" s="81" t="s">
        <v>713</v>
      </c>
      <c r="D22" s="80" t="s">
        <v>23</v>
      </c>
      <c r="E22" s="83">
        <v>18260316301</v>
      </c>
      <c r="F22" s="80" t="s">
        <v>74</v>
      </c>
      <c r="G22" s="19">
        <v>55</v>
      </c>
      <c r="H22" s="19">
        <v>59</v>
      </c>
      <c r="I22" s="60">
        <f t="shared" si="0"/>
        <v>114</v>
      </c>
      <c r="J22" s="83">
        <v>7896322275</v>
      </c>
      <c r="K22" s="87" t="s">
        <v>803</v>
      </c>
      <c r="L22" s="90" t="s">
        <v>804</v>
      </c>
      <c r="M22" s="91">
        <v>9401351224</v>
      </c>
      <c r="N22" s="90" t="s">
        <v>806</v>
      </c>
      <c r="O22" s="91">
        <v>9854582225</v>
      </c>
      <c r="P22" s="96">
        <v>43715</v>
      </c>
      <c r="Q22" s="80" t="s">
        <v>172</v>
      </c>
      <c r="R22" s="80">
        <v>48</v>
      </c>
      <c r="S22" s="80" t="s">
        <v>158</v>
      </c>
      <c r="T22" s="18"/>
    </row>
    <row r="23" spans="1:20" ht="34.5">
      <c r="A23" s="4">
        <v>19</v>
      </c>
      <c r="B23" s="85" t="s">
        <v>62</v>
      </c>
      <c r="C23" s="81" t="s">
        <v>714</v>
      </c>
      <c r="D23" s="80" t="s">
        <v>23</v>
      </c>
      <c r="E23" s="83" t="s">
        <v>715</v>
      </c>
      <c r="F23" s="87" t="s">
        <v>74</v>
      </c>
      <c r="G23" s="19">
        <v>73</v>
      </c>
      <c r="H23" s="19">
        <v>70</v>
      </c>
      <c r="I23" s="60">
        <f t="shared" si="0"/>
        <v>143</v>
      </c>
      <c r="J23" s="83">
        <v>8135895963</v>
      </c>
      <c r="K23" s="87" t="s">
        <v>801</v>
      </c>
      <c r="L23" s="90" t="s">
        <v>844</v>
      </c>
      <c r="M23" s="91">
        <v>9859213853</v>
      </c>
      <c r="N23" s="90" t="s">
        <v>562</v>
      </c>
      <c r="O23" s="91">
        <v>8011666050</v>
      </c>
      <c r="P23" s="96">
        <v>43717</v>
      </c>
      <c r="Q23" s="80" t="s">
        <v>157</v>
      </c>
      <c r="R23" s="80">
        <v>53</v>
      </c>
      <c r="S23" s="80" t="s">
        <v>158</v>
      </c>
      <c r="T23" s="18"/>
    </row>
    <row r="24" spans="1:20" ht="34.5">
      <c r="A24" s="4">
        <v>20</v>
      </c>
      <c r="B24" s="85" t="s">
        <v>63</v>
      </c>
      <c r="C24" s="81" t="s">
        <v>713</v>
      </c>
      <c r="D24" s="80" t="s">
        <v>23</v>
      </c>
      <c r="E24" s="83">
        <v>18260316301</v>
      </c>
      <c r="F24" s="80" t="s">
        <v>74</v>
      </c>
      <c r="G24" s="19">
        <v>41</v>
      </c>
      <c r="H24" s="19">
        <v>49</v>
      </c>
      <c r="I24" s="60">
        <f t="shared" si="0"/>
        <v>90</v>
      </c>
      <c r="J24" s="83">
        <v>7896322275</v>
      </c>
      <c r="K24" s="87" t="s">
        <v>803</v>
      </c>
      <c r="L24" s="90" t="s">
        <v>804</v>
      </c>
      <c r="M24" s="91">
        <v>9401351224</v>
      </c>
      <c r="N24" s="90" t="s">
        <v>806</v>
      </c>
      <c r="O24" s="91">
        <v>9854582225</v>
      </c>
      <c r="P24" s="96">
        <v>43717</v>
      </c>
      <c r="Q24" s="80" t="s">
        <v>157</v>
      </c>
      <c r="R24" s="80">
        <v>47</v>
      </c>
      <c r="S24" s="80" t="s">
        <v>158</v>
      </c>
      <c r="T24" s="18"/>
    </row>
    <row r="25" spans="1:20" ht="17.25">
      <c r="A25" s="4">
        <v>21</v>
      </c>
      <c r="B25" s="80" t="s">
        <v>62</v>
      </c>
      <c r="C25" s="81" t="s">
        <v>716</v>
      </c>
      <c r="D25" s="80" t="s">
        <v>25</v>
      </c>
      <c r="E25" s="83">
        <v>216</v>
      </c>
      <c r="F25" s="87"/>
      <c r="G25" s="17">
        <v>22</v>
      </c>
      <c r="H25" s="17">
        <v>26</v>
      </c>
      <c r="I25" s="60">
        <f t="shared" si="0"/>
        <v>48</v>
      </c>
      <c r="J25" s="83">
        <v>9859634295</v>
      </c>
      <c r="K25" s="87" t="s">
        <v>801</v>
      </c>
      <c r="L25" s="90" t="s">
        <v>844</v>
      </c>
      <c r="M25" s="91">
        <v>9859213853</v>
      </c>
      <c r="N25" s="90" t="s">
        <v>808</v>
      </c>
      <c r="O25" s="91">
        <v>9859718066</v>
      </c>
      <c r="P25" s="96">
        <v>43718</v>
      </c>
      <c r="Q25" s="80" t="s">
        <v>161</v>
      </c>
      <c r="R25" s="80">
        <v>51</v>
      </c>
      <c r="S25" s="80" t="s">
        <v>158</v>
      </c>
      <c r="T25" s="18"/>
    </row>
    <row r="26" spans="1:20" ht="17.25">
      <c r="A26" s="4">
        <v>22</v>
      </c>
      <c r="B26" s="80" t="s">
        <v>62</v>
      </c>
      <c r="C26" s="81" t="s">
        <v>717</v>
      </c>
      <c r="D26" s="80" t="s">
        <v>25</v>
      </c>
      <c r="E26" s="83">
        <v>574</v>
      </c>
      <c r="F26" s="87"/>
      <c r="G26" s="19">
        <v>16</v>
      </c>
      <c r="H26" s="19">
        <v>24</v>
      </c>
      <c r="I26" s="60">
        <f t="shared" si="0"/>
        <v>40</v>
      </c>
      <c r="J26" s="83">
        <v>6900967955</v>
      </c>
      <c r="K26" s="87" t="s">
        <v>801</v>
      </c>
      <c r="L26" s="90" t="s">
        <v>844</v>
      </c>
      <c r="M26" s="91">
        <v>9859213853</v>
      </c>
      <c r="N26" s="90" t="s">
        <v>808</v>
      </c>
      <c r="O26" s="91">
        <v>9859718066</v>
      </c>
      <c r="P26" s="96">
        <v>43718</v>
      </c>
      <c r="Q26" s="80" t="s">
        <v>161</v>
      </c>
      <c r="R26" s="80">
        <v>51</v>
      </c>
      <c r="S26" s="80" t="s">
        <v>158</v>
      </c>
      <c r="T26" s="18"/>
    </row>
    <row r="27" spans="1:20" ht="34.5">
      <c r="A27" s="4">
        <v>23</v>
      </c>
      <c r="B27" s="85" t="s">
        <v>62</v>
      </c>
      <c r="C27" s="81" t="s">
        <v>718</v>
      </c>
      <c r="D27" s="80" t="s">
        <v>23</v>
      </c>
      <c r="E27" s="83" t="s">
        <v>719</v>
      </c>
      <c r="F27" s="87" t="s">
        <v>74</v>
      </c>
      <c r="G27" s="19">
        <v>20</v>
      </c>
      <c r="H27" s="19">
        <v>21</v>
      </c>
      <c r="I27" s="60">
        <f t="shared" si="0"/>
        <v>41</v>
      </c>
      <c r="J27" s="83"/>
      <c r="K27" s="87" t="s">
        <v>801</v>
      </c>
      <c r="L27" s="90" t="s">
        <v>844</v>
      </c>
      <c r="M27" s="91">
        <v>9859213853</v>
      </c>
      <c r="N27" s="90" t="s">
        <v>562</v>
      </c>
      <c r="O27" s="91">
        <v>8011666050</v>
      </c>
      <c r="P27" s="96">
        <v>43718</v>
      </c>
      <c r="Q27" s="80" t="s">
        <v>161</v>
      </c>
      <c r="R27" s="80">
        <v>47</v>
      </c>
      <c r="S27" s="80" t="s">
        <v>158</v>
      </c>
      <c r="T27" s="18"/>
    </row>
    <row r="28" spans="1:20" ht="34.5">
      <c r="A28" s="4">
        <v>24</v>
      </c>
      <c r="B28" s="85" t="s">
        <v>63</v>
      </c>
      <c r="C28" s="81" t="s">
        <v>720</v>
      </c>
      <c r="D28" s="80" t="s">
        <v>25</v>
      </c>
      <c r="E28" s="83">
        <v>423</v>
      </c>
      <c r="F28" s="87"/>
      <c r="G28" s="19">
        <v>32</v>
      </c>
      <c r="H28" s="19">
        <v>38</v>
      </c>
      <c r="I28" s="60">
        <f t="shared" si="0"/>
        <v>70</v>
      </c>
      <c r="J28" s="83"/>
      <c r="K28" s="87" t="s">
        <v>803</v>
      </c>
      <c r="L28" s="90" t="s">
        <v>804</v>
      </c>
      <c r="M28" s="91">
        <v>9401351224</v>
      </c>
      <c r="N28" s="90" t="s">
        <v>809</v>
      </c>
      <c r="O28" s="91">
        <v>967895058</v>
      </c>
      <c r="P28" s="96">
        <v>43718</v>
      </c>
      <c r="Q28" s="80" t="s">
        <v>161</v>
      </c>
      <c r="R28" s="80">
        <v>34</v>
      </c>
      <c r="S28" s="80" t="s">
        <v>158</v>
      </c>
      <c r="T28" s="18"/>
    </row>
    <row r="29" spans="1:20" ht="34.5">
      <c r="A29" s="4">
        <v>25</v>
      </c>
      <c r="B29" s="85" t="s">
        <v>63</v>
      </c>
      <c r="C29" s="81" t="s">
        <v>721</v>
      </c>
      <c r="D29" s="80" t="s">
        <v>23</v>
      </c>
      <c r="E29" s="83">
        <v>18260315701</v>
      </c>
      <c r="F29" s="87" t="s">
        <v>74</v>
      </c>
      <c r="G29" s="19">
        <v>24</v>
      </c>
      <c r="H29" s="19">
        <v>30</v>
      </c>
      <c r="I29" s="60">
        <f t="shared" si="0"/>
        <v>54</v>
      </c>
      <c r="J29" s="83">
        <v>9435773753</v>
      </c>
      <c r="K29" s="87" t="s">
        <v>803</v>
      </c>
      <c r="L29" s="90" t="s">
        <v>804</v>
      </c>
      <c r="M29" s="91">
        <v>9401351224</v>
      </c>
      <c r="N29" s="90" t="s">
        <v>809</v>
      </c>
      <c r="O29" s="91">
        <v>967895058</v>
      </c>
      <c r="P29" s="96">
        <v>43718</v>
      </c>
      <c r="Q29" s="80" t="s">
        <v>161</v>
      </c>
      <c r="R29" s="80">
        <v>55</v>
      </c>
      <c r="S29" s="80" t="s">
        <v>158</v>
      </c>
      <c r="T29" s="18"/>
    </row>
    <row r="30" spans="1:20" ht="34.5">
      <c r="A30" s="4">
        <v>26</v>
      </c>
      <c r="B30" s="85" t="s">
        <v>62</v>
      </c>
      <c r="C30" s="81" t="s">
        <v>722</v>
      </c>
      <c r="D30" s="80" t="s">
        <v>25</v>
      </c>
      <c r="E30" s="83">
        <v>257</v>
      </c>
      <c r="F30" s="87"/>
      <c r="G30" s="19">
        <v>32</v>
      </c>
      <c r="H30" s="19">
        <v>39</v>
      </c>
      <c r="I30" s="60">
        <f t="shared" si="0"/>
        <v>71</v>
      </c>
      <c r="J30" s="83">
        <v>9678257696</v>
      </c>
      <c r="K30" s="87" t="s">
        <v>801</v>
      </c>
      <c r="L30" s="90" t="s">
        <v>844</v>
      </c>
      <c r="M30" s="91">
        <v>9859213853</v>
      </c>
      <c r="N30" s="90" t="s">
        <v>802</v>
      </c>
      <c r="O30" s="91">
        <v>9957536230</v>
      </c>
      <c r="P30" s="96">
        <v>43719</v>
      </c>
      <c r="Q30" s="80" t="s">
        <v>165</v>
      </c>
      <c r="R30" s="80">
        <v>51</v>
      </c>
      <c r="S30" s="80" t="s">
        <v>158</v>
      </c>
      <c r="T30" s="18"/>
    </row>
    <row r="31" spans="1:20" ht="34.5">
      <c r="A31" s="4">
        <v>27</v>
      </c>
      <c r="B31" s="85" t="s">
        <v>62</v>
      </c>
      <c r="C31" s="81" t="s">
        <v>723</v>
      </c>
      <c r="D31" s="80" t="s">
        <v>25</v>
      </c>
      <c r="E31" s="83">
        <v>444</v>
      </c>
      <c r="F31" s="87"/>
      <c r="G31" s="19">
        <v>26</v>
      </c>
      <c r="H31" s="19">
        <v>29</v>
      </c>
      <c r="I31" s="60">
        <f t="shared" si="0"/>
        <v>55</v>
      </c>
      <c r="J31" s="83">
        <v>9577994367</v>
      </c>
      <c r="K31" s="87" t="s">
        <v>801</v>
      </c>
      <c r="L31" s="90" t="s">
        <v>844</v>
      </c>
      <c r="M31" s="91">
        <v>9859213853</v>
      </c>
      <c r="N31" s="90" t="s">
        <v>802</v>
      </c>
      <c r="O31" s="91">
        <v>9957536230</v>
      </c>
      <c r="P31" s="96">
        <v>43719</v>
      </c>
      <c r="Q31" s="80" t="s">
        <v>165</v>
      </c>
      <c r="R31" s="80">
        <v>50</v>
      </c>
      <c r="S31" s="80" t="s">
        <v>158</v>
      </c>
      <c r="T31" s="18"/>
    </row>
    <row r="32" spans="1:20" ht="34.5">
      <c r="A32" s="4">
        <v>28</v>
      </c>
      <c r="B32" s="85" t="s">
        <v>63</v>
      </c>
      <c r="C32" s="81" t="s">
        <v>724</v>
      </c>
      <c r="D32" s="80" t="s">
        <v>25</v>
      </c>
      <c r="E32" s="83">
        <v>216</v>
      </c>
      <c r="F32" s="87"/>
      <c r="G32" s="17">
        <v>24</v>
      </c>
      <c r="H32" s="17">
        <v>33</v>
      </c>
      <c r="I32" s="60">
        <f t="shared" si="0"/>
        <v>57</v>
      </c>
      <c r="J32" s="83">
        <v>9678852777</v>
      </c>
      <c r="K32" s="87" t="s">
        <v>803</v>
      </c>
      <c r="L32" s="90" t="s">
        <v>804</v>
      </c>
      <c r="M32" s="91">
        <v>9401351224</v>
      </c>
      <c r="N32" s="90" t="s">
        <v>809</v>
      </c>
      <c r="O32" s="91">
        <v>967895058</v>
      </c>
      <c r="P32" s="96">
        <v>43719</v>
      </c>
      <c r="Q32" s="80" t="s">
        <v>165</v>
      </c>
      <c r="R32" s="80">
        <v>35</v>
      </c>
      <c r="S32" s="80" t="s">
        <v>158</v>
      </c>
      <c r="T32" s="18"/>
    </row>
    <row r="33" spans="1:20" ht="34.5">
      <c r="A33" s="4">
        <v>29</v>
      </c>
      <c r="B33" s="85" t="s">
        <v>63</v>
      </c>
      <c r="C33" s="81" t="s">
        <v>725</v>
      </c>
      <c r="D33" s="80" t="s">
        <v>23</v>
      </c>
      <c r="E33" s="83">
        <v>18260314801</v>
      </c>
      <c r="F33" s="87" t="s">
        <v>74</v>
      </c>
      <c r="G33" s="19">
        <v>30</v>
      </c>
      <c r="H33" s="19">
        <v>35</v>
      </c>
      <c r="I33" s="60">
        <f t="shared" si="0"/>
        <v>65</v>
      </c>
      <c r="J33" s="83">
        <v>9435384166</v>
      </c>
      <c r="K33" s="87" t="s">
        <v>803</v>
      </c>
      <c r="L33" s="90" t="s">
        <v>804</v>
      </c>
      <c r="M33" s="91">
        <v>9401351224</v>
      </c>
      <c r="N33" s="90" t="s">
        <v>809</v>
      </c>
      <c r="O33" s="91">
        <v>967895058</v>
      </c>
      <c r="P33" s="96">
        <v>43719</v>
      </c>
      <c r="Q33" s="80" t="s">
        <v>165</v>
      </c>
      <c r="R33" s="80">
        <v>54</v>
      </c>
      <c r="S33" s="80" t="s">
        <v>158</v>
      </c>
      <c r="T33" s="18"/>
    </row>
    <row r="34" spans="1:20" ht="17.25">
      <c r="A34" s="4">
        <v>30</v>
      </c>
      <c r="B34" s="85" t="s">
        <v>62</v>
      </c>
      <c r="C34" s="81" t="s">
        <v>726</v>
      </c>
      <c r="D34" s="80" t="s">
        <v>25</v>
      </c>
      <c r="E34" s="83">
        <v>432</v>
      </c>
      <c r="F34" s="87"/>
      <c r="G34" s="19">
        <v>22</v>
      </c>
      <c r="H34" s="19">
        <v>15</v>
      </c>
      <c r="I34" s="60">
        <f t="shared" si="0"/>
        <v>37</v>
      </c>
      <c r="J34" s="83">
        <v>7399814895</v>
      </c>
      <c r="K34" s="87" t="s">
        <v>801</v>
      </c>
      <c r="L34" s="90" t="s">
        <v>844</v>
      </c>
      <c r="M34" s="91">
        <v>9859213853</v>
      </c>
      <c r="N34" s="90" t="s">
        <v>810</v>
      </c>
      <c r="O34" s="91">
        <v>9954992546</v>
      </c>
      <c r="P34" s="96">
        <v>43720</v>
      </c>
      <c r="Q34" s="80" t="s">
        <v>168</v>
      </c>
      <c r="R34" s="80">
        <v>51</v>
      </c>
      <c r="S34" s="80" t="s">
        <v>158</v>
      </c>
      <c r="T34" s="18"/>
    </row>
    <row r="35" spans="1:20" ht="34.5">
      <c r="A35" s="4">
        <v>31</v>
      </c>
      <c r="B35" s="85" t="s">
        <v>62</v>
      </c>
      <c r="C35" s="81" t="s">
        <v>727</v>
      </c>
      <c r="D35" s="80" t="s">
        <v>23</v>
      </c>
      <c r="E35" s="83" t="s">
        <v>728</v>
      </c>
      <c r="F35" s="87" t="s">
        <v>312</v>
      </c>
      <c r="G35" s="19">
        <v>45</v>
      </c>
      <c r="H35" s="19">
        <v>49</v>
      </c>
      <c r="I35" s="60">
        <f t="shared" si="0"/>
        <v>94</v>
      </c>
      <c r="J35" s="83"/>
      <c r="K35" s="87" t="s">
        <v>801</v>
      </c>
      <c r="L35" s="90" t="s">
        <v>844</v>
      </c>
      <c r="M35" s="91">
        <v>9859213853</v>
      </c>
      <c r="N35" s="90" t="s">
        <v>562</v>
      </c>
      <c r="O35" s="91">
        <v>8011666050</v>
      </c>
      <c r="P35" s="96">
        <v>43720</v>
      </c>
      <c r="Q35" s="80" t="s">
        <v>168</v>
      </c>
      <c r="R35" s="80">
        <v>48</v>
      </c>
      <c r="S35" s="80" t="s">
        <v>158</v>
      </c>
      <c r="T35" s="18"/>
    </row>
    <row r="36" spans="1:20" ht="34.5">
      <c r="A36" s="4">
        <v>32</v>
      </c>
      <c r="B36" s="80" t="s">
        <v>63</v>
      </c>
      <c r="C36" s="81" t="s">
        <v>729</v>
      </c>
      <c r="D36" s="80" t="s">
        <v>25</v>
      </c>
      <c r="E36" s="83"/>
      <c r="F36" s="87"/>
      <c r="G36" s="19">
        <v>22</v>
      </c>
      <c r="H36" s="19">
        <v>27</v>
      </c>
      <c r="I36" s="60">
        <f t="shared" si="0"/>
        <v>49</v>
      </c>
      <c r="J36" s="83">
        <v>8486735429</v>
      </c>
      <c r="K36" s="87" t="s">
        <v>803</v>
      </c>
      <c r="L36" s="90" t="s">
        <v>804</v>
      </c>
      <c r="M36" s="91">
        <v>9401351224</v>
      </c>
      <c r="N36" s="90" t="s">
        <v>809</v>
      </c>
      <c r="O36" s="91">
        <v>967895058</v>
      </c>
      <c r="P36" s="96">
        <v>43720</v>
      </c>
      <c r="Q36" s="80" t="s">
        <v>168</v>
      </c>
      <c r="R36" s="80">
        <v>33</v>
      </c>
      <c r="S36" s="80" t="s">
        <v>158</v>
      </c>
      <c r="T36" s="18"/>
    </row>
    <row r="37" spans="1:20" ht="34.5">
      <c r="A37" s="4">
        <v>33</v>
      </c>
      <c r="B37" s="85" t="s">
        <v>63</v>
      </c>
      <c r="C37" s="81" t="s">
        <v>730</v>
      </c>
      <c r="D37" s="80" t="s">
        <v>25</v>
      </c>
      <c r="E37" s="83">
        <v>104</v>
      </c>
      <c r="F37" s="87"/>
      <c r="G37" s="19">
        <v>37</v>
      </c>
      <c r="H37" s="19">
        <v>43</v>
      </c>
      <c r="I37" s="60">
        <f t="shared" si="0"/>
        <v>80</v>
      </c>
      <c r="J37" s="83"/>
      <c r="K37" s="87" t="s">
        <v>803</v>
      </c>
      <c r="L37" s="90" t="s">
        <v>804</v>
      </c>
      <c r="M37" s="91">
        <v>9401351224</v>
      </c>
      <c r="N37" s="90" t="s">
        <v>811</v>
      </c>
      <c r="O37" s="91">
        <v>9435291068</v>
      </c>
      <c r="P37" s="96">
        <v>43720</v>
      </c>
      <c r="Q37" s="80" t="s">
        <v>168</v>
      </c>
      <c r="R37" s="80">
        <v>34</v>
      </c>
      <c r="S37" s="80" t="s">
        <v>158</v>
      </c>
      <c r="T37" s="18"/>
    </row>
    <row r="38" spans="1:20" ht="17.25">
      <c r="A38" s="4">
        <v>34</v>
      </c>
      <c r="B38" s="85" t="s">
        <v>62</v>
      </c>
      <c r="C38" s="81" t="s">
        <v>731</v>
      </c>
      <c r="D38" s="80" t="s">
        <v>25</v>
      </c>
      <c r="E38" s="83">
        <v>217</v>
      </c>
      <c r="F38" s="80"/>
      <c r="G38" s="19">
        <v>20</v>
      </c>
      <c r="H38" s="19">
        <v>24</v>
      </c>
      <c r="I38" s="60">
        <f t="shared" si="0"/>
        <v>44</v>
      </c>
      <c r="J38" s="83">
        <v>9859445625</v>
      </c>
      <c r="K38" s="87" t="s">
        <v>801</v>
      </c>
      <c r="L38" s="90" t="s">
        <v>844</v>
      </c>
      <c r="M38" s="91">
        <v>9859213853</v>
      </c>
      <c r="N38" s="90" t="s">
        <v>812</v>
      </c>
      <c r="O38" s="91">
        <v>9854869699</v>
      </c>
      <c r="P38" s="96">
        <v>43721</v>
      </c>
      <c r="Q38" s="80" t="s">
        <v>169</v>
      </c>
      <c r="R38" s="80">
        <v>49</v>
      </c>
      <c r="S38" s="80" t="s">
        <v>158</v>
      </c>
      <c r="T38" s="18"/>
    </row>
    <row r="39" spans="1:20" ht="17.25">
      <c r="A39" s="4">
        <v>35</v>
      </c>
      <c r="B39" s="85" t="s">
        <v>62</v>
      </c>
      <c r="C39" s="81" t="s">
        <v>732</v>
      </c>
      <c r="D39" s="80" t="s">
        <v>25</v>
      </c>
      <c r="E39" s="83">
        <v>219</v>
      </c>
      <c r="F39" s="87"/>
      <c r="G39" s="19">
        <v>21</v>
      </c>
      <c r="H39" s="19">
        <v>28</v>
      </c>
      <c r="I39" s="60">
        <f t="shared" si="0"/>
        <v>49</v>
      </c>
      <c r="J39" s="83">
        <v>9577283359</v>
      </c>
      <c r="K39" s="87" t="s">
        <v>801</v>
      </c>
      <c r="L39" s="90" t="s">
        <v>844</v>
      </c>
      <c r="M39" s="91">
        <v>9859213853</v>
      </c>
      <c r="N39" s="90" t="s">
        <v>812</v>
      </c>
      <c r="O39" s="91">
        <v>9854869699</v>
      </c>
      <c r="P39" s="96">
        <v>43721</v>
      </c>
      <c r="Q39" s="80" t="s">
        <v>169</v>
      </c>
      <c r="R39" s="80">
        <v>50</v>
      </c>
      <c r="S39" s="80" t="s">
        <v>158</v>
      </c>
      <c r="T39" s="18"/>
    </row>
    <row r="40" spans="1:20" ht="17.25">
      <c r="A40" s="4">
        <v>36</v>
      </c>
      <c r="B40" s="85" t="s">
        <v>62</v>
      </c>
      <c r="C40" s="81" t="s">
        <v>733</v>
      </c>
      <c r="D40" s="80" t="s">
        <v>25</v>
      </c>
      <c r="E40" s="83">
        <v>431</v>
      </c>
      <c r="F40" s="87"/>
      <c r="G40" s="19">
        <v>13</v>
      </c>
      <c r="H40" s="19">
        <v>19</v>
      </c>
      <c r="I40" s="60">
        <f t="shared" si="0"/>
        <v>32</v>
      </c>
      <c r="J40" s="83">
        <v>7399715977</v>
      </c>
      <c r="K40" s="87" t="s">
        <v>801</v>
      </c>
      <c r="L40" s="90" t="s">
        <v>844</v>
      </c>
      <c r="M40" s="91">
        <v>9859213853</v>
      </c>
      <c r="N40" s="90" t="s">
        <v>810</v>
      </c>
      <c r="O40" s="91">
        <v>9954992546</v>
      </c>
      <c r="P40" s="96">
        <v>43721</v>
      </c>
      <c r="Q40" s="80" t="s">
        <v>169</v>
      </c>
      <c r="R40" s="80">
        <v>50</v>
      </c>
      <c r="S40" s="80" t="s">
        <v>158</v>
      </c>
      <c r="T40" s="18"/>
    </row>
    <row r="41" spans="1:20" ht="34.5">
      <c r="A41" s="4">
        <v>37</v>
      </c>
      <c r="B41" s="85" t="s">
        <v>63</v>
      </c>
      <c r="C41" s="81" t="s">
        <v>734</v>
      </c>
      <c r="D41" s="80" t="s">
        <v>23</v>
      </c>
      <c r="E41" s="83">
        <v>18260326001</v>
      </c>
      <c r="F41" s="87" t="s">
        <v>96</v>
      </c>
      <c r="G41" s="17">
        <v>85</v>
      </c>
      <c r="H41" s="17">
        <v>82</v>
      </c>
      <c r="I41" s="60">
        <f t="shared" si="0"/>
        <v>167</v>
      </c>
      <c r="J41" s="83">
        <v>9854651290</v>
      </c>
      <c r="K41" s="87" t="s">
        <v>803</v>
      </c>
      <c r="L41" s="90" t="s">
        <v>804</v>
      </c>
      <c r="M41" s="91">
        <v>9401351224</v>
      </c>
      <c r="N41" s="90" t="s">
        <v>806</v>
      </c>
      <c r="O41" s="91">
        <v>9854582225</v>
      </c>
      <c r="P41" s="96">
        <v>43721</v>
      </c>
      <c r="Q41" s="80" t="s">
        <v>169</v>
      </c>
      <c r="R41" s="80">
        <v>45</v>
      </c>
      <c r="S41" s="80" t="s">
        <v>158</v>
      </c>
      <c r="T41" s="18"/>
    </row>
    <row r="42" spans="1:20" ht="17.25">
      <c r="A42" s="4">
        <v>38</v>
      </c>
      <c r="B42" s="85" t="s">
        <v>62</v>
      </c>
      <c r="C42" s="81" t="s">
        <v>717</v>
      </c>
      <c r="D42" s="80" t="s">
        <v>25</v>
      </c>
      <c r="E42" s="83">
        <v>275</v>
      </c>
      <c r="F42" s="87"/>
      <c r="G42" s="19">
        <v>28</v>
      </c>
      <c r="H42" s="19">
        <v>25</v>
      </c>
      <c r="I42" s="60">
        <f t="shared" si="0"/>
        <v>53</v>
      </c>
      <c r="J42" s="83">
        <v>8011932409</v>
      </c>
      <c r="K42" s="87" t="s">
        <v>801</v>
      </c>
      <c r="L42" s="90" t="s">
        <v>844</v>
      </c>
      <c r="M42" s="91">
        <v>9859213853</v>
      </c>
      <c r="N42" s="90" t="s">
        <v>808</v>
      </c>
      <c r="O42" s="91">
        <v>9859718066</v>
      </c>
      <c r="P42" s="96">
        <v>43722</v>
      </c>
      <c r="Q42" s="80" t="s">
        <v>172</v>
      </c>
      <c r="R42" s="80">
        <v>50</v>
      </c>
      <c r="S42" s="80" t="s">
        <v>158</v>
      </c>
      <c r="T42" s="18"/>
    </row>
    <row r="43" spans="1:20" ht="17.25">
      <c r="A43" s="4">
        <v>39</v>
      </c>
      <c r="B43" s="85" t="s">
        <v>62</v>
      </c>
      <c r="C43" s="81" t="s">
        <v>735</v>
      </c>
      <c r="D43" s="80" t="s">
        <v>25</v>
      </c>
      <c r="E43" s="83">
        <v>434</v>
      </c>
      <c r="F43" s="87"/>
      <c r="G43" s="19">
        <v>21</v>
      </c>
      <c r="H43" s="19">
        <v>16</v>
      </c>
      <c r="I43" s="60">
        <f t="shared" si="0"/>
        <v>37</v>
      </c>
      <c r="J43" s="83">
        <v>9678409282</v>
      </c>
      <c r="K43" s="87" t="s">
        <v>801</v>
      </c>
      <c r="L43" s="90" t="s">
        <v>844</v>
      </c>
      <c r="M43" s="91">
        <v>9859213853</v>
      </c>
      <c r="N43" s="90" t="s">
        <v>808</v>
      </c>
      <c r="O43" s="91">
        <v>9859718066</v>
      </c>
      <c r="P43" s="96">
        <v>43722</v>
      </c>
      <c r="Q43" s="80" t="s">
        <v>172</v>
      </c>
      <c r="R43" s="80">
        <v>49</v>
      </c>
      <c r="S43" s="80" t="s">
        <v>158</v>
      </c>
      <c r="T43" s="18"/>
    </row>
    <row r="44" spans="1:20" ht="34.5">
      <c r="A44" s="4">
        <v>40</v>
      </c>
      <c r="B44" s="85" t="s">
        <v>62</v>
      </c>
      <c r="C44" s="81" t="s">
        <v>736</v>
      </c>
      <c r="D44" s="80" t="s">
        <v>25</v>
      </c>
      <c r="E44" s="83">
        <v>436</v>
      </c>
      <c r="F44" s="86"/>
      <c r="G44" s="19">
        <v>10</v>
      </c>
      <c r="H44" s="19">
        <v>11</v>
      </c>
      <c r="I44" s="60">
        <f t="shared" si="0"/>
        <v>21</v>
      </c>
      <c r="J44" s="83">
        <v>8011900494</v>
      </c>
      <c r="K44" s="87" t="s">
        <v>801</v>
      </c>
      <c r="L44" s="90" t="s">
        <v>844</v>
      </c>
      <c r="M44" s="91">
        <v>9859213853</v>
      </c>
      <c r="N44" s="90" t="s">
        <v>808</v>
      </c>
      <c r="O44" s="91">
        <v>9859718066</v>
      </c>
      <c r="P44" s="96">
        <v>43722</v>
      </c>
      <c r="Q44" s="80" t="s">
        <v>172</v>
      </c>
      <c r="R44" s="80">
        <v>51</v>
      </c>
      <c r="S44" s="80" t="s">
        <v>158</v>
      </c>
      <c r="T44" s="18"/>
    </row>
    <row r="45" spans="1:20" ht="34.5">
      <c r="A45" s="4">
        <v>41</v>
      </c>
      <c r="B45" s="85" t="s">
        <v>63</v>
      </c>
      <c r="C45" s="81" t="s">
        <v>734</v>
      </c>
      <c r="D45" s="80" t="s">
        <v>23</v>
      </c>
      <c r="E45" s="83">
        <v>18260326001</v>
      </c>
      <c r="F45" s="87" t="s">
        <v>96</v>
      </c>
      <c r="G45" s="19">
        <v>85</v>
      </c>
      <c r="H45" s="19">
        <v>82</v>
      </c>
      <c r="I45" s="60">
        <f t="shared" si="0"/>
        <v>167</v>
      </c>
      <c r="J45" s="83">
        <v>9854651290</v>
      </c>
      <c r="K45" s="87" t="s">
        <v>803</v>
      </c>
      <c r="L45" s="90" t="s">
        <v>804</v>
      </c>
      <c r="M45" s="91">
        <v>9401351224</v>
      </c>
      <c r="N45" s="90" t="s">
        <v>811</v>
      </c>
      <c r="O45" s="91">
        <v>9435291068</v>
      </c>
      <c r="P45" s="96">
        <v>43722</v>
      </c>
      <c r="Q45" s="80" t="s">
        <v>172</v>
      </c>
      <c r="R45" s="80">
        <v>45</v>
      </c>
      <c r="S45" s="80" t="s">
        <v>158</v>
      </c>
      <c r="T45" s="18"/>
    </row>
    <row r="46" spans="1:20" ht="17.25">
      <c r="A46" s="4">
        <v>42</v>
      </c>
      <c r="B46" s="85" t="s">
        <v>62</v>
      </c>
      <c r="C46" s="81" t="s">
        <v>737</v>
      </c>
      <c r="D46" s="80" t="s">
        <v>25</v>
      </c>
      <c r="E46" s="83">
        <v>430</v>
      </c>
      <c r="F46" s="87"/>
      <c r="G46" s="19">
        <v>34</v>
      </c>
      <c r="H46" s="19">
        <v>40</v>
      </c>
      <c r="I46" s="60">
        <f t="shared" si="0"/>
        <v>74</v>
      </c>
      <c r="J46" s="83">
        <v>9954992640</v>
      </c>
      <c r="K46" s="87" t="s">
        <v>801</v>
      </c>
      <c r="L46" s="90" t="s">
        <v>844</v>
      </c>
      <c r="M46" s="91">
        <v>9859213853</v>
      </c>
      <c r="N46" s="90" t="s">
        <v>812</v>
      </c>
      <c r="O46" s="91">
        <v>9854869699</v>
      </c>
      <c r="P46" s="96">
        <v>43724</v>
      </c>
      <c r="Q46" s="80" t="s">
        <v>157</v>
      </c>
      <c r="R46" s="80">
        <v>49</v>
      </c>
      <c r="S46" s="80" t="s">
        <v>158</v>
      </c>
      <c r="T46" s="18"/>
    </row>
    <row r="47" spans="1:20" ht="17.25">
      <c r="A47" s="4">
        <v>43</v>
      </c>
      <c r="B47" s="85" t="s">
        <v>62</v>
      </c>
      <c r="C47" s="81" t="s">
        <v>738</v>
      </c>
      <c r="D47" s="80" t="s">
        <v>25</v>
      </c>
      <c r="E47" s="83">
        <v>435</v>
      </c>
      <c r="F47" s="87"/>
      <c r="G47" s="19">
        <v>27</v>
      </c>
      <c r="H47" s="19">
        <v>28</v>
      </c>
      <c r="I47" s="60">
        <f t="shared" si="0"/>
        <v>55</v>
      </c>
      <c r="J47" s="83">
        <v>8011750303</v>
      </c>
      <c r="K47" s="87" t="s">
        <v>801</v>
      </c>
      <c r="L47" s="90" t="s">
        <v>844</v>
      </c>
      <c r="M47" s="91">
        <v>9859213853</v>
      </c>
      <c r="N47" s="90" t="s">
        <v>812</v>
      </c>
      <c r="O47" s="91">
        <v>9854869699</v>
      </c>
      <c r="P47" s="96">
        <v>43724</v>
      </c>
      <c r="Q47" s="80" t="s">
        <v>157</v>
      </c>
      <c r="R47" s="80">
        <v>50</v>
      </c>
      <c r="S47" s="80" t="s">
        <v>158</v>
      </c>
      <c r="T47" s="18"/>
    </row>
    <row r="48" spans="1:20" ht="34.5">
      <c r="A48" s="4">
        <v>44</v>
      </c>
      <c r="B48" s="85" t="s">
        <v>63</v>
      </c>
      <c r="C48" s="81" t="s">
        <v>739</v>
      </c>
      <c r="D48" s="80" t="s">
        <v>25</v>
      </c>
      <c r="E48" s="83"/>
      <c r="F48" s="93"/>
      <c r="G48" s="19">
        <v>38</v>
      </c>
      <c r="H48" s="19">
        <v>46</v>
      </c>
      <c r="I48" s="60">
        <f t="shared" si="0"/>
        <v>84</v>
      </c>
      <c r="J48" s="83"/>
      <c r="K48" s="87" t="s">
        <v>803</v>
      </c>
      <c r="L48" s="90" t="s">
        <v>804</v>
      </c>
      <c r="M48" s="91">
        <v>9401351224</v>
      </c>
      <c r="N48" s="90" t="s">
        <v>805</v>
      </c>
      <c r="O48" s="91">
        <v>961365252</v>
      </c>
      <c r="P48" s="96">
        <v>43724</v>
      </c>
      <c r="Q48" s="80" t="s">
        <v>157</v>
      </c>
      <c r="R48" s="80">
        <v>33</v>
      </c>
      <c r="S48" s="80" t="s">
        <v>158</v>
      </c>
      <c r="T48" s="18"/>
    </row>
    <row r="49" spans="1:20" ht="34.5">
      <c r="A49" s="4">
        <v>45</v>
      </c>
      <c r="B49" s="85" t="s">
        <v>63</v>
      </c>
      <c r="C49" s="81" t="s">
        <v>740</v>
      </c>
      <c r="D49" s="80" t="s">
        <v>25</v>
      </c>
      <c r="E49" s="83">
        <v>256</v>
      </c>
      <c r="F49" s="93"/>
      <c r="G49" s="19">
        <v>18</v>
      </c>
      <c r="H49" s="19">
        <v>17</v>
      </c>
      <c r="I49" s="60">
        <f t="shared" si="0"/>
        <v>35</v>
      </c>
      <c r="J49" s="83"/>
      <c r="K49" s="87" t="s">
        <v>803</v>
      </c>
      <c r="L49" s="90" t="s">
        <v>804</v>
      </c>
      <c r="M49" s="91">
        <v>9401351224</v>
      </c>
      <c r="N49" s="90" t="s">
        <v>807</v>
      </c>
      <c r="O49" s="91">
        <v>9854862899</v>
      </c>
      <c r="P49" s="96">
        <v>43724</v>
      </c>
      <c r="Q49" s="80" t="s">
        <v>157</v>
      </c>
      <c r="R49" s="80">
        <v>32</v>
      </c>
      <c r="S49" s="80" t="s">
        <v>158</v>
      </c>
      <c r="T49" s="18"/>
    </row>
    <row r="50" spans="1:20" ht="17.25">
      <c r="A50" s="4">
        <v>46</v>
      </c>
      <c r="B50" s="85" t="s">
        <v>62</v>
      </c>
      <c r="C50" s="81" t="s">
        <v>741</v>
      </c>
      <c r="D50" s="80" t="s">
        <v>25</v>
      </c>
      <c r="E50" s="83">
        <v>214</v>
      </c>
      <c r="F50" s="87"/>
      <c r="G50" s="19">
        <v>32</v>
      </c>
      <c r="H50" s="19">
        <v>29</v>
      </c>
      <c r="I50" s="60">
        <f t="shared" si="0"/>
        <v>61</v>
      </c>
      <c r="J50" s="83">
        <v>9854494776</v>
      </c>
      <c r="K50" s="87" t="s">
        <v>801</v>
      </c>
      <c r="L50" s="90" t="s">
        <v>844</v>
      </c>
      <c r="M50" s="91">
        <v>9859213853</v>
      </c>
      <c r="N50" s="90" t="s">
        <v>802</v>
      </c>
      <c r="O50" s="91">
        <v>9957536230</v>
      </c>
      <c r="P50" s="96">
        <v>43725</v>
      </c>
      <c r="Q50" s="80" t="s">
        <v>161</v>
      </c>
      <c r="R50" s="80">
        <v>50</v>
      </c>
      <c r="S50" s="80" t="s">
        <v>158</v>
      </c>
      <c r="T50" s="18"/>
    </row>
    <row r="51" spans="1:20" ht="17.25">
      <c r="A51" s="4">
        <v>47</v>
      </c>
      <c r="B51" s="85" t="s">
        <v>62</v>
      </c>
      <c r="C51" s="81" t="s">
        <v>742</v>
      </c>
      <c r="D51" s="80" t="s">
        <v>25</v>
      </c>
      <c r="E51" s="83">
        <v>258</v>
      </c>
      <c r="F51" s="87"/>
      <c r="G51" s="19">
        <v>29</v>
      </c>
      <c r="H51" s="19">
        <v>24</v>
      </c>
      <c r="I51" s="60">
        <f t="shared" si="0"/>
        <v>53</v>
      </c>
      <c r="J51" s="83">
        <v>8751883086</v>
      </c>
      <c r="K51" s="87" t="s">
        <v>801</v>
      </c>
      <c r="L51" s="90" t="s">
        <v>844</v>
      </c>
      <c r="M51" s="91">
        <v>9859213853</v>
      </c>
      <c r="N51" s="90" t="s">
        <v>802</v>
      </c>
      <c r="O51" s="91">
        <v>9957536230</v>
      </c>
      <c r="P51" s="96">
        <v>43725</v>
      </c>
      <c r="Q51" s="80" t="s">
        <v>161</v>
      </c>
      <c r="R51" s="80">
        <v>51</v>
      </c>
      <c r="S51" s="80" t="s">
        <v>158</v>
      </c>
      <c r="T51" s="18"/>
    </row>
    <row r="52" spans="1:20" ht="34.5">
      <c r="A52" s="4">
        <v>48</v>
      </c>
      <c r="B52" s="85" t="s">
        <v>63</v>
      </c>
      <c r="C52" s="81" t="s">
        <v>743</v>
      </c>
      <c r="D52" s="80" t="s">
        <v>23</v>
      </c>
      <c r="E52" s="83">
        <v>18260316302</v>
      </c>
      <c r="F52" s="87" t="s">
        <v>312</v>
      </c>
      <c r="G52" s="19">
        <v>61</v>
      </c>
      <c r="H52" s="19">
        <v>65</v>
      </c>
      <c r="I52" s="60">
        <f t="shared" si="0"/>
        <v>126</v>
      </c>
      <c r="J52" s="83">
        <v>9435892286</v>
      </c>
      <c r="K52" s="87" t="s">
        <v>803</v>
      </c>
      <c r="L52" s="90" t="s">
        <v>804</v>
      </c>
      <c r="M52" s="91">
        <v>9401351224</v>
      </c>
      <c r="N52" s="90" t="s">
        <v>809</v>
      </c>
      <c r="O52" s="91">
        <v>967895058</v>
      </c>
      <c r="P52" s="96">
        <v>43725</v>
      </c>
      <c r="Q52" s="80" t="s">
        <v>161</v>
      </c>
      <c r="R52" s="80">
        <v>45</v>
      </c>
      <c r="S52" s="80" t="s">
        <v>158</v>
      </c>
      <c r="T52" s="18"/>
    </row>
    <row r="53" spans="1:20" ht="34.5">
      <c r="A53" s="4">
        <v>49</v>
      </c>
      <c r="B53" s="85" t="s">
        <v>62</v>
      </c>
      <c r="C53" s="81" t="s">
        <v>744</v>
      </c>
      <c r="D53" s="80" t="s">
        <v>25</v>
      </c>
      <c r="E53" s="83">
        <v>286</v>
      </c>
      <c r="F53" s="87"/>
      <c r="G53" s="19">
        <v>35</v>
      </c>
      <c r="H53" s="19">
        <v>29</v>
      </c>
      <c r="I53" s="60">
        <f t="shared" si="0"/>
        <v>64</v>
      </c>
      <c r="J53" s="83">
        <v>9577530930</v>
      </c>
      <c r="K53" s="87" t="s">
        <v>813</v>
      </c>
      <c r="L53" s="90" t="s">
        <v>814</v>
      </c>
      <c r="M53" s="91">
        <v>9577138809</v>
      </c>
      <c r="N53" s="90" t="s">
        <v>815</v>
      </c>
      <c r="O53" s="91">
        <v>9859443926</v>
      </c>
      <c r="P53" s="96">
        <v>43726</v>
      </c>
      <c r="Q53" s="80" t="s">
        <v>165</v>
      </c>
      <c r="R53" s="80">
        <v>46</v>
      </c>
      <c r="S53" s="80" t="s">
        <v>158</v>
      </c>
      <c r="T53" s="18"/>
    </row>
    <row r="54" spans="1:20" ht="34.5">
      <c r="A54" s="4">
        <v>50</v>
      </c>
      <c r="B54" s="85" t="s">
        <v>62</v>
      </c>
      <c r="C54" s="81" t="s">
        <v>745</v>
      </c>
      <c r="D54" s="80" t="s">
        <v>23</v>
      </c>
      <c r="E54" s="83" t="s">
        <v>746</v>
      </c>
      <c r="F54" s="87" t="s">
        <v>74</v>
      </c>
      <c r="G54" s="19">
        <v>27</v>
      </c>
      <c r="H54" s="19">
        <v>33</v>
      </c>
      <c r="I54" s="60">
        <f t="shared" si="0"/>
        <v>60</v>
      </c>
      <c r="J54" s="83"/>
      <c r="K54" s="87" t="s">
        <v>813</v>
      </c>
      <c r="L54" s="90" t="s">
        <v>814</v>
      </c>
      <c r="M54" s="91">
        <v>9577138809</v>
      </c>
      <c r="N54" s="90" t="s">
        <v>816</v>
      </c>
      <c r="O54" s="91">
        <v>9954766855</v>
      </c>
      <c r="P54" s="96">
        <v>43726</v>
      </c>
      <c r="Q54" s="80" t="s">
        <v>165</v>
      </c>
      <c r="R54" s="80">
        <v>48</v>
      </c>
      <c r="S54" s="80" t="s">
        <v>158</v>
      </c>
      <c r="T54" s="18"/>
    </row>
    <row r="55" spans="1:20" ht="34.5">
      <c r="A55" s="4">
        <v>51</v>
      </c>
      <c r="B55" s="85" t="s">
        <v>63</v>
      </c>
      <c r="C55" s="81" t="s">
        <v>743</v>
      </c>
      <c r="D55" s="80" t="s">
        <v>23</v>
      </c>
      <c r="E55" s="83">
        <v>18260316302</v>
      </c>
      <c r="F55" s="87" t="s">
        <v>312</v>
      </c>
      <c r="G55" s="17">
        <v>62</v>
      </c>
      <c r="H55" s="17">
        <v>65</v>
      </c>
      <c r="I55" s="60">
        <f t="shared" si="0"/>
        <v>127</v>
      </c>
      <c r="J55" s="83">
        <v>9435892286</v>
      </c>
      <c r="K55" s="87" t="s">
        <v>803</v>
      </c>
      <c r="L55" s="90" t="s">
        <v>804</v>
      </c>
      <c r="M55" s="91">
        <v>9401351224</v>
      </c>
      <c r="N55" s="90" t="s">
        <v>809</v>
      </c>
      <c r="O55" s="91">
        <v>967895058</v>
      </c>
      <c r="P55" s="96">
        <v>43726</v>
      </c>
      <c r="Q55" s="80" t="s">
        <v>165</v>
      </c>
      <c r="R55" s="80">
        <v>45</v>
      </c>
      <c r="S55" s="80" t="s">
        <v>158</v>
      </c>
      <c r="T55" s="18"/>
    </row>
    <row r="56" spans="1:20" ht="34.5">
      <c r="A56" s="4">
        <v>52</v>
      </c>
      <c r="B56" s="85" t="s">
        <v>62</v>
      </c>
      <c r="C56" s="81" t="s">
        <v>747</v>
      </c>
      <c r="D56" s="80" t="s">
        <v>25</v>
      </c>
      <c r="E56" s="83">
        <v>442</v>
      </c>
      <c r="F56" s="87"/>
      <c r="G56" s="19">
        <v>35</v>
      </c>
      <c r="H56" s="19">
        <v>40</v>
      </c>
      <c r="I56" s="60">
        <f t="shared" si="0"/>
        <v>75</v>
      </c>
      <c r="J56" s="83">
        <v>7399745083</v>
      </c>
      <c r="K56" s="87" t="s">
        <v>813</v>
      </c>
      <c r="L56" s="90" t="s">
        <v>814</v>
      </c>
      <c r="M56" s="91">
        <v>9577138809</v>
      </c>
      <c r="N56" s="90" t="s">
        <v>815</v>
      </c>
      <c r="O56" s="91">
        <v>9859443926</v>
      </c>
      <c r="P56" s="96">
        <v>43727</v>
      </c>
      <c r="Q56" s="80" t="s">
        <v>168</v>
      </c>
      <c r="R56" s="80">
        <v>46</v>
      </c>
      <c r="S56" s="80" t="s">
        <v>158</v>
      </c>
      <c r="T56" s="18"/>
    </row>
    <row r="57" spans="1:20" ht="34.5">
      <c r="A57" s="4">
        <v>53</v>
      </c>
      <c r="B57" s="85" t="s">
        <v>62</v>
      </c>
      <c r="C57" s="81" t="s">
        <v>748</v>
      </c>
      <c r="D57" s="80" t="s">
        <v>23</v>
      </c>
      <c r="E57" s="83" t="s">
        <v>749</v>
      </c>
      <c r="F57" s="87" t="s">
        <v>312</v>
      </c>
      <c r="G57" s="19">
        <v>16</v>
      </c>
      <c r="H57" s="19">
        <v>25</v>
      </c>
      <c r="I57" s="60">
        <f t="shared" si="0"/>
        <v>41</v>
      </c>
      <c r="J57" s="83"/>
      <c r="K57" s="87" t="s">
        <v>813</v>
      </c>
      <c r="L57" s="90" t="s">
        <v>814</v>
      </c>
      <c r="M57" s="91">
        <v>9577138809</v>
      </c>
      <c r="N57" s="90" t="s">
        <v>816</v>
      </c>
      <c r="O57" s="91">
        <v>9954766855</v>
      </c>
      <c r="P57" s="96">
        <v>43727</v>
      </c>
      <c r="Q57" s="80" t="s">
        <v>168</v>
      </c>
      <c r="R57" s="80">
        <v>47</v>
      </c>
      <c r="S57" s="80" t="s">
        <v>158</v>
      </c>
      <c r="T57" s="18"/>
    </row>
    <row r="58" spans="1:20" ht="34.5">
      <c r="A58" s="4">
        <v>54</v>
      </c>
      <c r="B58" s="80" t="s">
        <v>63</v>
      </c>
      <c r="C58" s="81" t="s">
        <v>750</v>
      </c>
      <c r="D58" s="80" t="s">
        <v>23</v>
      </c>
      <c r="E58" s="83">
        <v>18260316310</v>
      </c>
      <c r="F58" s="87" t="s">
        <v>132</v>
      </c>
      <c r="G58" s="19">
        <v>67</v>
      </c>
      <c r="H58" s="19">
        <v>83</v>
      </c>
      <c r="I58" s="60">
        <f t="shared" si="0"/>
        <v>150</v>
      </c>
      <c r="J58" s="83">
        <v>8638855625</v>
      </c>
      <c r="K58" s="87" t="s">
        <v>803</v>
      </c>
      <c r="L58" s="90" t="s">
        <v>804</v>
      </c>
      <c r="M58" s="91">
        <v>9401351224</v>
      </c>
      <c r="N58" s="90" t="s">
        <v>809</v>
      </c>
      <c r="O58" s="91">
        <v>967895058</v>
      </c>
      <c r="P58" s="96">
        <v>43727</v>
      </c>
      <c r="Q58" s="80" t="s">
        <v>168</v>
      </c>
      <c r="R58" s="80">
        <v>45</v>
      </c>
      <c r="S58" s="80" t="s">
        <v>158</v>
      </c>
      <c r="T58" s="18"/>
    </row>
    <row r="59" spans="1:20" ht="34.5">
      <c r="A59" s="4">
        <v>55</v>
      </c>
      <c r="B59" s="85" t="s">
        <v>62</v>
      </c>
      <c r="C59" s="81" t="s">
        <v>751</v>
      </c>
      <c r="D59" s="80" t="s">
        <v>25</v>
      </c>
      <c r="E59" s="83">
        <v>218</v>
      </c>
      <c r="F59" s="87"/>
      <c r="G59" s="19">
        <v>19</v>
      </c>
      <c r="H59" s="19">
        <v>21</v>
      </c>
      <c r="I59" s="60">
        <f t="shared" si="0"/>
        <v>40</v>
      </c>
      <c r="J59" s="83">
        <v>9854857224</v>
      </c>
      <c r="K59" s="87" t="s">
        <v>813</v>
      </c>
      <c r="L59" s="90" t="s">
        <v>814</v>
      </c>
      <c r="M59" s="91">
        <v>9577138809</v>
      </c>
      <c r="N59" s="90" t="s">
        <v>817</v>
      </c>
      <c r="O59" s="91">
        <v>9577371899</v>
      </c>
      <c r="P59" s="96">
        <v>43728</v>
      </c>
      <c r="Q59" s="80" t="s">
        <v>169</v>
      </c>
      <c r="R59" s="80">
        <v>46</v>
      </c>
      <c r="S59" s="80" t="s">
        <v>158</v>
      </c>
      <c r="T59" s="18"/>
    </row>
    <row r="60" spans="1:20" ht="34.5">
      <c r="A60" s="4">
        <v>56</v>
      </c>
      <c r="B60" s="85" t="s">
        <v>62</v>
      </c>
      <c r="C60" s="81" t="s">
        <v>752</v>
      </c>
      <c r="D60" s="80" t="s">
        <v>25</v>
      </c>
      <c r="E60" s="83">
        <v>259</v>
      </c>
      <c r="F60" s="87"/>
      <c r="G60" s="19">
        <v>17</v>
      </c>
      <c r="H60" s="19">
        <v>13</v>
      </c>
      <c r="I60" s="60">
        <f t="shared" si="0"/>
        <v>30</v>
      </c>
      <c r="J60" s="83">
        <v>9577656120</v>
      </c>
      <c r="K60" s="87" t="s">
        <v>813</v>
      </c>
      <c r="L60" s="90" t="s">
        <v>814</v>
      </c>
      <c r="M60" s="91">
        <v>9577138809</v>
      </c>
      <c r="N60" s="90" t="s">
        <v>817</v>
      </c>
      <c r="O60" s="91">
        <v>9577371899</v>
      </c>
      <c r="P60" s="96">
        <v>43728</v>
      </c>
      <c r="Q60" s="80" t="s">
        <v>169</v>
      </c>
      <c r="R60" s="80">
        <v>47</v>
      </c>
      <c r="S60" s="80" t="s">
        <v>158</v>
      </c>
      <c r="T60" s="18"/>
    </row>
    <row r="61" spans="1:20" ht="34.5">
      <c r="A61" s="4">
        <v>57</v>
      </c>
      <c r="B61" s="85" t="s">
        <v>62</v>
      </c>
      <c r="C61" s="81" t="s">
        <v>753</v>
      </c>
      <c r="D61" s="80" t="s">
        <v>25</v>
      </c>
      <c r="E61" s="83">
        <v>287</v>
      </c>
      <c r="F61" s="87"/>
      <c r="G61" s="19">
        <v>18</v>
      </c>
      <c r="H61" s="19">
        <v>24</v>
      </c>
      <c r="I61" s="60">
        <f t="shared" si="0"/>
        <v>42</v>
      </c>
      <c r="J61" s="83">
        <v>8011749987</v>
      </c>
      <c r="K61" s="87" t="s">
        <v>813</v>
      </c>
      <c r="L61" s="90" t="s">
        <v>814</v>
      </c>
      <c r="M61" s="91">
        <v>9577138809</v>
      </c>
      <c r="N61" s="90" t="s">
        <v>817</v>
      </c>
      <c r="O61" s="91">
        <v>9577371899</v>
      </c>
      <c r="P61" s="96">
        <v>43728</v>
      </c>
      <c r="Q61" s="80" t="s">
        <v>169</v>
      </c>
      <c r="R61" s="80">
        <v>48</v>
      </c>
      <c r="S61" s="80" t="s">
        <v>158</v>
      </c>
      <c r="T61" s="18"/>
    </row>
    <row r="62" spans="1:20" ht="34.5">
      <c r="A62" s="4">
        <v>58</v>
      </c>
      <c r="B62" s="80" t="s">
        <v>63</v>
      </c>
      <c r="C62" s="81" t="s">
        <v>750</v>
      </c>
      <c r="D62" s="80" t="s">
        <v>23</v>
      </c>
      <c r="E62" s="83">
        <v>18260316310</v>
      </c>
      <c r="F62" s="87" t="s">
        <v>132</v>
      </c>
      <c r="G62" s="17">
        <v>64</v>
      </c>
      <c r="H62" s="17">
        <v>80</v>
      </c>
      <c r="I62" s="60">
        <f t="shared" si="0"/>
        <v>144</v>
      </c>
      <c r="J62" s="83">
        <v>8638855625</v>
      </c>
      <c r="K62" s="87" t="s">
        <v>803</v>
      </c>
      <c r="L62" s="90" t="s">
        <v>804</v>
      </c>
      <c r="M62" s="91">
        <v>9401351224</v>
      </c>
      <c r="N62" s="90" t="s">
        <v>806</v>
      </c>
      <c r="O62" s="91">
        <v>9854582225</v>
      </c>
      <c r="P62" s="96">
        <v>43728</v>
      </c>
      <c r="Q62" s="80" t="s">
        <v>169</v>
      </c>
      <c r="R62" s="80">
        <v>46</v>
      </c>
      <c r="S62" s="80" t="s">
        <v>158</v>
      </c>
      <c r="T62" s="18"/>
    </row>
    <row r="63" spans="1:20" ht="34.5">
      <c r="A63" s="4">
        <v>59</v>
      </c>
      <c r="B63" s="85" t="s">
        <v>62</v>
      </c>
      <c r="C63" s="81" t="s">
        <v>754</v>
      </c>
      <c r="D63" s="80" t="s">
        <v>25</v>
      </c>
      <c r="E63" s="83">
        <v>276</v>
      </c>
      <c r="F63" s="87"/>
      <c r="G63" s="19">
        <v>24</v>
      </c>
      <c r="H63" s="19">
        <v>28</v>
      </c>
      <c r="I63" s="60">
        <f t="shared" si="0"/>
        <v>52</v>
      </c>
      <c r="J63" s="83">
        <v>9854137211</v>
      </c>
      <c r="K63" s="87" t="s">
        <v>813</v>
      </c>
      <c r="L63" s="90" t="s">
        <v>814</v>
      </c>
      <c r="M63" s="91">
        <v>9577138809</v>
      </c>
      <c r="N63" s="90" t="s">
        <v>818</v>
      </c>
      <c r="O63" s="91">
        <v>9577109216</v>
      </c>
      <c r="P63" s="96">
        <v>43729</v>
      </c>
      <c r="Q63" s="80" t="s">
        <v>172</v>
      </c>
      <c r="R63" s="80">
        <v>46</v>
      </c>
      <c r="S63" s="80" t="s">
        <v>158</v>
      </c>
      <c r="T63" s="18"/>
    </row>
    <row r="64" spans="1:20" ht="34.5">
      <c r="A64" s="4">
        <v>60</v>
      </c>
      <c r="B64" s="85" t="s">
        <v>62</v>
      </c>
      <c r="C64" s="81" t="s">
        <v>755</v>
      </c>
      <c r="D64" s="80" t="s">
        <v>25</v>
      </c>
      <c r="E64" s="83">
        <v>439</v>
      </c>
      <c r="F64" s="87"/>
      <c r="G64" s="19">
        <v>27</v>
      </c>
      <c r="H64" s="19">
        <v>27</v>
      </c>
      <c r="I64" s="60">
        <f t="shared" si="0"/>
        <v>54</v>
      </c>
      <c r="J64" s="83">
        <v>7896377763</v>
      </c>
      <c r="K64" s="87" t="s">
        <v>813</v>
      </c>
      <c r="L64" s="90" t="s">
        <v>814</v>
      </c>
      <c r="M64" s="91">
        <v>9577138809</v>
      </c>
      <c r="N64" s="90" t="s">
        <v>818</v>
      </c>
      <c r="O64" s="91">
        <v>9577109216</v>
      </c>
      <c r="P64" s="96">
        <v>43729</v>
      </c>
      <c r="Q64" s="80" t="s">
        <v>172</v>
      </c>
      <c r="R64" s="80">
        <v>48</v>
      </c>
      <c r="S64" s="80" t="s">
        <v>158</v>
      </c>
      <c r="T64" s="18"/>
    </row>
    <row r="65" spans="1:20" ht="34.5">
      <c r="A65" s="4">
        <v>61</v>
      </c>
      <c r="B65" s="80" t="s">
        <v>63</v>
      </c>
      <c r="C65" s="81" t="s">
        <v>756</v>
      </c>
      <c r="D65" s="80" t="s">
        <v>25</v>
      </c>
      <c r="E65" s="83"/>
      <c r="F65" s="87"/>
      <c r="G65" s="19">
        <v>9</v>
      </c>
      <c r="H65" s="19">
        <v>11</v>
      </c>
      <c r="I65" s="60">
        <f t="shared" si="0"/>
        <v>20</v>
      </c>
      <c r="J65" s="83"/>
      <c r="K65" s="87" t="s">
        <v>803</v>
      </c>
      <c r="L65" s="90" t="s">
        <v>804</v>
      </c>
      <c r="M65" s="91">
        <v>9401351224</v>
      </c>
      <c r="N65" s="90" t="s">
        <v>805</v>
      </c>
      <c r="O65" s="91">
        <v>961365252</v>
      </c>
      <c r="P65" s="96">
        <v>43729</v>
      </c>
      <c r="Q65" s="80" t="s">
        <v>172</v>
      </c>
      <c r="R65" s="80">
        <v>34</v>
      </c>
      <c r="S65" s="80" t="s">
        <v>158</v>
      </c>
      <c r="T65" s="18"/>
    </row>
    <row r="66" spans="1:20" ht="34.5">
      <c r="A66" s="4">
        <v>62</v>
      </c>
      <c r="B66" s="80" t="s">
        <v>63</v>
      </c>
      <c r="C66" s="81" t="s">
        <v>757</v>
      </c>
      <c r="D66" s="80" t="s">
        <v>25</v>
      </c>
      <c r="E66" s="83"/>
      <c r="F66" s="87"/>
      <c r="G66" s="19">
        <v>43</v>
      </c>
      <c r="H66" s="19">
        <v>38</v>
      </c>
      <c r="I66" s="60">
        <f t="shared" si="0"/>
        <v>81</v>
      </c>
      <c r="J66" s="95"/>
      <c r="K66" s="87" t="s">
        <v>803</v>
      </c>
      <c r="L66" s="90" t="s">
        <v>804</v>
      </c>
      <c r="M66" s="91">
        <v>9401351224</v>
      </c>
      <c r="N66" s="90" t="s">
        <v>807</v>
      </c>
      <c r="O66" s="91">
        <v>9854862899</v>
      </c>
      <c r="P66" s="96">
        <v>43729</v>
      </c>
      <c r="Q66" s="80" t="s">
        <v>172</v>
      </c>
      <c r="R66" s="80">
        <v>33</v>
      </c>
      <c r="S66" s="80" t="s">
        <v>158</v>
      </c>
      <c r="T66" s="18"/>
    </row>
    <row r="67" spans="1:20" ht="34.5">
      <c r="A67" s="4">
        <v>63</v>
      </c>
      <c r="B67" s="85" t="s">
        <v>62</v>
      </c>
      <c r="C67" s="81" t="s">
        <v>758</v>
      </c>
      <c r="D67" s="80" t="s">
        <v>23</v>
      </c>
      <c r="E67" s="83" t="s">
        <v>759</v>
      </c>
      <c r="F67" s="87" t="s">
        <v>74</v>
      </c>
      <c r="G67" s="19">
        <v>41</v>
      </c>
      <c r="H67" s="19">
        <v>30</v>
      </c>
      <c r="I67" s="60">
        <f t="shared" si="0"/>
        <v>71</v>
      </c>
      <c r="J67" s="95">
        <v>7002401399</v>
      </c>
      <c r="K67" s="87" t="s">
        <v>576</v>
      </c>
      <c r="L67" s="90" t="s">
        <v>819</v>
      </c>
      <c r="M67" s="91">
        <v>9864135372</v>
      </c>
      <c r="N67" s="90" t="s">
        <v>581</v>
      </c>
      <c r="O67" s="91">
        <v>9577972977</v>
      </c>
      <c r="P67" s="96">
        <v>43731</v>
      </c>
      <c r="Q67" s="80" t="s">
        <v>157</v>
      </c>
      <c r="R67" s="80">
        <v>51</v>
      </c>
      <c r="S67" s="80" t="s">
        <v>158</v>
      </c>
      <c r="T67" s="18"/>
    </row>
    <row r="68" spans="1:20" ht="34.5">
      <c r="A68" s="4">
        <v>64</v>
      </c>
      <c r="B68" s="85" t="s">
        <v>62</v>
      </c>
      <c r="C68" s="81" t="s">
        <v>760</v>
      </c>
      <c r="D68" s="80" t="s">
        <v>23</v>
      </c>
      <c r="E68" s="83" t="s">
        <v>761</v>
      </c>
      <c r="F68" s="87" t="s">
        <v>74</v>
      </c>
      <c r="G68" s="19">
        <v>30</v>
      </c>
      <c r="H68" s="19">
        <v>22</v>
      </c>
      <c r="I68" s="60">
        <f t="shared" si="0"/>
        <v>52</v>
      </c>
      <c r="J68" s="97">
        <v>9101906104</v>
      </c>
      <c r="K68" s="87" t="s">
        <v>576</v>
      </c>
      <c r="L68" s="90" t="s">
        <v>819</v>
      </c>
      <c r="M68" s="91">
        <v>9864135372</v>
      </c>
      <c r="N68" s="90" t="s">
        <v>581</v>
      </c>
      <c r="O68" s="91">
        <v>9577972977</v>
      </c>
      <c r="P68" s="96">
        <v>43731</v>
      </c>
      <c r="Q68" s="80" t="s">
        <v>157</v>
      </c>
      <c r="R68" s="80">
        <v>51</v>
      </c>
      <c r="S68" s="80" t="s">
        <v>158</v>
      </c>
      <c r="T68" s="18"/>
    </row>
    <row r="69" spans="1:20" ht="34.5">
      <c r="A69" s="4">
        <v>65</v>
      </c>
      <c r="B69" s="85" t="s">
        <v>63</v>
      </c>
      <c r="C69" s="81" t="s">
        <v>762</v>
      </c>
      <c r="D69" s="80" t="s">
        <v>25</v>
      </c>
      <c r="E69" s="83"/>
      <c r="F69" s="87"/>
      <c r="G69" s="19">
        <v>35</v>
      </c>
      <c r="H69" s="19">
        <v>40</v>
      </c>
      <c r="I69" s="60">
        <f t="shared" si="0"/>
        <v>75</v>
      </c>
      <c r="J69" s="83"/>
      <c r="K69" s="87" t="s">
        <v>803</v>
      </c>
      <c r="L69" s="90" t="s">
        <v>804</v>
      </c>
      <c r="M69" s="91">
        <v>9401351224</v>
      </c>
      <c r="N69" s="90" t="s">
        <v>806</v>
      </c>
      <c r="O69" s="91">
        <v>9854582225</v>
      </c>
      <c r="P69" s="96">
        <v>43731</v>
      </c>
      <c r="Q69" s="80" t="s">
        <v>157</v>
      </c>
      <c r="R69" s="80">
        <v>31</v>
      </c>
      <c r="S69" s="80" t="s">
        <v>158</v>
      </c>
      <c r="T69" s="18"/>
    </row>
    <row r="70" spans="1:20" ht="34.5">
      <c r="A70" s="4">
        <v>66</v>
      </c>
      <c r="B70" s="85" t="s">
        <v>63</v>
      </c>
      <c r="C70" s="81" t="s">
        <v>763</v>
      </c>
      <c r="D70" s="80" t="s">
        <v>25</v>
      </c>
      <c r="E70" s="83"/>
      <c r="F70" s="87"/>
      <c r="G70" s="19">
        <v>17</v>
      </c>
      <c r="H70" s="19">
        <v>16</v>
      </c>
      <c r="I70" s="60">
        <f t="shared" ref="I70:I133" si="1">SUM(G70:H70)</f>
        <v>33</v>
      </c>
      <c r="J70" s="83"/>
      <c r="K70" s="87" t="s">
        <v>803</v>
      </c>
      <c r="L70" s="90" t="s">
        <v>804</v>
      </c>
      <c r="M70" s="91">
        <v>9401351224</v>
      </c>
      <c r="N70" s="90" t="s">
        <v>809</v>
      </c>
      <c r="O70" s="91">
        <v>967895058</v>
      </c>
      <c r="P70" s="96">
        <v>43731</v>
      </c>
      <c r="Q70" s="80" t="s">
        <v>157</v>
      </c>
      <c r="R70" s="80">
        <v>31</v>
      </c>
      <c r="S70" s="80" t="s">
        <v>158</v>
      </c>
      <c r="T70" s="18"/>
    </row>
    <row r="71" spans="1:20" ht="34.5">
      <c r="A71" s="4">
        <v>67</v>
      </c>
      <c r="B71" s="85" t="s">
        <v>62</v>
      </c>
      <c r="C71" s="81" t="s">
        <v>764</v>
      </c>
      <c r="D71" s="80" t="s">
        <v>23</v>
      </c>
      <c r="E71" s="83" t="s">
        <v>765</v>
      </c>
      <c r="F71" s="89" t="s">
        <v>74</v>
      </c>
      <c r="G71" s="19">
        <v>22</v>
      </c>
      <c r="H71" s="19">
        <v>18</v>
      </c>
      <c r="I71" s="60">
        <f t="shared" si="1"/>
        <v>40</v>
      </c>
      <c r="J71" s="95">
        <v>9365696830</v>
      </c>
      <c r="K71" s="87" t="s">
        <v>576</v>
      </c>
      <c r="L71" s="90" t="s">
        <v>819</v>
      </c>
      <c r="M71" s="91">
        <v>9864135372</v>
      </c>
      <c r="N71" s="90" t="s">
        <v>585</v>
      </c>
      <c r="O71" s="91">
        <v>9577542648</v>
      </c>
      <c r="P71" s="96">
        <v>43732</v>
      </c>
      <c r="Q71" s="80" t="s">
        <v>161</v>
      </c>
      <c r="R71" s="80">
        <v>52</v>
      </c>
      <c r="S71" s="80" t="s">
        <v>158</v>
      </c>
      <c r="T71" s="18"/>
    </row>
    <row r="72" spans="1:20" ht="34.5">
      <c r="A72" s="4">
        <v>68</v>
      </c>
      <c r="B72" s="85" t="s">
        <v>62</v>
      </c>
      <c r="C72" s="81" t="s">
        <v>766</v>
      </c>
      <c r="D72" s="80" t="s">
        <v>23</v>
      </c>
      <c r="E72" s="83" t="s">
        <v>767</v>
      </c>
      <c r="F72" s="89" t="s">
        <v>74</v>
      </c>
      <c r="G72" s="19">
        <v>18</v>
      </c>
      <c r="H72" s="19">
        <v>17</v>
      </c>
      <c r="I72" s="60">
        <f t="shared" si="1"/>
        <v>35</v>
      </c>
      <c r="J72" s="95">
        <v>9365457067</v>
      </c>
      <c r="K72" s="87" t="s">
        <v>576</v>
      </c>
      <c r="L72" s="90" t="s">
        <v>819</v>
      </c>
      <c r="M72" s="91">
        <v>9864135372</v>
      </c>
      <c r="N72" s="90" t="s">
        <v>585</v>
      </c>
      <c r="O72" s="91">
        <v>9577542648</v>
      </c>
      <c r="P72" s="96">
        <v>43732</v>
      </c>
      <c r="Q72" s="80" t="s">
        <v>161</v>
      </c>
      <c r="R72" s="80">
        <v>52</v>
      </c>
      <c r="S72" s="80" t="s">
        <v>158</v>
      </c>
      <c r="T72" s="18"/>
    </row>
    <row r="73" spans="1:20" ht="34.5">
      <c r="A73" s="4">
        <v>69</v>
      </c>
      <c r="B73" s="85" t="s">
        <v>62</v>
      </c>
      <c r="C73" s="81" t="s">
        <v>768</v>
      </c>
      <c r="D73" s="80" t="s">
        <v>23</v>
      </c>
      <c r="E73" s="83" t="s">
        <v>769</v>
      </c>
      <c r="F73" s="89" t="s">
        <v>74</v>
      </c>
      <c r="G73" s="19">
        <v>19</v>
      </c>
      <c r="H73" s="19">
        <v>16</v>
      </c>
      <c r="I73" s="60">
        <f t="shared" si="1"/>
        <v>35</v>
      </c>
      <c r="J73" s="95">
        <v>8638163887</v>
      </c>
      <c r="K73" s="87" t="s">
        <v>576</v>
      </c>
      <c r="L73" s="90" t="s">
        <v>819</v>
      </c>
      <c r="M73" s="91">
        <v>9864135372</v>
      </c>
      <c r="N73" s="90" t="s">
        <v>585</v>
      </c>
      <c r="O73" s="91">
        <v>9577542648</v>
      </c>
      <c r="P73" s="96">
        <v>43732</v>
      </c>
      <c r="Q73" s="80" t="s">
        <v>161</v>
      </c>
      <c r="R73" s="80">
        <v>48</v>
      </c>
      <c r="S73" s="80" t="s">
        <v>158</v>
      </c>
      <c r="T73" s="18"/>
    </row>
    <row r="74" spans="1:20" ht="34.5">
      <c r="A74" s="4">
        <v>70</v>
      </c>
      <c r="B74" s="85" t="s">
        <v>63</v>
      </c>
      <c r="C74" s="81" t="s">
        <v>770</v>
      </c>
      <c r="D74" s="80" t="s">
        <v>23</v>
      </c>
      <c r="E74" s="83" t="s">
        <v>771</v>
      </c>
      <c r="F74" s="87" t="s">
        <v>132</v>
      </c>
      <c r="G74" s="19">
        <v>54</v>
      </c>
      <c r="H74" s="19">
        <v>61</v>
      </c>
      <c r="I74" s="60">
        <f t="shared" si="1"/>
        <v>115</v>
      </c>
      <c r="J74" s="84">
        <v>7002578783</v>
      </c>
      <c r="K74" s="87" t="s">
        <v>570</v>
      </c>
      <c r="L74" s="90" t="s">
        <v>571</v>
      </c>
      <c r="M74" s="91">
        <v>9577991900</v>
      </c>
      <c r="N74" s="90" t="s">
        <v>572</v>
      </c>
      <c r="O74" s="91">
        <v>9864387080</v>
      </c>
      <c r="P74" s="96">
        <v>43732</v>
      </c>
      <c r="Q74" s="80" t="s">
        <v>161</v>
      </c>
      <c r="R74" s="80">
        <v>27</v>
      </c>
      <c r="S74" s="80" t="s">
        <v>158</v>
      </c>
      <c r="T74" s="18"/>
    </row>
    <row r="75" spans="1:20" ht="34.5">
      <c r="A75" s="4">
        <v>71</v>
      </c>
      <c r="B75" s="85" t="s">
        <v>62</v>
      </c>
      <c r="C75" s="81" t="s">
        <v>772</v>
      </c>
      <c r="D75" s="80" t="s">
        <v>23</v>
      </c>
      <c r="E75" s="83" t="s">
        <v>773</v>
      </c>
      <c r="F75" s="80" t="s">
        <v>132</v>
      </c>
      <c r="G75" s="19">
        <v>54</v>
      </c>
      <c r="H75" s="19">
        <v>61</v>
      </c>
      <c r="I75" s="60">
        <f t="shared" si="1"/>
        <v>115</v>
      </c>
      <c r="J75" s="83">
        <v>7002578783</v>
      </c>
      <c r="K75" s="87" t="s">
        <v>570</v>
      </c>
      <c r="L75" s="90" t="s">
        <v>571</v>
      </c>
      <c r="M75" s="91">
        <v>9577991900</v>
      </c>
      <c r="N75" s="90" t="s">
        <v>572</v>
      </c>
      <c r="O75" s="91">
        <v>9864387080</v>
      </c>
      <c r="P75" s="96">
        <v>43733</v>
      </c>
      <c r="Q75" s="80" t="s">
        <v>165</v>
      </c>
      <c r="R75" s="80">
        <v>28</v>
      </c>
      <c r="S75" s="80" t="s">
        <v>158</v>
      </c>
      <c r="T75" s="18"/>
    </row>
    <row r="76" spans="1:20" ht="34.5">
      <c r="A76" s="4">
        <v>72</v>
      </c>
      <c r="B76" s="85" t="s">
        <v>63</v>
      </c>
      <c r="C76" s="81" t="s">
        <v>772</v>
      </c>
      <c r="D76" s="80" t="s">
        <v>23</v>
      </c>
      <c r="E76" s="83" t="s">
        <v>773</v>
      </c>
      <c r="F76" s="80" t="s">
        <v>132</v>
      </c>
      <c r="G76" s="19">
        <v>53</v>
      </c>
      <c r="H76" s="19">
        <v>61</v>
      </c>
      <c r="I76" s="60">
        <f t="shared" si="1"/>
        <v>114</v>
      </c>
      <c r="J76" s="83">
        <v>7002578783</v>
      </c>
      <c r="K76" s="87" t="s">
        <v>570</v>
      </c>
      <c r="L76" s="90" t="s">
        <v>571</v>
      </c>
      <c r="M76" s="91">
        <v>9577991900</v>
      </c>
      <c r="N76" s="90" t="s">
        <v>572</v>
      </c>
      <c r="O76" s="91">
        <v>9864387080</v>
      </c>
      <c r="P76" s="96">
        <v>43733</v>
      </c>
      <c r="Q76" s="80" t="s">
        <v>165</v>
      </c>
      <c r="R76" s="80">
        <v>27</v>
      </c>
      <c r="S76" s="80" t="s">
        <v>158</v>
      </c>
      <c r="T76" s="18"/>
    </row>
    <row r="77" spans="1:20" ht="34.5">
      <c r="A77" s="4">
        <v>73</v>
      </c>
      <c r="B77" s="85" t="s">
        <v>62</v>
      </c>
      <c r="C77" s="81" t="s">
        <v>774</v>
      </c>
      <c r="D77" s="80" t="s">
        <v>23</v>
      </c>
      <c r="E77" s="83" t="s">
        <v>775</v>
      </c>
      <c r="F77" s="87" t="s">
        <v>312</v>
      </c>
      <c r="G77" s="19">
        <v>26</v>
      </c>
      <c r="H77" s="19">
        <v>29</v>
      </c>
      <c r="I77" s="60">
        <f t="shared" si="1"/>
        <v>55</v>
      </c>
      <c r="J77" s="84">
        <v>7664096581</v>
      </c>
      <c r="K77" s="87" t="s">
        <v>570</v>
      </c>
      <c r="L77" s="90" t="s">
        <v>571</v>
      </c>
      <c r="M77" s="91">
        <v>9577991900</v>
      </c>
      <c r="N77" s="90" t="s">
        <v>572</v>
      </c>
      <c r="O77" s="91">
        <v>9864387080</v>
      </c>
      <c r="P77" s="96">
        <v>43734</v>
      </c>
      <c r="Q77" s="80" t="s">
        <v>168</v>
      </c>
      <c r="R77" s="80">
        <v>27</v>
      </c>
      <c r="S77" s="80" t="s">
        <v>158</v>
      </c>
      <c r="T77" s="18"/>
    </row>
    <row r="78" spans="1:20" ht="34.5">
      <c r="A78" s="4">
        <v>74</v>
      </c>
      <c r="B78" s="85" t="s">
        <v>62</v>
      </c>
      <c r="C78" s="81" t="s">
        <v>776</v>
      </c>
      <c r="D78" s="80" t="s">
        <v>23</v>
      </c>
      <c r="E78" s="83" t="s">
        <v>777</v>
      </c>
      <c r="F78" s="87" t="s">
        <v>74</v>
      </c>
      <c r="G78" s="19">
        <v>48</v>
      </c>
      <c r="H78" s="19">
        <v>40</v>
      </c>
      <c r="I78" s="60">
        <f t="shared" si="1"/>
        <v>88</v>
      </c>
      <c r="J78" s="84">
        <v>8638107052</v>
      </c>
      <c r="K78" s="87" t="s">
        <v>570</v>
      </c>
      <c r="L78" s="90" t="s">
        <v>571</v>
      </c>
      <c r="M78" s="91">
        <v>9577991900</v>
      </c>
      <c r="N78" s="90" t="s">
        <v>572</v>
      </c>
      <c r="O78" s="91">
        <v>9864387080</v>
      </c>
      <c r="P78" s="96">
        <v>43734</v>
      </c>
      <c r="Q78" s="80" t="s">
        <v>168</v>
      </c>
      <c r="R78" s="80">
        <v>27</v>
      </c>
      <c r="S78" s="80" t="s">
        <v>158</v>
      </c>
      <c r="T78" s="18"/>
    </row>
    <row r="79" spans="1:20" ht="34.5">
      <c r="A79" s="4">
        <v>75</v>
      </c>
      <c r="B79" s="85" t="s">
        <v>63</v>
      </c>
      <c r="C79" s="81" t="s">
        <v>778</v>
      </c>
      <c r="D79" s="80" t="s">
        <v>23</v>
      </c>
      <c r="E79" s="83" t="s">
        <v>779</v>
      </c>
      <c r="F79" s="80" t="s">
        <v>312</v>
      </c>
      <c r="G79" s="19">
        <v>60</v>
      </c>
      <c r="H79" s="19">
        <v>60</v>
      </c>
      <c r="I79" s="60">
        <f t="shared" si="1"/>
        <v>120</v>
      </c>
      <c r="J79" s="95">
        <v>8638107052</v>
      </c>
      <c r="K79" s="87" t="s">
        <v>570</v>
      </c>
      <c r="L79" s="90" t="s">
        <v>571</v>
      </c>
      <c r="M79" s="91">
        <v>9577991900</v>
      </c>
      <c r="N79" s="90" t="s">
        <v>572</v>
      </c>
      <c r="O79" s="91">
        <v>9864387080</v>
      </c>
      <c r="P79" s="96">
        <v>43734</v>
      </c>
      <c r="Q79" s="80" t="s">
        <v>168</v>
      </c>
      <c r="R79" s="80">
        <v>27</v>
      </c>
      <c r="S79" s="80" t="s">
        <v>158</v>
      </c>
      <c r="T79" s="18"/>
    </row>
    <row r="80" spans="1:20" ht="51.75">
      <c r="A80" s="4">
        <v>76</v>
      </c>
      <c r="B80" s="85" t="s">
        <v>62</v>
      </c>
      <c r="C80" s="81" t="s">
        <v>780</v>
      </c>
      <c r="D80" s="80" t="s">
        <v>23</v>
      </c>
      <c r="E80" s="83" t="s">
        <v>781</v>
      </c>
      <c r="F80" s="87" t="s">
        <v>74</v>
      </c>
      <c r="G80" s="19">
        <v>31</v>
      </c>
      <c r="H80" s="19">
        <v>25</v>
      </c>
      <c r="I80" s="60">
        <f t="shared" si="1"/>
        <v>56</v>
      </c>
      <c r="J80" s="84"/>
      <c r="K80" s="87" t="s">
        <v>570</v>
      </c>
      <c r="L80" s="90" t="s">
        <v>571</v>
      </c>
      <c r="M80" s="91">
        <v>9577991900</v>
      </c>
      <c r="N80" s="90" t="s">
        <v>572</v>
      </c>
      <c r="O80" s="91">
        <v>9864387080</v>
      </c>
      <c r="P80" s="96">
        <v>43735</v>
      </c>
      <c r="Q80" s="80" t="s">
        <v>169</v>
      </c>
      <c r="R80" s="80">
        <v>27</v>
      </c>
      <c r="S80" s="80" t="s">
        <v>158</v>
      </c>
      <c r="T80" s="18"/>
    </row>
    <row r="81" spans="1:20" ht="34.5">
      <c r="A81" s="4">
        <v>77</v>
      </c>
      <c r="B81" s="85" t="s">
        <v>62</v>
      </c>
      <c r="C81" s="81" t="s">
        <v>782</v>
      </c>
      <c r="D81" s="80" t="s">
        <v>23</v>
      </c>
      <c r="E81" s="83" t="s">
        <v>783</v>
      </c>
      <c r="F81" s="87" t="s">
        <v>74</v>
      </c>
      <c r="G81" s="19">
        <v>17</v>
      </c>
      <c r="H81" s="19">
        <v>25</v>
      </c>
      <c r="I81" s="60">
        <f t="shared" si="1"/>
        <v>42</v>
      </c>
      <c r="J81" s="84"/>
      <c r="K81" s="87" t="s">
        <v>570</v>
      </c>
      <c r="L81" s="90" t="s">
        <v>571</v>
      </c>
      <c r="M81" s="91">
        <v>9577991900</v>
      </c>
      <c r="N81" s="90" t="s">
        <v>572</v>
      </c>
      <c r="O81" s="91">
        <v>9864387080</v>
      </c>
      <c r="P81" s="96">
        <v>43735</v>
      </c>
      <c r="Q81" s="80" t="s">
        <v>169</v>
      </c>
      <c r="R81" s="80">
        <v>28</v>
      </c>
      <c r="S81" s="80" t="s">
        <v>158</v>
      </c>
      <c r="T81" s="18"/>
    </row>
    <row r="82" spans="1:20" ht="34.5">
      <c r="A82" s="4">
        <v>78</v>
      </c>
      <c r="B82" s="85" t="s">
        <v>62</v>
      </c>
      <c r="C82" s="81" t="s">
        <v>784</v>
      </c>
      <c r="D82" s="80" t="s">
        <v>23</v>
      </c>
      <c r="E82" s="83" t="s">
        <v>785</v>
      </c>
      <c r="F82" s="87" t="s">
        <v>74</v>
      </c>
      <c r="G82" s="19">
        <v>8</v>
      </c>
      <c r="H82" s="19">
        <v>6</v>
      </c>
      <c r="I82" s="60">
        <f t="shared" si="1"/>
        <v>14</v>
      </c>
      <c r="J82" s="84"/>
      <c r="K82" s="87" t="s">
        <v>570</v>
      </c>
      <c r="L82" s="90" t="s">
        <v>571</v>
      </c>
      <c r="M82" s="91">
        <v>9577991900</v>
      </c>
      <c r="N82" s="90" t="s">
        <v>572</v>
      </c>
      <c r="O82" s="91">
        <v>9864387080</v>
      </c>
      <c r="P82" s="96">
        <v>43735</v>
      </c>
      <c r="Q82" s="80" t="s">
        <v>169</v>
      </c>
      <c r="R82" s="80">
        <v>28</v>
      </c>
      <c r="S82" s="80" t="s">
        <v>158</v>
      </c>
      <c r="T82" s="18"/>
    </row>
    <row r="83" spans="1:20" ht="34.5">
      <c r="A83" s="4">
        <v>79</v>
      </c>
      <c r="B83" s="85" t="s">
        <v>63</v>
      </c>
      <c r="C83" s="81" t="s">
        <v>778</v>
      </c>
      <c r="D83" s="80" t="s">
        <v>23</v>
      </c>
      <c r="E83" s="83" t="s">
        <v>779</v>
      </c>
      <c r="F83" s="80" t="s">
        <v>312</v>
      </c>
      <c r="G83" s="19">
        <v>32</v>
      </c>
      <c r="H83" s="19">
        <v>51</v>
      </c>
      <c r="I83" s="60">
        <f t="shared" si="1"/>
        <v>83</v>
      </c>
      <c r="J83" s="95">
        <v>8638107052</v>
      </c>
      <c r="K83" s="87" t="s">
        <v>570</v>
      </c>
      <c r="L83" s="90" t="s">
        <v>571</v>
      </c>
      <c r="M83" s="91">
        <v>9577991900</v>
      </c>
      <c r="N83" s="90" t="s">
        <v>572</v>
      </c>
      <c r="O83" s="91">
        <v>9864387080</v>
      </c>
      <c r="P83" s="96">
        <v>43735</v>
      </c>
      <c r="Q83" s="80" t="s">
        <v>169</v>
      </c>
      <c r="R83" s="80">
        <v>31</v>
      </c>
      <c r="S83" s="80" t="s">
        <v>158</v>
      </c>
      <c r="T83" s="18"/>
    </row>
    <row r="84" spans="1:20" ht="17.25">
      <c r="A84" s="4">
        <v>80</v>
      </c>
      <c r="B84" s="85" t="s">
        <v>63</v>
      </c>
      <c r="C84" s="81" t="s">
        <v>786</v>
      </c>
      <c r="D84" s="80" t="s">
        <v>23</v>
      </c>
      <c r="E84" s="83" t="s">
        <v>787</v>
      </c>
      <c r="F84" s="87" t="s">
        <v>74</v>
      </c>
      <c r="G84" s="19">
        <v>20</v>
      </c>
      <c r="H84" s="19">
        <v>22</v>
      </c>
      <c r="I84" s="60">
        <f t="shared" si="1"/>
        <v>42</v>
      </c>
      <c r="J84" s="95">
        <v>9085565907</v>
      </c>
      <c r="K84" s="87" t="s">
        <v>570</v>
      </c>
      <c r="L84" s="90" t="s">
        <v>571</v>
      </c>
      <c r="M84" s="91">
        <v>9577991900</v>
      </c>
      <c r="N84" s="90" t="s">
        <v>820</v>
      </c>
      <c r="O84" s="91">
        <v>9613089080</v>
      </c>
      <c r="P84" s="96">
        <v>43735</v>
      </c>
      <c r="Q84" s="80" t="s">
        <v>169</v>
      </c>
      <c r="R84" s="80">
        <v>28</v>
      </c>
      <c r="S84" s="80" t="s">
        <v>158</v>
      </c>
      <c r="T84" s="18"/>
    </row>
    <row r="85" spans="1:20" ht="34.5">
      <c r="A85" s="4">
        <v>81</v>
      </c>
      <c r="B85" s="85" t="s">
        <v>62</v>
      </c>
      <c r="C85" s="81" t="s">
        <v>788</v>
      </c>
      <c r="D85" s="80" t="s">
        <v>25</v>
      </c>
      <c r="E85" s="83">
        <v>256</v>
      </c>
      <c r="F85" s="87"/>
      <c r="G85" s="19">
        <v>17</v>
      </c>
      <c r="H85" s="19">
        <v>20</v>
      </c>
      <c r="I85" s="60">
        <f t="shared" si="1"/>
        <v>37</v>
      </c>
      <c r="J85" s="83">
        <v>9859454481</v>
      </c>
      <c r="K85" s="87" t="s">
        <v>821</v>
      </c>
      <c r="L85" s="90" t="s">
        <v>822</v>
      </c>
      <c r="M85" s="91">
        <v>7399960735</v>
      </c>
      <c r="N85" s="90" t="s">
        <v>823</v>
      </c>
      <c r="O85" s="91">
        <v>8721921201</v>
      </c>
      <c r="P85" s="96">
        <v>43736</v>
      </c>
      <c r="Q85" s="80" t="s">
        <v>172</v>
      </c>
      <c r="R85" s="80">
        <v>49</v>
      </c>
      <c r="S85" s="80" t="s">
        <v>158</v>
      </c>
      <c r="T85" s="18"/>
    </row>
    <row r="86" spans="1:20" ht="34.5">
      <c r="A86" s="4">
        <v>82</v>
      </c>
      <c r="B86" s="85" t="s">
        <v>62</v>
      </c>
      <c r="C86" s="81" t="s">
        <v>789</v>
      </c>
      <c r="D86" s="80" t="s">
        <v>23</v>
      </c>
      <c r="E86" s="83" t="s">
        <v>790</v>
      </c>
      <c r="F86" s="87" t="s">
        <v>74</v>
      </c>
      <c r="G86" s="19">
        <v>31</v>
      </c>
      <c r="H86" s="19">
        <v>43</v>
      </c>
      <c r="I86" s="60">
        <f t="shared" si="1"/>
        <v>74</v>
      </c>
      <c r="J86" s="95">
        <v>9854013523</v>
      </c>
      <c r="K86" s="87" t="s">
        <v>821</v>
      </c>
      <c r="L86" s="90" t="s">
        <v>822</v>
      </c>
      <c r="M86" s="91">
        <v>7399960735</v>
      </c>
      <c r="N86" s="90" t="s">
        <v>824</v>
      </c>
      <c r="O86" s="91">
        <v>9854157097</v>
      </c>
      <c r="P86" s="96">
        <v>43736</v>
      </c>
      <c r="Q86" s="80" t="s">
        <v>172</v>
      </c>
      <c r="R86" s="80">
        <v>50</v>
      </c>
      <c r="S86" s="80" t="s">
        <v>158</v>
      </c>
      <c r="T86" s="18"/>
    </row>
    <row r="87" spans="1:20" ht="17.25">
      <c r="A87" s="4">
        <v>83</v>
      </c>
      <c r="B87" s="85" t="s">
        <v>63</v>
      </c>
      <c r="C87" s="81" t="s">
        <v>791</v>
      </c>
      <c r="D87" s="80" t="s">
        <v>23</v>
      </c>
      <c r="E87" s="83" t="s">
        <v>792</v>
      </c>
      <c r="F87" s="93" t="s">
        <v>312</v>
      </c>
      <c r="G87" s="19">
        <v>11</v>
      </c>
      <c r="H87" s="19">
        <v>17</v>
      </c>
      <c r="I87" s="60">
        <f t="shared" si="1"/>
        <v>28</v>
      </c>
      <c r="J87" s="98">
        <v>7086649083</v>
      </c>
      <c r="K87" s="87" t="s">
        <v>825</v>
      </c>
      <c r="L87" s="90" t="s">
        <v>826</v>
      </c>
      <c r="M87" s="91">
        <v>9401451988</v>
      </c>
      <c r="N87" s="90" t="s">
        <v>827</v>
      </c>
      <c r="O87" s="91">
        <v>7035088509</v>
      </c>
      <c r="P87" s="96">
        <v>43736</v>
      </c>
      <c r="Q87" s="80" t="s">
        <v>172</v>
      </c>
      <c r="R87" s="80">
        <v>48</v>
      </c>
      <c r="S87" s="80" t="s">
        <v>158</v>
      </c>
      <c r="T87" s="18"/>
    </row>
    <row r="88" spans="1:20" ht="34.5">
      <c r="A88" s="4">
        <v>84</v>
      </c>
      <c r="B88" s="85" t="s">
        <v>63</v>
      </c>
      <c r="C88" s="81" t="s">
        <v>793</v>
      </c>
      <c r="D88" s="80" t="s">
        <v>23</v>
      </c>
      <c r="E88" s="83" t="s">
        <v>794</v>
      </c>
      <c r="F88" s="93" t="s">
        <v>74</v>
      </c>
      <c r="G88" s="19">
        <v>12</v>
      </c>
      <c r="H88" s="19">
        <v>12</v>
      </c>
      <c r="I88" s="60">
        <f t="shared" si="1"/>
        <v>24</v>
      </c>
      <c r="J88" s="95">
        <v>9957854982</v>
      </c>
      <c r="K88" s="87" t="s">
        <v>825</v>
      </c>
      <c r="L88" s="90" t="s">
        <v>826</v>
      </c>
      <c r="M88" s="91">
        <v>9401451988</v>
      </c>
      <c r="N88" s="90" t="s">
        <v>827</v>
      </c>
      <c r="O88" s="91">
        <v>7035088509</v>
      </c>
      <c r="P88" s="96">
        <v>43736</v>
      </c>
      <c r="Q88" s="80" t="s">
        <v>172</v>
      </c>
      <c r="R88" s="80">
        <v>47</v>
      </c>
      <c r="S88" s="80" t="s">
        <v>158</v>
      </c>
      <c r="T88" s="18"/>
    </row>
    <row r="89" spans="1:20" ht="34.5">
      <c r="A89" s="4">
        <v>85</v>
      </c>
      <c r="B89" s="80" t="s">
        <v>63</v>
      </c>
      <c r="C89" s="81" t="s">
        <v>795</v>
      </c>
      <c r="D89" s="80" t="s">
        <v>23</v>
      </c>
      <c r="E89" s="83" t="s">
        <v>796</v>
      </c>
      <c r="F89" s="93" t="s">
        <v>74</v>
      </c>
      <c r="G89" s="19">
        <v>29</v>
      </c>
      <c r="H89" s="19">
        <v>29</v>
      </c>
      <c r="I89" s="60">
        <f t="shared" si="1"/>
        <v>58</v>
      </c>
      <c r="J89" s="83">
        <v>9101681545</v>
      </c>
      <c r="K89" s="87" t="s">
        <v>825</v>
      </c>
      <c r="L89" s="90" t="s">
        <v>826</v>
      </c>
      <c r="M89" s="91">
        <v>9401451988</v>
      </c>
      <c r="N89" s="90" t="s">
        <v>827</v>
      </c>
      <c r="O89" s="91">
        <v>7035088509</v>
      </c>
      <c r="P89" s="96">
        <v>43736</v>
      </c>
      <c r="Q89" s="80" t="s">
        <v>172</v>
      </c>
      <c r="R89" s="80">
        <v>47</v>
      </c>
      <c r="S89" s="80" t="s">
        <v>158</v>
      </c>
      <c r="T89" s="18"/>
    </row>
    <row r="90" spans="1:20" ht="34.5">
      <c r="A90" s="4">
        <v>86</v>
      </c>
      <c r="B90" s="85" t="s">
        <v>62</v>
      </c>
      <c r="C90" s="81" t="s">
        <v>797</v>
      </c>
      <c r="D90" s="80" t="s">
        <v>25</v>
      </c>
      <c r="E90" s="83">
        <v>72</v>
      </c>
      <c r="F90" s="87"/>
      <c r="G90" s="19">
        <v>29</v>
      </c>
      <c r="H90" s="19">
        <v>31</v>
      </c>
      <c r="I90" s="60">
        <f t="shared" si="1"/>
        <v>60</v>
      </c>
      <c r="J90" s="83">
        <v>8749825910</v>
      </c>
      <c r="K90" s="87" t="s">
        <v>821</v>
      </c>
      <c r="L90" s="90" t="s">
        <v>822</v>
      </c>
      <c r="M90" s="91">
        <v>7399960735</v>
      </c>
      <c r="N90" s="90" t="s">
        <v>823</v>
      </c>
      <c r="O90" s="91">
        <v>8721921201</v>
      </c>
      <c r="P90" s="96">
        <v>43738</v>
      </c>
      <c r="Q90" s="80" t="s">
        <v>157</v>
      </c>
      <c r="R90" s="80">
        <v>49</v>
      </c>
      <c r="S90" s="80" t="s">
        <v>158</v>
      </c>
      <c r="T90" s="18"/>
    </row>
    <row r="91" spans="1:20" ht="34.5">
      <c r="A91" s="4">
        <v>87</v>
      </c>
      <c r="B91" s="85" t="s">
        <v>62</v>
      </c>
      <c r="C91" s="81" t="s">
        <v>798</v>
      </c>
      <c r="D91" s="80" t="s">
        <v>25</v>
      </c>
      <c r="E91" s="83">
        <v>73</v>
      </c>
      <c r="F91" s="87"/>
      <c r="G91" s="19">
        <v>34</v>
      </c>
      <c r="H91" s="19">
        <v>36</v>
      </c>
      <c r="I91" s="60">
        <f t="shared" si="1"/>
        <v>70</v>
      </c>
      <c r="J91" s="83">
        <v>9577017340</v>
      </c>
      <c r="K91" s="87" t="s">
        <v>821</v>
      </c>
      <c r="L91" s="90" t="s">
        <v>822</v>
      </c>
      <c r="M91" s="91">
        <v>7399960735</v>
      </c>
      <c r="N91" s="90" t="s">
        <v>824</v>
      </c>
      <c r="O91" s="91">
        <v>9854157097</v>
      </c>
      <c r="P91" s="96">
        <v>43738</v>
      </c>
      <c r="Q91" s="80" t="s">
        <v>157</v>
      </c>
      <c r="R91" s="80">
        <v>50</v>
      </c>
      <c r="S91" s="80" t="s">
        <v>158</v>
      </c>
      <c r="T91" s="18"/>
    </row>
    <row r="92" spans="1:20" ht="34.5">
      <c r="A92" s="4">
        <v>88</v>
      </c>
      <c r="B92" s="80" t="s">
        <v>63</v>
      </c>
      <c r="C92" s="81" t="s">
        <v>799</v>
      </c>
      <c r="D92" s="80" t="s">
        <v>23</v>
      </c>
      <c r="E92" s="83">
        <v>18260315201</v>
      </c>
      <c r="F92" s="80" t="s">
        <v>74</v>
      </c>
      <c r="G92" s="19">
        <v>16</v>
      </c>
      <c r="H92" s="19">
        <v>34</v>
      </c>
      <c r="I92" s="60">
        <f t="shared" si="1"/>
        <v>50</v>
      </c>
      <c r="J92" s="83">
        <v>9435517297</v>
      </c>
      <c r="K92" s="87" t="s">
        <v>825</v>
      </c>
      <c r="L92" s="90" t="s">
        <v>826</v>
      </c>
      <c r="M92" s="91">
        <v>9401451988</v>
      </c>
      <c r="N92" s="90" t="s">
        <v>827</v>
      </c>
      <c r="O92" s="91">
        <v>7035088509</v>
      </c>
      <c r="P92" s="96">
        <v>43738</v>
      </c>
      <c r="Q92" s="80" t="s">
        <v>157</v>
      </c>
      <c r="R92" s="80">
        <v>46</v>
      </c>
      <c r="S92" s="80" t="s">
        <v>158</v>
      </c>
      <c r="T92" s="18"/>
    </row>
    <row r="93" spans="1:20" ht="34.5">
      <c r="A93" s="4">
        <v>89</v>
      </c>
      <c r="B93" s="80" t="s">
        <v>63</v>
      </c>
      <c r="C93" s="81" t="s">
        <v>800</v>
      </c>
      <c r="D93" s="80" t="s">
        <v>23</v>
      </c>
      <c r="E93" s="83">
        <v>18260315203</v>
      </c>
      <c r="F93" s="80" t="s">
        <v>74</v>
      </c>
      <c r="G93" s="19">
        <v>37</v>
      </c>
      <c r="H93" s="19">
        <v>36</v>
      </c>
      <c r="I93" s="60">
        <f t="shared" si="1"/>
        <v>73</v>
      </c>
      <c r="J93" s="83">
        <v>9954499126</v>
      </c>
      <c r="K93" s="87" t="s">
        <v>825</v>
      </c>
      <c r="L93" s="90" t="s">
        <v>826</v>
      </c>
      <c r="M93" s="91">
        <v>9401451988</v>
      </c>
      <c r="N93" s="90" t="s">
        <v>827</v>
      </c>
      <c r="O93" s="91">
        <v>7035088509</v>
      </c>
      <c r="P93" s="96">
        <v>43738</v>
      </c>
      <c r="Q93" s="80" t="s">
        <v>157</v>
      </c>
      <c r="R93" s="80">
        <v>45</v>
      </c>
      <c r="S93" s="80" t="s">
        <v>158</v>
      </c>
      <c r="T93" s="18"/>
    </row>
    <row r="94" spans="1:20" ht="17.25">
      <c r="A94" s="4">
        <v>90</v>
      </c>
      <c r="B94" s="80"/>
      <c r="C94" s="81"/>
      <c r="D94" s="80"/>
      <c r="E94" s="83"/>
      <c r="F94" s="80"/>
      <c r="G94" s="19"/>
      <c r="H94" s="19"/>
      <c r="I94" s="60">
        <f t="shared" si="1"/>
        <v>0</v>
      </c>
      <c r="J94" s="83"/>
      <c r="K94" s="87"/>
      <c r="L94" s="90"/>
      <c r="M94" s="91"/>
      <c r="N94" s="90"/>
      <c r="O94" s="91"/>
      <c r="P94" s="96"/>
      <c r="Q94" s="80"/>
      <c r="R94" s="80"/>
      <c r="S94" s="80"/>
      <c r="T94" s="18"/>
    </row>
    <row r="95" spans="1:20">
      <c r="A95" s="4">
        <v>91</v>
      </c>
      <c r="B95" s="17"/>
      <c r="C95" s="18"/>
      <c r="D95" s="18"/>
      <c r="E95" s="19"/>
      <c r="F95" s="18"/>
      <c r="G95" s="19"/>
      <c r="H95" s="19"/>
      <c r="I95" s="60">
        <f t="shared" si="1"/>
        <v>0</v>
      </c>
      <c r="J95" s="18"/>
      <c r="K95" s="18"/>
      <c r="L95" s="18"/>
      <c r="M95" s="18"/>
      <c r="N95" s="18"/>
      <c r="O95" s="18"/>
      <c r="P95" s="24"/>
      <c r="Q95" s="18"/>
      <c r="R95" s="18"/>
      <c r="S95" s="18"/>
      <c r="T95" s="18"/>
    </row>
    <row r="96" spans="1:20">
      <c r="A96" s="4">
        <v>92</v>
      </c>
      <c r="B96" s="17"/>
      <c r="C96" s="18"/>
      <c r="D96" s="18"/>
      <c r="E96" s="19"/>
      <c r="F96" s="18"/>
      <c r="G96" s="19"/>
      <c r="H96" s="19"/>
      <c r="I96" s="60">
        <f t="shared" si="1"/>
        <v>0</v>
      </c>
      <c r="J96" s="18"/>
      <c r="K96" s="18"/>
      <c r="L96" s="18"/>
      <c r="M96" s="18"/>
      <c r="N96" s="18"/>
      <c r="O96" s="18"/>
      <c r="P96" s="24"/>
      <c r="Q96" s="18"/>
      <c r="R96" s="18"/>
      <c r="S96" s="18"/>
      <c r="T96" s="18"/>
    </row>
    <row r="97" spans="1:20">
      <c r="A97" s="4">
        <v>93</v>
      </c>
      <c r="B97" s="17"/>
      <c r="C97" s="18"/>
      <c r="D97" s="18"/>
      <c r="E97" s="19"/>
      <c r="F97" s="18"/>
      <c r="G97" s="19"/>
      <c r="H97" s="19"/>
      <c r="I97" s="60">
        <f t="shared" si="1"/>
        <v>0</v>
      </c>
      <c r="J97" s="18"/>
      <c r="K97" s="18"/>
      <c r="L97" s="18"/>
      <c r="M97" s="18"/>
      <c r="N97" s="18"/>
      <c r="O97" s="18"/>
      <c r="P97" s="24"/>
      <c r="Q97" s="18"/>
      <c r="R97" s="18"/>
      <c r="S97" s="18"/>
      <c r="T97" s="18"/>
    </row>
    <row r="98" spans="1:20">
      <c r="A98" s="4">
        <v>94</v>
      </c>
      <c r="B98" s="17"/>
      <c r="C98" s="48"/>
      <c r="D98" s="48"/>
      <c r="E98" s="19"/>
      <c r="F98" s="48"/>
      <c r="G98" s="19"/>
      <c r="H98" s="19"/>
      <c r="I98" s="60">
        <f t="shared" si="1"/>
        <v>0</v>
      </c>
      <c r="J98" s="48"/>
      <c r="K98" s="48"/>
      <c r="L98" s="48"/>
      <c r="M98" s="48"/>
      <c r="N98" s="48"/>
      <c r="O98" s="48"/>
      <c r="P98" s="24"/>
      <c r="Q98" s="18"/>
      <c r="R98" s="18"/>
      <c r="S98" s="18"/>
      <c r="T98" s="18"/>
    </row>
    <row r="99" spans="1:20">
      <c r="A99" s="4">
        <v>95</v>
      </c>
      <c r="B99" s="17"/>
      <c r="C99" s="18"/>
      <c r="D99" s="18"/>
      <c r="E99" s="19"/>
      <c r="F99" s="18"/>
      <c r="G99" s="19"/>
      <c r="H99" s="19"/>
      <c r="I99" s="60">
        <f t="shared" si="1"/>
        <v>0</v>
      </c>
      <c r="J99" s="18"/>
      <c r="K99" s="18"/>
      <c r="L99" s="18"/>
      <c r="M99" s="18"/>
      <c r="N99" s="18"/>
      <c r="O99" s="18"/>
      <c r="P99" s="24"/>
      <c r="Q99" s="18"/>
      <c r="R99" s="18"/>
      <c r="S99" s="18"/>
      <c r="T99" s="18"/>
    </row>
    <row r="100" spans="1:20">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COUNTIFS(C6:C164,"*")</f>
        <v>88</v>
      </c>
      <c r="D165" s="21"/>
      <c r="E165" s="13"/>
      <c r="F165" s="21"/>
      <c r="G165" s="59">
        <f>SUM(G6:G164)</f>
        <v>2877</v>
      </c>
      <c r="H165" s="59">
        <f>SUM(H6:H164)</f>
        <v>3146</v>
      </c>
      <c r="I165" s="59">
        <f>SUM(I6:I164)</f>
        <v>6023</v>
      </c>
      <c r="J165" s="21"/>
      <c r="K165" s="21"/>
      <c r="L165" s="21"/>
      <c r="M165" s="21"/>
      <c r="N165" s="21"/>
      <c r="O165" s="21"/>
      <c r="P165" s="14"/>
      <c r="Q165" s="21"/>
      <c r="R165" s="21"/>
      <c r="S165" s="21"/>
      <c r="T165" s="12"/>
    </row>
    <row r="166" spans="1:20">
      <c r="A166" s="44" t="s">
        <v>62</v>
      </c>
      <c r="B166" s="10">
        <f>COUNTIF(B$5:B$164,"Team 1")</f>
        <v>52</v>
      </c>
      <c r="C166" s="44" t="s">
        <v>25</v>
      </c>
      <c r="D166" s="10">
        <f>COUNTIF(D6:D164,"Anganwadi")</f>
        <v>42</v>
      </c>
    </row>
    <row r="167" spans="1:20">
      <c r="A167" s="44" t="s">
        <v>63</v>
      </c>
      <c r="B167" s="10">
        <f>COUNTIF(B$6:B$164,"Team 2")</f>
        <v>37</v>
      </c>
      <c r="C167" s="44" t="s">
        <v>23</v>
      </c>
      <c r="D167" s="10">
        <f>COUNTIF(D6:D164,"School")</f>
        <v>46</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opLeftCell="A2" workbookViewId="0">
      <selection activeCell="G10" sqref="G10"/>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63" t="s">
        <v>71</v>
      </c>
      <c r="B1" s="163"/>
      <c r="C1" s="163"/>
      <c r="D1" s="163"/>
      <c r="E1" s="163"/>
      <c r="F1" s="164"/>
      <c r="G1" s="164"/>
      <c r="H1" s="164"/>
      <c r="I1" s="164"/>
      <c r="J1" s="164"/>
    </row>
    <row r="2" spans="1:11" ht="25.5">
      <c r="A2" s="165" t="s">
        <v>0</v>
      </c>
      <c r="B2" s="166"/>
      <c r="C2" s="167" t="str">
        <f>'Block at a Glance'!C2:D2</f>
        <v>ASSAM</v>
      </c>
      <c r="D2" s="168"/>
      <c r="E2" s="27" t="s">
        <v>1</v>
      </c>
      <c r="F2" s="169" t="s">
        <v>682</v>
      </c>
      <c r="G2" s="170"/>
      <c r="H2" s="28" t="s">
        <v>24</v>
      </c>
      <c r="I2" s="169" t="s">
        <v>682</v>
      </c>
      <c r="J2" s="170"/>
    </row>
    <row r="3" spans="1:11" ht="28.5" customHeight="1">
      <c r="A3" s="174" t="s">
        <v>66</v>
      </c>
      <c r="B3" s="174"/>
      <c r="C3" s="174"/>
      <c r="D3" s="174"/>
      <c r="E3" s="174"/>
      <c r="F3" s="174"/>
      <c r="G3" s="174"/>
      <c r="H3" s="174"/>
      <c r="I3" s="174"/>
      <c r="J3" s="174"/>
    </row>
    <row r="4" spans="1:11">
      <c r="A4" s="173" t="s">
        <v>27</v>
      </c>
      <c r="B4" s="172" t="s">
        <v>28</v>
      </c>
      <c r="C4" s="171" t="s">
        <v>29</v>
      </c>
      <c r="D4" s="171" t="s">
        <v>36</v>
      </c>
      <c r="E4" s="171"/>
      <c r="F4" s="171"/>
      <c r="G4" s="171" t="s">
        <v>30</v>
      </c>
      <c r="H4" s="171" t="s">
        <v>37</v>
      </c>
      <c r="I4" s="171"/>
      <c r="J4" s="171"/>
    </row>
    <row r="5" spans="1:11" ht="22.5" customHeight="1">
      <c r="A5" s="173"/>
      <c r="B5" s="172"/>
      <c r="C5" s="171"/>
      <c r="D5" s="29" t="s">
        <v>9</v>
      </c>
      <c r="E5" s="29" t="s">
        <v>10</v>
      </c>
      <c r="F5" s="29" t="s">
        <v>11</v>
      </c>
      <c r="G5" s="171"/>
      <c r="H5" s="29" t="s">
        <v>9</v>
      </c>
      <c r="I5" s="29" t="s">
        <v>10</v>
      </c>
      <c r="J5" s="29" t="s">
        <v>11</v>
      </c>
    </row>
    <row r="6" spans="1:11" ht="22.5" customHeight="1">
      <c r="A6" s="45">
        <v>1</v>
      </c>
      <c r="B6" s="61">
        <v>43556</v>
      </c>
      <c r="C6" s="31">
        <f>COUNTIFS('April-19'!D$5:D$164,"Anganwadi")</f>
        <v>40</v>
      </c>
      <c r="D6" s="32">
        <f>SUMIF('April-19'!$D$5:$D$164,"Anganwadi",'April-19'!$G$5:$G$164)</f>
        <v>1048</v>
      </c>
      <c r="E6" s="32">
        <f>SUMIF('April-19'!$D$5:$D$164,"Anganwadi",'April-19'!$H$5:$H$164)</f>
        <v>1093</v>
      </c>
      <c r="F6" s="32">
        <f>+D6+E6</f>
        <v>2141</v>
      </c>
      <c r="G6" s="31">
        <f>COUNTIF('April-19'!D5:D164,"School")</f>
        <v>51</v>
      </c>
      <c r="H6" s="32">
        <f>SUMIF('April-19'!$D$5:$D$164,"School",'April-19'!$G$5:$G$164)</f>
        <v>1711</v>
      </c>
      <c r="I6" s="32">
        <f>SUMIF('April-19'!$D$5:$D$164,"School",'April-19'!$H$5:$H$164)</f>
        <v>1965</v>
      </c>
      <c r="J6" s="32">
        <f>+H6+I6</f>
        <v>3676</v>
      </c>
      <c r="K6" s="33"/>
    </row>
    <row r="7" spans="1:11" ht="22.5" customHeight="1">
      <c r="A7" s="30">
        <v>2</v>
      </c>
      <c r="B7" s="62">
        <v>43601</v>
      </c>
      <c r="C7" s="31">
        <f>COUNTIF('May-19'!D5:D164,"Anganwadi")</f>
        <v>38</v>
      </c>
      <c r="D7" s="32">
        <f>SUMIF('May-19'!$D$5:$D$164,"Anganwadi",'May-19'!$G$5:$G$164)</f>
        <v>1138</v>
      </c>
      <c r="E7" s="32">
        <f>SUMIF('May-19'!$D$5:$D$164,"Anganwadi",'May-19'!$H$5:$H$164)</f>
        <v>1247</v>
      </c>
      <c r="F7" s="32">
        <f t="shared" ref="F7:F11" si="0">+D7+E7</f>
        <v>2385</v>
      </c>
      <c r="G7" s="31">
        <f>COUNTIF('May-19'!D5:D164,"School")</f>
        <v>48</v>
      </c>
      <c r="H7" s="32">
        <f>SUMIF('May-19'!$D$5:$D$164,"School",'May-19'!$G$5:$G$164)</f>
        <v>1923</v>
      </c>
      <c r="I7" s="32">
        <f>SUMIF('May-19'!$D$5:$D$164,"School",'May-19'!$H$5:$H$164)</f>
        <v>2388</v>
      </c>
      <c r="J7" s="32">
        <f t="shared" ref="J7:J11" si="1">+H7+I7</f>
        <v>4311</v>
      </c>
    </row>
    <row r="8" spans="1:11" ht="22.5" customHeight="1">
      <c r="A8" s="30">
        <v>3</v>
      </c>
      <c r="B8" s="62">
        <v>43632</v>
      </c>
      <c r="C8" s="31">
        <f>COUNTIF('Jun-19'!D5:D164,"Anganwadi")</f>
        <v>60</v>
      </c>
      <c r="D8" s="32">
        <f>SUMIF('Jun-19'!$D$5:$D$164,"Anganwadi",'Jun-19'!$G$5:$G$164)</f>
        <v>1665</v>
      </c>
      <c r="E8" s="32">
        <f>SUMIF('Jun-19'!$D$5:$D$164,"Anganwadi",'Jun-19'!$H$5:$H$164)</f>
        <v>1732</v>
      </c>
      <c r="F8" s="32">
        <f t="shared" si="0"/>
        <v>3397</v>
      </c>
      <c r="G8" s="31">
        <f>COUNTIF('Jun-19'!D5:D164,"School")</f>
        <v>28</v>
      </c>
      <c r="H8" s="32">
        <f>SUMIF('Jun-19'!$D$5:$D$164,"School",'Jun-19'!$G$5:$G$164)</f>
        <v>1207</v>
      </c>
      <c r="I8" s="32">
        <f>SUMIF('Jun-19'!$D$5:$D$164,"School",'Jun-19'!$H$5:$H$164)</f>
        <v>1280</v>
      </c>
      <c r="J8" s="32">
        <f t="shared" si="1"/>
        <v>2487</v>
      </c>
    </row>
    <row r="9" spans="1:11" ht="22.5" customHeight="1">
      <c r="A9" s="30">
        <v>4</v>
      </c>
      <c r="B9" s="62">
        <v>43662</v>
      </c>
      <c r="C9" s="31">
        <f>COUNTIF('Jul-19'!D5:D164,"Anganwadi")</f>
        <v>139</v>
      </c>
      <c r="D9" s="32">
        <f>SUMIF('Jul-19'!$D$5:$D$164,"Anganwadi",'Jul-19'!$G$5:$G$164)</f>
        <v>2919</v>
      </c>
      <c r="E9" s="32">
        <f>SUMIF('Jul-19'!$D$5:$D$164,"Anganwadi",'Jul-19'!$H$5:$H$164)</f>
        <v>2987</v>
      </c>
      <c r="F9" s="32">
        <f t="shared" si="0"/>
        <v>5906</v>
      </c>
      <c r="G9" s="31">
        <f>COUNTIF('Jul-19'!D5:D164,"School")</f>
        <v>0</v>
      </c>
      <c r="H9" s="32">
        <f>SUMIF('Jul-19'!$D$5:$D$164,"School",'Jul-19'!$G$5:$G$164)</f>
        <v>0</v>
      </c>
      <c r="I9" s="32">
        <f>SUMIF('Jul-19'!$D$5:$D$164,"School",'Jul-19'!$H$5:$H$164)</f>
        <v>0</v>
      </c>
      <c r="J9" s="32">
        <f t="shared" si="1"/>
        <v>0</v>
      </c>
    </row>
    <row r="10" spans="1:11" ht="22.5" customHeight="1">
      <c r="A10" s="30">
        <v>5</v>
      </c>
      <c r="B10" s="62">
        <v>43693</v>
      </c>
      <c r="C10" s="31">
        <f>COUNTIF('Aug-19'!D5:D164,"Anganwadi")</f>
        <v>26</v>
      </c>
      <c r="D10" s="32">
        <f>SUMIF('Aug-19'!$D$5:$D$164,"Anganwadi",'Aug-19'!$G$5:$G$164)</f>
        <v>830</v>
      </c>
      <c r="E10" s="32">
        <f>SUMIF('Aug-19'!$D$5:$D$164,"Anganwadi",'Aug-19'!$H$5:$H$164)</f>
        <v>894</v>
      </c>
      <c r="F10" s="32">
        <f t="shared" si="0"/>
        <v>1724</v>
      </c>
      <c r="G10" s="31">
        <f>COUNTIF('Aug-19'!D5:D164,"School")</f>
        <v>51</v>
      </c>
      <c r="H10" s="32">
        <f>SUMIF('Aug-19'!$D$5:$D$164,"School",'Aug-19'!$G$5:$G$164)</f>
        <v>1997</v>
      </c>
      <c r="I10" s="32">
        <f>SUMIF('Aug-19'!$D$5:$D$164,"School",'Aug-19'!$H$5:$H$164)</f>
        <v>2115</v>
      </c>
      <c r="J10" s="32">
        <f t="shared" si="1"/>
        <v>4112</v>
      </c>
    </row>
    <row r="11" spans="1:11" ht="22.5" customHeight="1">
      <c r="A11" s="30">
        <v>6</v>
      </c>
      <c r="B11" s="62">
        <v>43724</v>
      </c>
      <c r="C11" s="31">
        <f>COUNTIF('Sep-19'!D6:D164,"Anganwadi")</f>
        <v>42</v>
      </c>
      <c r="D11" s="32">
        <f>SUMIF('Sep-19'!$D$6:$D$164,"Anganwadi",'Sep-19'!$G$6:$G$164)</f>
        <v>1061</v>
      </c>
      <c r="E11" s="32">
        <f>SUMIF('Sep-19'!$D$6:$D$164,"Anganwadi",'Sep-19'!$H$6:$H$164)</f>
        <v>1144</v>
      </c>
      <c r="F11" s="32">
        <f t="shared" si="0"/>
        <v>2205</v>
      </c>
      <c r="G11" s="31">
        <f>COUNTIF('Sep-19'!D6:D164,"School")</f>
        <v>46</v>
      </c>
      <c r="H11" s="32">
        <f>SUMIF('Sep-19'!$D$6:$D$164,"School",'Sep-19'!$G$6:$G$164)</f>
        <v>1816</v>
      </c>
      <c r="I11" s="32">
        <f>SUMIF('Sep-19'!$D$6:$D$164,"School",'Sep-19'!$H$6:$H$164)</f>
        <v>2002</v>
      </c>
      <c r="J11" s="32">
        <f t="shared" si="1"/>
        <v>3818</v>
      </c>
    </row>
    <row r="12" spans="1:11" ht="19.5" customHeight="1">
      <c r="A12" s="162" t="s">
        <v>38</v>
      </c>
      <c r="B12" s="162"/>
      <c r="C12" s="34">
        <f>SUM(C6:C11)</f>
        <v>345</v>
      </c>
      <c r="D12" s="34">
        <f t="shared" ref="D12:J12" si="2">SUM(D6:D11)</f>
        <v>8661</v>
      </c>
      <c r="E12" s="34">
        <f t="shared" si="2"/>
        <v>9097</v>
      </c>
      <c r="F12" s="34">
        <f t="shared" si="2"/>
        <v>17758</v>
      </c>
      <c r="G12" s="34">
        <f t="shared" si="2"/>
        <v>224</v>
      </c>
      <c r="H12" s="34">
        <f t="shared" si="2"/>
        <v>8654</v>
      </c>
      <c r="I12" s="34">
        <f t="shared" si="2"/>
        <v>9750</v>
      </c>
      <c r="J12" s="34">
        <f t="shared" si="2"/>
        <v>18404</v>
      </c>
    </row>
    <row r="14" spans="1:11">
      <c r="A14" s="178" t="s">
        <v>67</v>
      </c>
      <c r="B14" s="178"/>
      <c r="C14" s="178"/>
      <c r="D14" s="178"/>
      <c r="E14" s="178"/>
      <c r="F14" s="178"/>
    </row>
    <row r="15" spans="1:11" ht="82.5">
      <c r="A15" s="43" t="s">
        <v>27</v>
      </c>
      <c r="B15" s="42" t="s">
        <v>28</v>
      </c>
      <c r="C15" s="46" t="s">
        <v>64</v>
      </c>
      <c r="D15" s="41" t="s">
        <v>29</v>
      </c>
      <c r="E15" s="41" t="s">
        <v>30</v>
      </c>
      <c r="F15" s="41" t="s">
        <v>65</v>
      </c>
    </row>
    <row r="16" spans="1:11">
      <c r="A16" s="181">
        <v>1</v>
      </c>
      <c r="B16" s="179">
        <v>43571</v>
      </c>
      <c r="C16" s="47" t="s">
        <v>62</v>
      </c>
      <c r="D16" s="31">
        <f>COUNTIFS('April-19'!B$5:B$164,"Team 1",'April-19'!D$5:D$164,"Anganwadi")</f>
        <v>22</v>
      </c>
      <c r="E16" s="31">
        <f>COUNTIFS('April-19'!B$5:B$164,"Team 1",'April-19'!D$5:D$164,"School")</f>
        <v>21</v>
      </c>
      <c r="F16" s="32">
        <f>SUMIF('April-19'!$B$5:$B$164,"Team 1",'April-19'!$I$5:$I$164)</f>
        <v>2975</v>
      </c>
    </row>
    <row r="17" spans="1:6">
      <c r="A17" s="182"/>
      <c r="B17" s="180"/>
      <c r="C17" s="47" t="s">
        <v>63</v>
      </c>
      <c r="D17" s="31">
        <f>COUNTIFS('April-19'!B$5:B$164,"Team 2",'April-19'!D$5:D$164,"Anganwadi")</f>
        <v>18</v>
      </c>
      <c r="E17" s="31">
        <f>COUNTIFS('April-19'!B$5:B$164,"Team 2",'April-19'!D$5:D$164,"School")</f>
        <v>30</v>
      </c>
      <c r="F17" s="32">
        <f>SUMIF('April-19'!$B$5:$B$164,"Team 2",'April-19'!$I$5:$I$164)</f>
        <v>2842</v>
      </c>
    </row>
    <row r="18" spans="1:6">
      <c r="A18" s="181">
        <v>2</v>
      </c>
      <c r="B18" s="179">
        <v>43601</v>
      </c>
      <c r="C18" s="47" t="s">
        <v>62</v>
      </c>
      <c r="D18" s="31">
        <f>COUNTIFS('May-19'!B$5:B$164,"Team 1",'May-19'!D$5:D$164,"Anganwadi")</f>
        <v>16</v>
      </c>
      <c r="E18" s="31">
        <f>COUNTIFS('May-19'!B$5:B$164,"Team 1",'May-19'!D$5:D$164,"School")</f>
        <v>25</v>
      </c>
      <c r="F18" s="32">
        <f>SUMIF('May-19'!$B$5:$B$164,"Team 1",'May-19'!$I$5:$I$164)</f>
        <v>3385</v>
      </c>
    </row>
    <row r="19" spans="1:6">
      <c r="A19" s="182"/>
      <c r="B19" s="180"/>
      <c r="C19" s="47" t="s">
        <v>63</v>
      </c>
      <c r="D19" s="31">
        <f>COUNTIFS('May-19'!B$5:B$164,"Team 2",'May-19'!D$5:D$164,"Anganwadi")</f>
        <v>22</v>
      </c>
      <c r="E19" s="31">
        <f>COUNTIFS('May-19'!B$5:B$164,"Team 2",'May-19'!D$5:D$164,"School")</f>
        <v>23</v>
      </c>
      <c r="F19" s="32">
        <f>SUMIF('May-19'!$B$5:$B$164,"Team 2",'May-19'!$I$5:$I$164)</f>
        <v>3311</v>
      </c>
    </row>
    <row r="20" spans="1:6">
      <c r="A20" s="181">
        <v>3</v>
      </c>
      <c r="B20" s="179">
        <v>43632</v>
      </c>
      <c r="C20" s="47" t="s">
        <v>62</v>
      </c>
      <c r="D20" s="31">
        <f>COUNTIFS('Jun-19'!B$5:B$164,"Team 1",'Jun-19'!D$5:D$164,"Anganwadi")</f>
        <v>38</v>
      </c>
      <c r="E20" s="31">
        <f>COUNTIFS('Jun-19'!B$5:B$164,"Team 1",'Jun-19'!D$5:D$164,"School")</f>
        <v>13</v>
      </c>
      <c r="F20" s="32">
        <f>SUMIF('Jun-19'!$B$5:$B$164,"Team 1",'Jun-19'!$I$5:$I$164)</f>
        <v>2966</v>
      </c>
    </row>
    <row r="21" spans="1:6">
      <c r="A21" s="182"/>
      <c r="B21" s="180"/>
      <c r="C21" s="47" t="s">
        <v>63</v>
      </c>
      <c r="D21" s="31">
        <f>COUNTIFS('Jun-19'!B$5:B$164,"Team 2",'Jun-19'!D$5:D$164,"Anganwadi")</f>
        <v>22</v>
      </c>
      <c r="E21" s="31">
        <f>COUNTIFS('Jun-19'!B$5:B$164,"Team 2",'Jun-19'!D$5:D$164,"School")</f>
        <v>15</v>
      </c>
      <c r="F21" s="32">
        <f>SUMIF('Jun-19'!$B$5:$B$164,"Team 2",'Jun-19'!$I$5:$I$164)</f>
        <v>2918</v>
      </c>
    </row>
    <row r="22" spans="1:6">
      <c r="A22" s="181">
        <v>4</v>
      </c>
      <c r="B22" s="179">
        <v>43662</v>
      </c>
      <c r="C22" s="47" t="s">
        <v>62</v>
      </c>
      <c r="D22" s="31">
        <f>COUNTIFS('Jul-19'!B$5:B$164,"Team 1",'Jul-19'!D$5:D$164,"Anganwadi")</f>
        <v>75</v>
      </c>
      <c r="E22" s="31">
        <f>COUNTIFS('Jul-19'!B$5:B$164,"Team 1",'Jul-19'!D$5:D$164,"School")</f>
        <v>0</v>
      </c>
      <c r="F22" s="32">
        <f>SUMIF('Jul-19'!$B$5:$B$164,"Team 1",'Jul-19'!$I$5:$I$164)</f>
        <v>2870</v>
      </c>
    </row>
    <row r="23" spans="1:6">
      <c r="A23" s="182"/>
      <c r="B23" s="180"/>
      <c r="C23" s="47" t="s">
        <v>63</v>
      </c>
      <c r="D23" s="31">
        <f>COUNTIFS('Jul-19'!B$5:B$164,"Team 2",'Jul-19'!D$5:D$164,"Anganwadi")</f>
        <v>64</v>
      </c>
      <c r="E23" s="31">
        <f>COUNTIFS('Jul-19'!B$5:B$164,"Team 2",'Jul-19'!D$5:D$164,"School")</f>
        <v>0</v>
      </c>
      <c r="F23" s="32">
        <f>SUMIF('Jul-19'!$B$5:$B$164,"Team 2",'Jul-19'!$I$5:$I$164)</f>
        <v>3036</v>
      </c>
    </row>
    <row r="24" spans="1:6">
      <c r="A24" s="181">
        <v>5</v>
      </c>
      <c r="B24" s="179">
        <v>43693</v>
      </c>
      <c r="C24" s="47" t="s">
        <v>62</v>
      </c>
      <c r="D24" s="31">
        <f>COUNTIFS('Aug-19'!B$5:B$164,"Team 1",'Aug-19'!D$5:D$164,"Anganwadi")</f>
        <v>10</v>
      </c>
      <c r="E24" s="31">
        <f>COUNTIFS('Aug-19'!B$5:B$164,"Team 1",'Aug-19'!D$5:D$164,"School")</f>
        <v>24</v>
      </c>
      <c r="F24" s="32">
        <f>SUMIF('Aug-19'!$B$5:$B$164,"Team 1",'Aug-19'!$I$5:$I$164)</f>
        <v>2990</v>
      </c>
    </row>
    <row r="25" spans="1:6">
      <c r="A25" s="182"/>
      <c r="B25" s="180"/>
      <c r="C25" s="47" t="s">
        <v>63</v>
      </c>
      <c r="D25" s="31">
        <f>COUNTIFS('Aug-19'!B$5:B$164,"Team 2",'Aug-19'!D$5:D$164,"Anganwadi")</f>
        <v>16</v>
      </c>
      <c r="E25" s="31">
        <f>COUNTIFS('Aug-19'!B$5:B$164,"Team 2",'Aug-19'!D$5:D$164,"School")</f>
        <v>27</v>
      </c>
      <c r="F25" s="32">
        <f>SUMIF('Aug-19'!$B$5:$B$164,"Team 2",'Aug-19'!$I$5:$I$164)</f>
        <v>2846</v>
      </c>
    </row>
    <row r="26" spans="1:6">
      <c r="A26" s="181">
        <v>6</v>
      </c>
      <c r="B26" s="179">
        <v>43724</v>
      </c>
      <c r="C26" s="47" t="s">
        <v>62</v>
      </c>
      <c r="D26" s="31">
        <f>COUNTIFS('Sep-19'!B$5:B$164,"Team 1",'Sep-19'!D$5:D$164,"Anganwadi")</f>
        <v>30</v>
      </c>
      <c r="E26" s="31">
        <f>COUNTIFS('Sep-19'!B$5:B$164,"Team 1",'Sep-19'!D$5:D$164,"School")</f>
        <v>22</v>
      </c>
      <c r="F26" s="32">
        <f>SUMIF('Sep-19'!$B$5:$B$164,"Team 1",'Sep-19'!$I$5:$I$164)</f>
        <v>3037</v>
      </c>
    </row>
    <row r="27" spans="1:6">
      <c r="A27" s="182"/>
      <c r="B27" s="180"/>
      <c r="C27" s="47" t="s">
        <v>63</v>
      </c>
      <c r="D27" s="31">
        <f>COUNTIFS('Sep-19'!B$5:B$164,"Team 2",'Sep-19'!D$5:D$164,"Anganwadi")</f>
        <v>12</v>
      </c>
      <c r="E27" s="31">
        <f>COUNTIFS('Sep-19'!B$5:B$164,"Team 2",'Sep-19'!D$5:D$164,"School")</f>
        <v>25</v>
      </c>
      <c r="F27" s="32">
        <f>SUMIF('Sep-19'!$B$5:$B$164,"Team 2",'Sep-19'!$I$5:$I$164)</f>
        <v>3096</v>
      </c>
    </row>
    <row r="28" spans="1:6">
      <c r="A28" s="175" t="s">
        <v>38</v>
      </c>
      <c r="B28" s="176"/>
      <c r="C28" s="177"/>
      <c r="D28" s="40">
        <f>SUM(D16:D27)</f>
        <v>345</v>
      </c>
      <c r="E28" s="40">
        <f>SUM(E16:E27)</f>
        <v>225</v>
      </c>
      <c r="F28" s="40">
        <f>SUM(F16:F27)</f>
        <v>36272</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2019-05-02T12:39:13Z</dcterms:modified>
</cp:coreProperties>
</file>