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96" i="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6"/>
  <c r="I45"/>
  <c r="I44"/>
  <c r="I43"/>
  <c r="I42"/>
  <c r="I41"/>
  <c r="I40"/>
  <c r="I39"/>
  <c r="I38"/>
  <c r="I37"/>
  <c r="I36"/>
  <c r="I35"/>
  <c r="I34"/>
  <c r="I33"/>
  <c r="I32"/>
  <c r="I31"/>
  <c r="I30"/>
  <c r="I29"/>
  <c r="I28"/>
  <c r="I27"/>
  <c r="I26"/>
  <c r="I25"/>
  <c r="I24"/>
  <c r="I23"/>
  <c r="I22"/>
  <c r="I21"/>
  <c r="I20"/>
  <c r="I19"/>
  <c r="I18"/>
  <c r="I17"/>
  <c r="I16"/>
  <c r="I15"/>
  <c r="I14"/>
  <c r="I13"/>
  <c r="I12"/>
  <c r="I11"/>
  <c r="I10"/>
  <c r="I9"/>
  <c r="I8"/>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97" i="5"/>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<sst xmlns="http://schemas.openxmlformats.org/spreadsheetml/2006/main" count="5526" uniqueCount="527">
  <si>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</si>
  <si>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</si>
  <si>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</si>
  <si>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</si>
  <si>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</si>
  <si>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</si>
  <si>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</si>
  <si>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</si>
  <si>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</si>
  <si>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</si>
  <si>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</si>
  <si>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</si>
  <si>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</si>
  <si>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</si>
  <si>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</si>
  <si>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</si>
  <si>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</si>
  <si>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</si>
  <si>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</si>
  <si>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</si>
  <si>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</si>
  <si>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</si>
  <si>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</si>
  <si>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</si>
  <si>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</si>
  <si>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</si>
  <si>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</si>
  <si>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</si>
  <si>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</si>
  <si>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</si>
  <si>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</si>
  <si>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</si>
  <si>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</si>
  <si>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</si>
  <si>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</si>
  <si>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</si>
  <si>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</si>
  <si>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</si>
  <si>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</si>
  <si>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</si>
  <si>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</si>
  <si>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</si>
  <si>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</si>
  <si>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</si>
  <si>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</si>
  <si>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</si>
  <si>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</si>
  <si>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</si>
  <si>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</si>
  <si>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</si>
  <si>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</si>
  <si>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</si>
  <si>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</si>
  <si>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</si>
  <si>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</si>
  <si>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</si>
  <si>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</si>
  <si>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</si>
  <si>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</si>
  <si>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</si>
  <si>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</si>
  <si>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</si>
  <si>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</si>
  <si>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</si>
  <si>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</si>
  <si>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</si>
  <si>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</si>
  <si>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</si>
  <si>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</si>
  <si>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</si>
  <si>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</si>
  <si>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</si>
  <si>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HERAMDA SENIOR BASIC SCHOOL</t>
  </si>
  <si>
    <t>18061000103</t>
  </si>
  <si>
    <t>UP</t>
  </si>
  <si>
    <t>RAJABOHA</t>
  </si>
  <si>
    <t>DIPALI KALITA</t>
  </si>
  <si>
    <t>SURASHI KALITA</t>
  </si>
  <si>
    <t>MONDAY</t>
  </si>
  <si>
    <t>CAR</t>
  </si>
  <si>
    <t>AMRANGA G 38 NO. AWC (KHORAPARA)</t>
  </si>
  <si>
    <t>SONTALA ME SCHOOL</t>
  </si>
  <si>
    <t>18061004103</t>
  </si>
  <si>
    <t>8723982796/9954042133</t>
  </si>
  <si>
    <t>SONTALA</t>
  </si>
  <si>
    <t>JAYA MEDHI</t>
  </si>
  <si>
    <t>AMBALIKA BORO</t>
  </si>
  <si>
    <t>SONTALA AWC</t>
  </si>
  <si>
    <t>AMRANGA KHASOBALA L.P SCHOOL</t>
  </si>
  <si>
    <t>LP</t>
  </si>
  <si>
    <t>SARAJONI KALITA</t>
  </si>
  <si>
    <t>TUESDAY</t>
  </si>
  <si>
    <t>AMRANGA 36 NO. AWC</t>
  </si>
  <si>
    <t>SONTOLA L.P SCHOOL</t>
  </si>
  <si>
    <t>18061004101</t>
  </si>
  <si>
    <t>SONTALA MILANPUR AWC</t>
  </si>
  <si>
    <t>CHITRA MALI HIRA</t>
  </si>
  <si>
    <t>21NO. UPARHALI ADARSHA L.P SCHOOL</t>
  </si>
  <si>
    <t xml:space="preserve">UPARHALI PHC NSC </t>
  </si>
  <si>
    <t>MINATI KALITA</t>
  </si>
  <si>
    <t>MAHIMA TALUKDAR</t>
  </si>
  <si>
    <t>WEDNESDAY</t>
  </si>
  <si>
    <t>UPARHALI MINI 166 NO.  AWC</t>
  </si>
  <si>
    <t>SATHIKARPA L.P SCHOOL</t>
  </si>
  <si>
    <t>18061010001</t>
  </si>
  <si>
    <t>9957693003/9613292286</t>
  </si>
  <si>
    <t>BONGARA</t>
  </si>
  <si>
    <t>NAMITA DAS</t>
  </si>
  <si>
    <t>MANJU DAS</t>
  </si>
  <si>
    <t>JOYPARA AWC</t>
  </si>
  <si>
    <t>JAYANTI NATH</t>
  </si>
  <si>
    <t>UPARHALI BALIKA L.P SCHOOL</t>
  </si>
  <si>
    <t>18061009905</t>
  </si>
  <si>
    <t>8876312649/8011599523</t>
  </si>
  <si>
    <t>THURSDAY</t>
  </si>
  <si>
    <t>UPARHALI 2NO. AWC</t>
  </si>
  <si>
    <t>TANU RAM SISHU SCHOOL</t>
  </si>
  <si>
    <t>18061005303</t>
  </si>
  <si>
    <t>PRANITA DAS</t>
  </si>
  <si>
    <t>KARIAKATA AWC</t>
  </si>
  <si>
    <t>LATIKA DAS</t>
  </si>
  <si>
    <t>URPUT L.P SCHOOL</t>
  </si>
  <si>
    <t>18061000402</t>
  </si>
  <si>
    <t>KUMERIA</t>
  </si>
  <si>
    <t>DILRUBA BEGUM</t>
  </si>
  <si>
    <t>SUBHADRA KALITA</t>
  </si>
  <si>
    <t>FRIDAY</t>
  </si>
  <si>
    <t>KANDUPUR 89 NO.  AWC</t>
  </si>
  <si>
    <t>KABITA DAS</t>
  </si>
  <si>
    <t>GODEBARI L.P SCHOOL</t>
  </si>
  <si>
    <t>18061001205</t>
  </si>
  <si>
    <t>9678140854/9706674896</t>
  </si>
  <si>
    <t>BARKUCHI</t>
  </si>
  <si>
    <t>DITY KALITA</t>
  </si>
  <si>
    <t>LAKSHI TALUKDAR</t>
  </si>
  <si>
    <t>1 NO. BARKUCHI AWC</t>
  </si>
  <si>
    <t>BHAGAWATI DEVI</t>
  </si>
  <si>
    <t>608 NO.KUMERIA L.P SCHOOL</t>
  </si>
  <si>
    <t>18061000401</t>
  </si>
  <si>
    <t>9401099775/8011693570</t>
  </si>
  <si>
    <t>SATURDAY</t>
  </si>
  <si>
    <t>GARABARI 146 NO. AWC</t>
  </si>
  <si>
    <t>GODEBARI ME SCHOOL</t>
  </si>
  <si>
    <t>18061001206</t>
  </si>
  <si>
    <t>9864249779/9954115895</t>
  </si>
  <si>
    <t>73 NO. C PARLLY AWC</t>
  </si>
  <si>
    <t>REBATI KUMARI</t>
  </si>
  <si>
    <t>640 NO. KANDUPUR L.P SCHOOL</t>
  </si>
  <si>
    <t>18061003803</t>
  </si>
  <si>
    <t>7399797995/8811948254</t>
  </si>
  <si>
    <t>URPUT A 39 NO. AWC</t>
  </si>
  <si>
    <t>1NO. BARKUCHI L.P SCHOOL</t>
  </si>
  <si>
    <t>18061005302</t>
  </si>
  <si>
    <t>9854612952/8486160931</t>
  </si>
  <si>
    <t>98 NO. BARKUCHI COLONY AWC</t>
  </si>
  <si>
    <t>UPARHALI H.S SCHOOL</t>
  </si>
  <si>
    <t>HS</t>
  </si>
  <si>
    <t>UPARHALI 6 NO. AWC</t>
  </si>
  <si>
    <t>2NO BARKUCHI L.P SCHOOL</t>
  </si>
  <si>
    <t>9577148789/9864659599</t>
  </si>
  <si>
    <t>Reboti Kumari</t>
  </si>
  <si>
    <t>192 NO. CHOUDHARYPARA AWC</t>
  </si>
  <si>
    <t>SARALA DAS</t>
  </si>
  <si>
    <t>UPARHALI 25 NO. AWC</t>
  </si>
  <si>
    <t>BARKUCHI COLENY L.P SCHOOL</t>
  </si>
  <si>
    <t>18061005301</t>
  </si>
  <si>
    <t>BONGARA C 56 NO. AWC</t>
  </si>
  <si>
    <t>PARLLY NATUN BASTI L.P SCHOOL</t>
  </si>
  <si>
    <t>18061005103</t>
  </si>
  <si>
    <t>PARLLY</t>
  </si>
  <si>
    <t>KONMAI GOGOI</t>
  </si>
  <si>
    <t>KOSOLYA DAS</t>
  </si>
  <si>
    <t>SADILAPUR B 110 NO. AWC</t>
  </si>
  <si>
    <t>KHIRODA THAKURIA</t>
  </si>
  <si>
    <t>MAJKUCHI L.P SCHOOL</t>
  </si>
  <si>
    <t>18061000301</t>
  </si>
  <si>
    <t>MAJKUCHI</t>
  </si>
  <si>
    <t>ALIZA BEGUM</t>
  </si>
  <si>
    <t>SARADA KALITA</t>
  </si>
  <si>
    <t>MAJKUCHI 42 NO.  AWC</t>
  </si>
  <si>
    <t>PARLLY DINA BALIKA L.P SCHOOL</t>
  </si>
  <si>
    <t>18061005102</t>
  </si>
  <si>
    <t>9435409145/9435409145</t>
  </si>
  <si>
    <t>PUTUL KALITA</t>
  </si>
  <si>
    <t>SADILAPUR A AWC</t>
  </si>
  <si>
    <t>LAKHMIRAM M.E SCHOOL</t>
  </si>
  <si>
    <t>18061000302</t>
  </si>
  <si>
    <t>8812895524/9864815424</t>
  </si>
  <si>
    <t>JEUTI KALITA</t>
  </si>
  <si>
    <t>DATKUCHI 104 NO. AWC</t>
  </si>
  <si>
    <t>109NO. PARLLY BALAK L.P SCHJOOL</t>
  </si>
  <si>
    <t>18061005101</t>
  </si>
  <si>
    <t>JONA KALITA</t>
  </si>
  <si>
    <t>PARLLY B 19 NO. AWC</t>
  </si>
  <si>
    <t>DOLEGAON MAJKUCHI L.P SCHOOL</t>
  </si>
  <si>
    <t>18061000303</t>
  </si>
  <si>
    <t>BALAPAT 183 NO. AWC</t>
  </si>
  <si>
    <t>PALASHBARI BOYS HIGH SCHOOL</t>
  </si>
  <si>
    <t>18061013801</t>
  </si>
  <si>
    <t>HIGH</t>
  </si>
  <si>
    <t>9706342188/7896109968</t>
  </si>
  <si>
    <t>JUTIKA KUMARI</t>
  </si>
  <si>
    <t>PARLLY DOWAPARA AWC</t>
  </si>
  <si>
    <t>AMRANGA L.P SCHOOL</t>
  </si>
  <si>
    <t>18061000102</t>
  </si>
  <si>
    <t>DIPALI DAS</t>
  </si>
  <si>
    <t>MEDHIPARA SANPARA 186 NO. AWC</t>
  </si>
  <si>
    <t>PARLLY NOWAOPARA A 18 NO. AWC</t>
  </si>
  <si>
    <t>ANCHALIK GIRLS HIGH SCHOOL</t>
  </si>
  <si>
    <t>18061000318</t>
  </si>
  <si>
    <t>Dipali Das</t>
  </si>
  <si>
    <t>BORIHAT CHOUHARY 182 NO. AWC</t>
  </si>
  <si>
    <t>JONALI CHOUDHARY</t>
  </si>
  <si>
    <t>PALASHBARI RK COUDHARY SONIAR BASIC SCHOOL</t>
  </si>
  <si>
    <t>18061013401</t>
  </si>
  <si>
    <t>8486904291/9613125826</t>
  </si>
  <si>
    <t>Pariton Nessa</t>
  </si>
  <si>
    <t>PARLLY NOWAPARA B AWC</t>
  </si>
  <si>
    <t>AMRANGA BORIHAT H.S SCHOOL</t>
  </si>
  <si>
    <t>18061000105</t>
  </si>
  <si>
    <t>BARIHAT MEDHIPARA 184 NO. AWC                 ( NOWABARI)</t>
  </si>
  <si>
    <t>PALASHBARI GIRLS HIGH SCHOOL</t>
  </si>
  <si>
    <t>18061013402</t>
  </si>
  <si>
    <t>9435933570/9435933570</t>
  </si>
  <si>
    <t>BHAKATPARA AWC</t>
  </si>
  <si>
    <t>HERAMDO 4 NO. AWC</t>
  </si>
  <si>
    <t>GAYANPARA AWC</t>
  </si>
  <si>
    <t>PALASHBARI TOWN BALIKA L.P SCHOOL</t>
  </si>
  <si>
    <t>18061013301</t>
  </si>
  <si>
    <t>970667826/9678664210</t>
  </si>
  <si>
    <t>KOCHPARA 577 NO. AWC</t>
  </si>
  <si>
    <t>MIRZA</t>
  </si>
  <si>
    <t>NILIMA CHOUDHARY</t>
  </si>
  <si>
    <t>CHITRA DEKA</t>
  </si>
  <si>
    <t>MAJKUCHI KOCHPARA 13 NO. AWC</t>
  </si>
  <si>
    <t>44NO. SADILAPUR L.P SCHOOL</t>
  </si>
  <si>
    <t>18061005201</t>
  </si>
  <si>
    <t>JANTA PRESS AWC 19NO.</t>
  </si>
  <si>
    <t>19</t>
  </si>
  <si>
    <t>REKHA DAS</t>
  </si>
  <si>
    <t>URPUT B 40 NO. AWC</t>
  </si>
  <si>
    <t>NANDI RAM MAHAJAN L.P SCHOOL</t>
  </si>
  <si>
    <t>18061003001</t>
  </si>
  <si>
    <t>KIRAN DAS</t>
  </si>
  <si>
    <t>SARPARA 70 NO. AWC</t>
  </si>
  <si>
    <t>RAMBHA DAS</t>
  </si>
  <si>
    <t>BORKUKURIA L.P SCHOOL</t>
  </si>
  <si>
    <t>18061011801</t>
  </si>
  <si>
    <t>BAZARAPARA</t>
  </si>
  <si>
    <t>RUPALI KALITA</t>
  </si>
  <si>
    <t>PRATIBHA KALITA</t>
  </si>
  <si>
    <t>SARPARA D AWC</t>
  </si>
  <si>
    <t>JUNU DAS</t>
  </si>
  <si>
    <t>HUDUMPUR KUKURIA L.P SCHOOL</t>
  </si>
  <si>
    <t>18061004902</t>
  </si>
  <si>
    <t>HUDUMPUR A 67 NO. AWC</t>
  </si>
  <si>
    <t>MALIYATA ANCHALIK M.E SCHOOL</t>
  </si>
  <si>
    <t>18061003801</t>
  </si>
  <si>
    <t>MALIYATA B 34 NO. AWC</t>
  </si>
  <si>
    <t>HUDUMPUR L.P SCHOOL</t>
  </si>
  <si>
    <t>18061004901</t>
  </si>
  <si>
    <t>HUDUMPUR  B 49 NO. AWC</t>
  </si>
  <si>
    <t>PIRPARA L.P SCHOOL</t>
  </si>
  <si>
    <t>18061003806</t>
  </si>
  <si>
    <t>MENAPARA AWC</t>
  </si>
  <si>
    <t>KOKJHAR S.M.C HIGH SCHOOL</t>
  </si>
  <si>
    <t>18061011203</t>
  </si>
  <si>
    <t>KOKJHAR B 03 NO. AWC</t>
  </si>
  <si>
    <t>GOSAINHAT L.P SCHOOL</t>
  </si>
  <si>
    <t>18061003802</t>
  </si>
  <si>
    <t>KOKJHAR S.M.C ME SCHOOL</t>
  </si>
  <si>
    <t>18061011202</t>
  </si>
  <si>
    <t>KOKJHAR BAZARAPARA D 01 NO. AWC</t>
  </si>
  <si>
    <t>KAMARGAON L.P SCHOOL</t>
  </si>
  <si>
    <t>18061003501</t>
  </si>
  <si>
    <t>KOCHPARA GOSAINHAT 154 NO. AWC</t>
  </si>
  <si>
    <t>HUDUMPUR ANCHALIK ME SCHOOL</t>
  </si>
  <si>
    <t>KOKJHAR C 02 NO. AWC</t>
  </si>
  <si>
    <t>LOSANNA L.P SCHOOL</t>
  </si>
  <si>
    <t>18061003701</t>
  </si>
  <si>
    <t>RABHA KAMARGAON AWC</t>
  </si>
  <si>
    <t>86NO. KOKJHAR L.P SCHOOL</t>
  </si>
  <si>
    <t>18061011201</t>
  </si>
  <si>
    <t>BRINDABATI DAS GIRLS HIGH SCHOOL</t>
  </si>
  <si>
    <t>18061011001</t>
  </si>
  <si>
    <t xml:space="preserve"> MONIARI 37 NO. AWC</t>
  </si>
  <si>
    <t>SARPARA F AWC</t>
  </si>
  <si>
    <t>641 NO. MONIARI TINICHOK L.P SCHOOL</t>
  </si>
  <si>
    <t>18061003804</t>
  </si>
  <si>
    <t>UPARPARA 33 NO. AWC</t>
  </si>
  <si>
    <t>SARPARA BALIKA L.P SCHOOL</t>
  </si>
  <si>
    <t>18061008303</t>
  </si>
  <si>
    <t>SARPARA B AWC</t>
  </si>
  <si>
    <t>KALLAPARA L.P SCHOOL</t>
  </si>
  <si>
    <t>18061000404</t>
  </si>
  <si>
    <t>DOWAPARA 148 NO. AWC</t>
  </si>
  <si>
    <t>SARPARA GIRLS ME SCHOOL</t>
  </si>
  <si>
    <t>18061008305</t>
  </si>
  <si>
    <t>KOCHPARA E AWC</t>
  </si>
  <si>
    <t>DAKSHIN KAMRUP BIDYAPITH HIGH SCHOOL</t>
  </si>
  <si>
    <t>KALLAPARA 41 NO.AWC</t>
  </si>
  <si>
    <t>SARPARA MOJOLIA VIDYALAYA</t>
  </si>
  <si>
    <t>18061008304</t>
  </si>
  <si>
    <t>KOCHPARA B 3 NO. AWC</t>
  </si>
  <si>
    <t>TINIALI NOWAPARA 96 NO. AWC</t>
  </si>
  <si>
    <t>SARPARA SUALI HIGH SCHOOL</t>
  </si>
  <si>
    <t>18061003205</t>
  </si>
  <si>
    <t>SARPARA C AWC ( k)</t>
  </si>
  <si>
    <t>KOKJHAR A AWC</t>
  </si>
  <si>
    <t>PUB-SARPARA PRATHAMIK VIDYALAYA</t>
  </si>
  <si>
    <t>18061008302</t>
  </si>
  <si>
    <t>SARPARA A AWC</t>
  </si>
  <si>
    <t>UPARPARA L.P SCHOOL</t>
  </si>
  <si>
    <t>18061003805</t>
  </si>
  <si>
    <t>LOSANNA 35 NO. AWC</t>
  </si>
  <si>
    <t>HARMAHON GOSWAMI PRATHAMIK VIDYALAYA</t>
  </si>
  <si>
    <t>18061003201</t>
  </si>
  <si>
    <t>MILANPUR AWC</t>
  </si>
  <si>
    <t>UPARHALI GIRL'S M.E SCHOOL</t>
  </si>
  <si>
    <t>18061009901</t>
  </si>
  <si>
    <t>TARAPATI MUSLIMPARA 47 NO. AWC</t>
  </si>
  <si>
    <t>SANSING RAMDAS PRATHAMIK VIDYALAYA</t>
  </si>
  <si>
    <t>18061003203</t>
  </si>
  <si>
    <t>KOCHPARA MANTESWARI 18 NO. AWC</t>
  </si>
  <si>
    <t>2NO. MONIARI L.P SCHOOL</t>
  </si>
  <si>
    <t>18061001102</t>
  </si>
  <si>
    <t>PIRPARA 151 NO. AWC</t>
  </si>
  <si>
    <t>PUTUL DEVI ADARSHA VIDYALAY</t>
  </si>
  <si>
    <t>18061003206</t>
  </si>
  <si>
    <t>NATUN KOCHPARA B AWC</t>
  </si>
  <si>
    <t>UPARHALI GIRL'S HIGH SCHOOL</t>
  </si>
  <si>
    <t>18061009908</t>
  </si>
  <si>
    <t>577NO. KOCHPARA L.P SCHOOL</t>
  </si>
  <si>
    <t>18061003202</t>
  </si>
  <si>
    <t>GANESHPARA AWC</t>
  </si>
  <si>
    <t>MIRZA SOALI HIGH SCHOOL</t>
  </si>
  <si>
    <t>UPARHALI NABA L.P SCHOOL</t>
  </si>
  <si>
    <t>18061009904</t>
  </si>
  <si>
    <t>KOCHPARA C AWC</t>
  </si>
  <si>
    <t>BATIAPARA L.P SCHOOL</t>
  </si>
  <si>
    <t>18061008307</t>
  </si>
  <si>
    <t>CHAYANI MONIARI B 10 NO. AWC</t>
  </si>
  <si>
    <t>JANATA PRESS 19 NO. AWC</t>
  </si>
  <si>
    <t>NATUN BATIAPARA L.P SCHOOL</t>
  </si>
  <si>
    <t>18061011003</t>
  </si>
  <si>
    <t>SADAGARPARA 12 NO. AWC</t>
  </si>
  <si>
    <t>PALASHBARI R.B.H.S SCHOOL</t>
  </si>
  <si>
    <t>18061003204</t>
  </si>
  <si>
    <t>NATUN BATIAPARA AWC</t>
  </si>
  <si>
    <t>SOLESHALA L.P SCHOOL</t>
  </si>
  <si>
    <t>18061001501</t>
  </si>
  <si>
    <t>JYOTINAGAR AWC</t>
  </si>
  <si>
    <t>KAITASIDHHI L.P SCHOOL</t>
  </si>
  <si>
    <t>MAJPARA AWC</t>
  </si>
  <si>
    <t>1372 NO. L.P SCHOOL</t>
  </si>
  <si>
    <t>18061001201</t>
  </si>
  <si>
    <t>KAITASIDHI AWC</t>
  </si>
  <si>
    <t>BONGARA TALUKDARPARA L.P SCHOOL</t>
  </si>
  <si>
    <t>18061001204</t>
  </si>
  <si>
    <t>TALUKDARPARA B AWC</t>
  </si>
  <si>
    <t>9864721751/9864382621</t>
  </si>
  <si>
    <t>Tarapati Lossana</t>
  </si>
  <si>
    <t>THANU BORO</t>
  </si>
  <si>
    <t>BICHITRA DAS</t>
  </si>
  <si>
    <t>TARAPATI LOSANNA</t>
  </si>
  <si>
    <t>RUNU DAS</t>
  </si>
  <si>
    <t>TARPATI LOSANNA</t>
  </si>
  <si>
    <t>Raheswari Boro</t>
  </si>
  <si>
    <t>MONIARI TINIALI</t>
  </si>
  <si>
    <t>PURNIMA DAS</t>
  </si>
  <si>
    <t>KANIKA DAS</t>
  </si>
  <si>
    <t>DIBYA DAS</t>
  </si>
  <si>
    <t>TULASHI DAS</t>
  </si>
  <si>
    <t>9864018430/9859142537</t>
  </si>
  <si>
    <t>9864086815/9864840610</t>
  </si>
  <si>
    <t>KARUNA DAS</t>
  </si>
  <si>
    <t>9954596487/9957517673</t>
  </si>
  <si>
    <t>PUTUL DAS</t>
  </si>
  <si>
    <t>Dipa Das</t>
  </si>
  <si>
    <t>RABIYA BIBI</t>
  </si>
  <si>
    <t>PRATIMA DAS</t>
  </si>
  <si>
    <t>RAHESWARI BORO</t>
  </si>
  <si>
    <t>9435344872/995745749</t>
  </si>
  <si>
    <t>DIPA DAS</t>
  </si>
  <si>
    <t>JANOKI KUMARI DAS</t>
  </si>
  <si>
    <t>9707014546/7399469355</t>
  </si>
  <si>
    <t>9854774174/7399160562</t>
  </si>
  <si>
    <t>KALPANA DAS</t>
  </si>
  <si>
    <t>9854497981/9435309166</t>
  </si>
  <si>
    <t>Rambha Das</t>
  </si>
  <si>
    <t>9707624853/9707583503</t>
  </si>
  <si>
    <t>Mamata Talukdar</t>
  </si>
  <si>
    <t>PARITUN NESSA</t>
  </si>
  <si>
    <t>9577890234/9864659599</t>
  </si>
  <si>
    <t>9864737339/9577175586</t>
  </si>
  <si>
    <t>9954879899/9957632688</t>
  </si>
  <si>
    <t>9957308327/9954490877</t>
  </si>
  <si>
    <t xml:space="preserve">MIRZA </t>
  </si>
  <si>
    <t>ARCHANA DAS</t>
  </si>
  <si>
    <t>JAMARTAL</t>
  </si>
  <si>
    <t>NILAKHI BAYAN</t>
  </si>
  <si>
    <t>Archana Mazumdar</t>
  </si>
  <si>
    <t>UJJALA MAHANTA</t>
  </si>
  <si>
    <t>9864273453/9707163779</t>
  </si>
  <si>
    <t>LABANYA DAS</t>
  </si>
  <si>
    <t>Chitra Deka</t>
  </si>
  <si>
    <t>KALPANA KALITA</t>
  </si>
  <si>
    <t>9957158137/9864020852</t>
  </si>
  <si>
    <t>9864311873/9707015821</t>
  </si>
  <si>
    <t>SHYAMALI KUMARI</t>
  </si>
  <si>
    <t>8724879929/9954751825</t>
  </si>
  <si>
    <t>BONGARA PACHANIA PARA MV SCHOOL</t>
  </si>
  <si>
    <t>18061001203</t>
  </si>
  <si>
    <t>SOLESALA 28 NO. AWC</t>
  </si>
  <si>
    <t>SOLESALA AWC</t>
  </si>
  <si>
    <t>NIJESWARI AWC</t>
  </si>
  <si>
    <t>DIGAMBAR JAIN L.P SCHOOL</t>
  </si>
  <si>
    <t>KALITAPARA 22 NO. AWC</t>
  </si>
  <si>
    <t>SRI SANKARDEV HIGH SCHOOL</t>
  </si>
  <si>
    <t>18061001188</t>
  </si>
  <si>
    <t>MALIYATA LACHIT NAGAR 11 NO. AWC</t>
  </si>
  <si>
    <t>S.D JAIN ME SCHOOL</t>
  </si>
  <si>
    <t>DAKHALA HUDUMPUR AWC</t>
  </si>
  <si>
    <t>CHAYANI MONIARI  B 10 NO. AWC</t>
  </si>
  <si>
    <t>SOLMARI L.P SCHOOL</t>
  </si>
  <si>
    <t>18061002404</t>
  </si>
  <si>
    <t>DAKHLA SOLMARI 23 NO.  AWC</t>
  </si>
  <si>
    <t>SADAGARPARA 12 NO.  AWC</t>
  </si>
  <si>
    <t>DAKHALA COLONY L.P SCHOOL</t>
  </si>
  <si>
    <t>18061011802</t>
  </si>
  <si>
    <t>DAKHALA UPARPARA AWC</t>
  </si>
  <si>
    <t>BOROPARA L.P SCHOOL</t>
  </si>
  <si>
    <t>18061002405</t>
  </si>
  <si>
    <t>UPARHALI 11 NO. AWC</t>
  </si>
  <si>
    <t>NOWAPARA L.P SCHOOL</t>
  </si>
  <si>
    <t>18061000243</t>
  </si>
  <si>
    <t>BURA GOHAIN 218 NO. AWC</t>
  </si>
  <si>
    <t>UPARHALI 12 NO. AWC</t>
  </si>
  <si>
    <t>DAKHALA BALIKA L.P SCHOOL</t>
  </si>
  <si>
    <t>18061002306</t>
  </si>
  <si>
    <t>NOWAPARA 27 NO.  AWC</t>
  </si>
  <si>
    <t>UPARHALI 134 NO. AWC</t>
  </si>
  <si>
    <t>DAKHALA M.V SCHOOL</t>
  </si>
  <si>
    <t>18061002402</t>
  </si>
  <si>
    <t>KARIPARA 19 NO.  AWC</t>
  </si>
  <si>
    <t>UPARHALI 13 NO. AWC</t>
  </si>
  <si>
    <t>GANGAPUKHURI L.P SCHOOL</t>
  </si>
  <si>
    <t>18061008306</t>
  </si>
  <si>
    <t>RANGAMATI 71 NO. AWC</t>
  </si>
  <si>
    <t>HUZURIPARA L.P SCHOOL</t>
  </si>
  <si>
    <t>18061007103</t>
  </si>
  <si>
    <t>BAKARAPARA 203 NO. AWC</t>
  </si>
  <si>
    <t>29NO. RANGAMATI L.P SCHOOL</t>
  </si>
  <si>
    <t>18061001401</t>
  </si>
  <si>
    <t>RANGAMATI HIGH SCHOOL SUBA AWC</t>
  </si>
  <si>
    <t>RANGAMATI BAKARAPARA L.P SCHOOL</t>
  </si>
  <si>
    <t>18061000106</t>
  </si>
  <si>
    <t>MOHILAPARA 31 NO. AWC</t>
  </si>
  <si>
    <t>RANGAMATI HIGH SCHOOL</t>
  </si>
  <si>
    <t>18061007104</t>
  </si>
  <si>
    <t>MUSLIM SARPARA 100 NO. AWC</t>
  </si>
  <si>
    <t>BARHANTI RANGAMATI BAKARAPARA 202 NO. AWC</t>
  </si>
  <si>
    <t>MUSLIM SARPARA C 68 NO. AWC</t>
  </si>
  <si>
    <t>HUZURIPARA AWC</t>
  </si>
  <si>
    <t>PUB HUZURIPARA 33 NO. AWC</t>
  </si>
  <si>
    <t>SANKAR MADHAV ME SCHOOL</t>
  </si>
  <si>
    <t>18061005202</t>
  </si>
  <si>
    <t>KRISHNA PURI L.P VIDYAPITH</t>
  </si>
  <si>
    <t>18061008301</t>
  </si>
  <si>
    <t>9854350069/9678740892</t>
  </si>
  <si>
    <t>SURATUN BEGUM</t>
  </si>
  <si>
    <t>DAKHALA</t>
  </si>
  <si>
    <t>PREMODA MALAKAR</t>
  </si>
  <si>
    <t>NONI DEVI</t>
  </si>
  <si>
    <t>9706689670/9957211851</t>
  </si>
  <si>
    <t>9707117100/9401596029</t>
  </si>
  <si>
    <t>ARATI THAKURIA</t>
  </si>
  <si>
    <t>9859181399/9864796043</t>
  </si>
  <si>
    <t>DAKAHALA</t>
  </si>
  <si>
    <t>BIMALA THAKURIA</t>
  </si>
  <si>
    <t>CHAMISHA KHATUN</t>
  </si>
  <si>
    <t>DIPTY TALUKDAR</t>
  </si>
  <si>
    <t>9859291897/9957070348</t>
  </si>
  <si>
    <t>RANGAMATI</t>
  </si>
  <si>
    <t>RENU MALAKAR</t>
  </si>
  <si>
    <t>MAFIDA BIBI</t>
  </si>
  <si>
    <t>SUSHILA NATH</t>
  </si>
  <si>
    <t>RENU MALKAR</t>
  </si>
  <si>
    <t>Sabitri Thakuria</t>
  </si>
  <si>
    <t>SUBALA KALITA</t>
  </si>
  <si>
    <t>NIRALA DAS</t>
  </si>
  <si>
    <t>AIJUN BIBI</t>
  </si>
  <si>
    <t>SABITRI THAKURIA</t>
  </si>
  <si>
    <t>9678891481/9957457494</t>
  </si>
  <si>
    <t>BARIHAT MEDHIPARA 184 NO. AWC( NOWABARI)</t>
  </si>
  <si>
    <t>DAKHALA MAJPARA 21 NO.  AWC</t>
  </si>
  <si>
    <t>DAKHALA BANIAPARA 192 NO. AWC</t>
  </si>
  <si>
    <t>DAKAHALAHAT 22 NO.  AWC</t>
  </si>
  <si>
    <t>TALUKDARPARA AWC</t>
  </si>
  <si>
    <t>CHAKARIPARA 2 NO. AWC</t>
  </si>
  <si>
    <t>KALITAPARA 1 NO. AWC</t>
  </si>
  <si>
    <t>RANGAMATI BAMUN MOHILAPARA 88 NO. AWC</t>
  </si>
  <si>
    <t>RANGAMATI THAKURIAPARA 205 NO. AWC</t>
  </si>
  <si>
    <t>RANGAMATI RAMPARA 200 NO. AWC</t>
  </si>
  <si>
    <t>MUSLIM SARPARA KHOKHAPARA 34 NO. AWC</t>
  </si>
  <si>
    <t>RANGAMATI B 34 NO. AWC</t>
  </si>
  <si>
    <t>SONTALA BOROPARA AWC</t>
  </si>
  <si>
    <t>KOCHPARA D 16 NO. AWC</t>
  </si>
  <si>
    <t>PRANAB MESS</t>
  </si>
  <si>
    <t>PINKU BANIA</t>
  </si>
  <si>
    <t>Dr. Rupanjali Choudhary</t>
  </si>
  <si>
    <t>MO(Ayur)</t>
  </si>
  <si>
    <t>rupamirja83@gmail.com</t>
  </si>
  <si>
    <t>Dr. Mrinali Deka</t>
  </si>
  <si>
    <t>MO(Homeo)</t>
  </si>
  <si>
    <t>Devajit Talukdar</t>
  </si>
  <si>
    <t>Pharmacist</t>
  </si>
  <si>
    <t>bhaskar.j.ch@gmail.com</t>
  </si>
  <si>
    <t>Sabita Das Thakuria</t>
  </si>
  <si>
    <t>ANM</t>
  </si>
  <si>
    <t>Dr. Jadabendra Kalita</t>
  </si>
  <si>
    <t>Dr. Udeshna Das</t>
  </si>
  <si>
    <t>Dental Surgeon</t>
  </si>
  <si>
    <t>Bhaskar Jyoti Chakraborty</t>
  </si>
  <si>
    <t>Biju Pegu</t>
  </si>
  <si>
    <t>KAMRUP RURAL</t>
  </si>
  <si>
    <t>UPARHALI</t>
  </si>
</sst>
</file>

<file path=xl/styles.xml><?xml version="1.0" encoding="utf-8"?>
<styleSheet xmlns="http://schemas.openxmlformats.org/spreadsheetml/2006/main">
  <numFmts count="1">
    <numFmt numFmtId="164" formatCode="[$-409]d/mmm/yy;@"/>
  </numFmts>
  <fonts count="2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name val="Arial Narrow"/>
      <family val="2"/>
    </font>
    <font>
      <sz val="10"/>
      <color indexed="8"/>
      <name val="Arial"/>
      <family val="2"/>
    </font>
    <font>
      <sz val="11"/>
      <name val="Calibri"/>
      <family val="2"/>
      <scheme val="minor"/>
    </font>
    <font>
      <b/>
      <sz val="10"/>
      <name val="Arial Narrow"/>
      <family val="2"/>
    </font>
    <font>
      <sz val="10"/>
      <color theme="1"/>
      <name val="Arial Narrow"/>
      <family val="2"/>
    </font>
    <font>
      <sz val="10"/>
      <name val="Arial Narrow"/>
      <family val="2"/>
    </font>
    <font>
      <sz val="10"/>
      <color rgb="FF000000"/>
      <name val="Arial"/>
      <family val="2"/>
    </font>
    <font>
      <b/>
      <sz val="11"/>
      <color rgb="FFC00000"/>
      <name val="Cambria"/>
      <family val="1"/>
      <scheme val="maj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18" fillId="0" borderId="0"/>
  </cellStyleXfs>
  <cellXfs count="20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7" fillId="0" borderId="1" xfId="0" applyFont="1" applyFill="1" applyBorder="1" applyAlignment="1" applyProtection="1">
      <alignment wrapText="1"/>
      <protection locked="0"/>
    </xf>
    <xf numFmtId="49" fontId="17" fillId="0" borderId="1" xfId="0" applyNumberFormat="1" applyFont="1" applyFill="1" applyBorder="1" applyProtection="1">
      <protection locked="0"/>
    </xf>
    <xf numFmtId="0" fontId="3" fillId="0" borderId="1" xfId="0" applyFont="1" applyBorder="1" applyAlignment="1" applyProtection="1">
      <alignment horizontal="center"/>
      <protection locked="0"/>
    </xf>
    <xf numFmtId="0" fontId="17" fillId="0" borderId="1" xfId="0" applyFont="1" applyFill="1" applyBorder="1" applyProtection="1">
      <protection locked="0"/>
    </xf>
    <xf numFmtId="0" fontId="17" fillId="0" borderId="1" xfId="0" applyFont="1" applyFill="1" applyBorder="1" applyAlignment="1" applyProtection="1">
      <alignment horizontal="right"/>
      <protection locked="0"/>
    </xf>
    <xf numFmtId="0" fontId="3" fillId="0" borderId="1" xfId="0" applyFont="1" applyBorder="1" applyAlignment="1" applyProtection="1">
      <alignment wrapText="1"/>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horizontal="right" wrapText="1"/>
      <protection locked="0"/>
    </xf>
    <xf numFmtId="0" fontId="3" fillId="0" borderId="1" xfId="0" applyFont="1" applyFill="1" applyBorder="1" applyAlignment="1" applyProtection="1">
      <alignment wrapText="1"/>
      <protection locked="0"/>
    </xf>
    <xf numFmtId="0" fontId="3" fillId="0" borderId="1" xfId="0" applyFont="1" applyBorder="1" applyAlignment="1" applyProtection="1">
      <alignment horizontal="right" vertical="center" wrapText="1"/>
      <protection locked="0"/>
    </xf>
    <xf numFmtId="0" fontId="3" fillId="0" borderId="1" xfId="0" applyFont="1" applyFill="1" applyBorder="1" applyAlignment="1" applyProtection="1">
      <alignment horizontal="right"/>
      <protection locked="0"/>
    </xf>
    <xf numFmtId="0" fontId="3" fillId="0" borderId="0" xfId="0" applyFont="1" applyProtection="1">
      <protection locked="0"/>
    </xf>
    <xf numFmtId="0" fontId="3" fillId="0" borderId="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wrapText="1"/>
      <protection locked="0"/>
    </xf>
    <xf numFmtId="0" fontId="17" fillId="10" borderId="1" xfId="0" applyFont="1" applyFill="1" applyBorder="1" applyProtection="1">
      <protection locked="0"/>
    </xf>
    <xf numFmtId="0" fontId="3" fillId="0" borderId="1" xfId="0" applyFont="1" applyBorder="1" applyAlignment="1" applyProtection="1">
      <alignment horizontal="right" vertical="center"/>
      <protection locked="0"/>
    </xf>
    <xf numFmtId="0" fontId="17" fillId="10" borderId="1" xfId="0" applyFont="1" applyFill="1" applyBorder="1" applyAlignment="1" applyProtection="1">
      <alignment vertical="center"/>
      <protection locked="0"/>
    </xf>
    <xf numFmtId="49" fontId="17" fillId="0" borderId="6" xfId="0" applyNumberFormat="1" applyFont="1" applyFill="1" applyBorder="1" applyProtection="1">
      <protection locked="0"/>
    </xf>
    <xf numFmtId="0" fontId="17" fillId="0" borderId="1" xfId="0" applyFont="1" applyFill="1" applyBorder="1" applyAlignment="1" applyProtection="1">
      <alignment horizontal="right" wrapText="1"/>
      <protection locked="0"/>
    </xf>
    <xf numFmtId="49" fontId="17" fillId="0" borderId="1" xfId="1" applyNumberFormat="1" applyFont="1" applyFill="1" applyBorder="1" applyAlignment="1" applyProtection="1">
      <alignment wrapText="1"/>
      <protection locked="0"/>
    </xf>
    <xf numFmtId="49" fontId="17" fillId="0" borderId="1" xfId="0" applyNumberFormat="1" applyFont="1" applyFill="1" applyBorder="1" applyAlignment="1" applyProtection="1">
      <alignment wrapText="1"/>
      <protection locked="0"/>
    </xf>
    <xf numFmtId="49" fontId="17" fillId="0" borderId="7" xfId="0" applyNumberFormat="1" applyFont="1" applyFill="1" applyBorder="1" applyProtection="1">
      <protection locked="0"/>
    </xf>
    <xf numFmtId="0" fontId="17" fillId="0" borderId="1" xfId="0" applyFont="1" applyFill="1" applyBorder="1" applyAlignment="1" applyProtection="1">
      <alignment horizontal="center" wrapText="1"/>
      <protection locked="0"/>
    </xf>
    <xf numFmtId="0" fontId="19" fillId="0" borderId="1" xfId="0" applyFont="1" applyFill="1" applyBorder="1" applyAlignment="1" applyProtection="1">
      <alignment wrapText="1"/>
      <protection locked="0"/>
    </xf>
    <xf numFmtId="0" fontId="2" fillId="0" borderId="1" xfId="0" applyFont="1" applyBorder="1" applyAlignment="1" applyProtection="1">
      <alignment horizontal="left" vertical="center" wrapText="1"/>
      <protection locked="0"/>
    </xf>
    <xf numFmtId="49" fontId="19" fillId="0" borderId="1" xfId="0" applyNumberFormat="1" applyFont="1" applyFill="1" applyBorder="1" applyProtection="1">
      <protection locked="0"/>
    </xf>
    <xf numFmtId="0" fontId="0" fillId="0" borderId="1" xfId="0" applyFont="1" applyFill="1" applyBorder="1" applyAlignment="1" applyProtection="1">
      <alignment wrapText="1"/>
      <protection locked="0"/>
    </xf>
    <xf numFmtId="0" fontId="0" fillId="0" borderId="1" xfId="0" applyBorder="1" applyAlignment="1" applyProtection="1">
      <alignment horizontal="center"/>
      <protection locked="0"/>
    </xf>
    <xf numFmtId="0" fontId="20" fillId="0" borderId="1" xfId="0" applyFont="1" applyFill="1" applyBorder="1" applyAlignment="1" applyProtection="1">
      <alignment horizontal="right"/>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right"/>
      <protection locked="0"/>
    </xf>
    <xf numFmtId="0" fontId="0" fillId="0" borderId="1" xfId="0" applyBorder="1" applyProtection="1">
      <protection locked="0"/>
    </xf>
    <xf numFmtId="0" fontId="2" fillId="0" borderId="1" xfId="0" applyFont="1" applyBorder="1" applyAlignment="1" applyProtection="1">
      <alignment horizontal="right" vertical="center" wrapText="1"/>
      <protection locked="0"/>
    </xf>
    <xf numFmtId="0" fontId="3" fillId="0" borderId="1" xfId="0" applyFont="1" applyFill="1" applyBorder="1" applyAlignment="1" applyProtection="1">
      <protection locked="0"/>
    </xf>
    <xf numFmtId="0" fontId="21" fillId="0" borderId="1" xfId="0" applyFont="1" applyFill="1" applyBorder="1" applyAlignment="1" applyProtection="1">
      <alignment horizontal="left" vertical="center" wrapText="1"/>
      <protection locked="0"/>
    </xf>
    <xf numFmtId="0" fontId="3" fillId="0" borderId="1" xfId="0" applyFont="1" applyFill="1" applyBorder="1" applyProtection="1">
      <protection locked="0"/>
    </xf>
    <xf numFmtId="0" fontId="21" fillId="0" borderId="1" xfId="0" applyFont="1" applyBorder="1" applyAlignment="1" applyProtection="1">
      <protection locked="0"/>
    </xf>
    <xf numFmtId="0" fontId="21" fillId="0" borderId="1" xfId="0" applyFont="1" applyBorder="1" applyAlignment="1" applyProtection="1">
      <alignment horizontal="left" vertical="center" wrapText="1"/>
      <protection locked="0"/>
    </xf>
    <xf numFmtId="1"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wrapText="1"/>
      <protection locked="0"/>
    </xf>
    <xf numFmtId="0" fontId="21"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22" fillId="0" borderId="1" xfId="0" applyFont="1" applyFill="1" applyBorder="1" applyProtection="1">
      <protection locked="0"/>
    </xf>
    <xf numFmtId="0" fontId="22" fillId="0" borderId="1" xfId="0" applyFont="1" applyFill="1" applyBorder="1" applyAlignment="1" applyProtection="1">
      <alignment horizontal="right"/>
      <protection locked="0"/>
    </xf>
    <xf numFmtId="0" fontId="21" fillId="0" borderId="1" xfId="0" applyFont="1" applyFill="1" applyBorder="1" applyAlignment="1" applyProtection="1">
      <alignment wrapText="1"/>
      <protection locked="0"/>
    </xf>
    <xf numFmtId="0" fontId="21" fillId="0" borderId="1" xfId="0" applyFont="1" applyFill="1" applyBorder="1" applyProtection="1">
      <protection locked="0"/>
    </xf>
    <xf numFmtId="164" fontId="21"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pplyProtection="1">
      <alignment horizontal="right"/>
      <protection locked="0"/>
    </xf>
    <xf numFmtId="0" fontId="21" fillId="0" borderId="1" xfId="0" applyFont="1" applyBorder="1" applyProtection="1">
      <protection locked="0"/>
    </xf>
    <xf numFmtId="0" fontId="21" fillId="0" borderId="1" xfId="0" applyFont="1" applyFill="1" applyBorder="1" applyAlignment="1" applyProtection="1">
      <alignment horizontal="right" vertical="center"/>
      <protection locked="0"/>
    </xf>
    <xf numFmtId="0" fontId="21" fillId="0" borderId="1" xfId="0" applyFont="1" applyBorder="1" applyAlignment="1" applyProtection="1">
      <alignment horizontal="right"/>
      <protection locked="0"/>
    </xf>
    <xf numFmtId="0" fontId="21" fillId="0" borderId="1" xfId="0" applyFont="1" applyBorder="1" applyAlignment="1" applyProtection="1">
      <alignment horizontal="right" wrapText="1"/>
      <protection locked="0"/>
    </xf>
    <xf numFmtId="0" fontId="21" fillId="0" borderId="1" xfId="0" applyFont="1" applyBorder="1" applyAlignment="1" applyProtection="1">
      <alignment horizontal="right" vertical="center"/>
      <protection locked="0"/>
    </xf>
    <xf numFmtId="0" fontId="21" fillId="0" borderId="1" xfId="0" applyFont="1" applyBorder="1" applyAlignment="1" applyProtection="1">
      <alignment horizontal="right" vertical="center" wrapText="1"/>
      <protection locked="0"/>
    </xf>
    <xf numFmtId="0" fontId="3" fillId="0" borderId="0" xfId="0" applyFont="1" applyFill="1" applyAlignment="1" applyProtection="1">
      <alignment horizontal="center" vertical="center"/>
      <protection locked="0"/>
    </xf>
    <xf numFmtId="0" fontId="3" fillId="0" borderId="0" xfId="0" applyFont="1" applyFill="1" applyProtection="1">
      <protection locked="0"/>
    </xf>
    <xf numFmtId="0" fontId="21" fillId="0" borderId="1" xfId="0" applyFont="1" applyFill="1" applyBorder="1" applyAlignment="1" applyProtection="1">
      <alignment horizontal="right" vertical="center" wrapText="1"/>
      <protection locked="0"/>
    </xf>
    <xf numFmtId="0" fontId="23" fillId="0" borderId="0" xfId="0" applyFont="1" applyProtection="1">
      <protection locked="0"/>
    </xf>
    <xf numFmtId="1" fontId="24" fillId="0" borderId="1" xfId="0" applyNumberFormat="1" applyFont="1" applyBorder="1" applyAlignment="1" applyProtection="1">
      <alignment horizontal="center" vertical="center"/>
      <protection locked="0"/>
    </xf>
  </cellXfs>
  <cellStyles count="2">
    <cellStyle name="Normal" xfId="0" builtinId="0"/>
    <cellStyle name="Normal_Masterdata"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O17" sqref="O17"/>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6" t="s">
        <v>69</v>
      </c>
      <c r="B1" s="86"/>
      <c r="C1" s="86"/>
      <c r="D1" s="86"/>
      <c r="E1" s="86"/>
      <c r="F1" s="86"/>
      <c r="G1" s="86"/>
      <c r="H1" s="86"/>
      <c r="I1" s="86"/>
      <c r="J1" s="86"/>
      <c r="K1" s="86"/>
      <c r="L1" s="86"/>
      <c r="M1" s="86"/>
    </row>
    <row r="2" spans="1:14">
      <c r="A2" s="87" t="s">
        <v>0</v>
      </c>
      <c r="B2" s="87"/>
      <c r="C2" s="89" t="s">
        <v>68</v>
      </c>
      <c r="D2" s="90"/>
      <c r="E2" s="2" t="s">
        <v>1</v>
      </c>
      <c r="F2" s="102" t="s">
        <v>525</v>
      </c>
      <c r="G2" s="102"/>
      <c r="H2" s="102"/>
      <c r="I2" s="102"/>
      <c r="J2" s="102"/>
      <c r="K2" s="99" t="s">
        <v>24</v>
      </c>
      <c r="L2" s="99"/>
      <c r="M2" s="36" t="s">
        <v>526</v>
      </c>
    </row>
    <row r="3" spans="1:14" ht="7.5" customHeight="1">
      <c r="A3" s="65"/>
      <c r="B3" s="65"/>
      <c r="C3" s="65"/>
      <c r="D3" s="65"/>
      <c r="E3" s="65"/>
      <c r="F3" s="64"/>
      <c r="G3" s="64"/>
      <c r="H3" s="64"/>
      <c r="I3" s="64"/>
      <c r="J3" s="64"/>
      <c r="K3" s="66"/>
      <c r="L3" s="66"/>
      <c r="M3" s="66"/>
    </row>
    <row r="4" spans="1:14">
      <c r="A4" s="95" t="s">
        <v>2</v>
      </c>
      <c r="B4" s="96"/>
      <c r="C4" s="96"/>
      <c r="D4" s="96"/>
      <c r="E4" s="97"/>
      <c r="F4" s="64"/>
      <c r="G4" s="64"/>
      <c r="H4" s="64"/>
      <c r="I4" s="67" t="s">
        <v>60</v>
      </c>
      <c r="J4" s="67"/>
      <c r="K4" s="67"/>
      <c r="L4" s="67"/>
      <c r="M4" s="67"/>
    </row>
    <row r="5" spans="1:14" ht="18.75" customHeight="1">
      <c r="A5" s="62" t="s">
        <v>4</v>
      </c>
      <c r="B5" s="62"/>
      <c r="C5" s="80" t="s">
        <v>508</v>
      </c>
      <c r="D5" s="98"/>
      <c r="E5" s="81"/>
      <c r="F5" s="64"/>
      <c r="G5" s="64"/>
      <c r="H5" s="64"/>
      <c r="I5" s="91" t="s">
        <v>5</v>
      </c>
      <c r="J5" s="91"/>
      <c r="K5" s="92" t="s">
        <v>509</v>
      </c>
      <c r="L5" s="93"/>
      <c r="M5" s="94"/>
    </row>
    <row r="6" spans="1:14" ht="18.75" customHeight="1">
      <c r="A6" s="63" t="s">
        <v>18</v>
      </c>
      <c r="B6" s="63"/>
      <c r="C6" s="37">
        <v>9954466397</v>
      </c>
      <c r="D6" s="88"/>
      <c r="E6" s="88"/>
      <c r="F6" s="64"/>
      <c r="G6" s="64"/>
      <c r="H6" s="64"/>
      <c r="I6" s="63" t="s">
        <v>18</v>
      </c>
      <c r="J6" s="63"/>
      <c r="K6" s="92">
        <v>9435551113</v>
      </c>
      <c r="L6" s="94"/>
      <c r="M6" s="100"/>
      <c r="N6" s="94"/>
    </row>
    <row r="7" spans="1:14">
      <c r="A7" s="61" t="s">
        <v>3</v>
      </c>
      <c r="B7" s="61"/>
      <c r="C7" s="61"/>
      <c r="D7" s="61"/>
      <c r="E7" s="61"/>
      <c r="F7" s="61"/>
      <c r="G7" s="61"/>
      <c r="H7" s="61"/>
      <c r="I7" s="61"/>
      <c r="J7" s="61"/>
      <c r="K7" s="61"/>
      <c r="L7" s="61"/>
      <c r="M7" s="61"/>
    </row>
    <row r="8" spans="1:14">
      <c r="A8" s="107" t="s">
        <v>21</v>
      </c>
      <c r="B8" s="108"/>
      <c r="C8" s="109"/>
      <c r="D8" s="3" t="s">
        <v>20</v>
      </c>
      <c r="E8" s="202">
        <v>221601201</v>
      </c>
      <c r="F8" s="71"/>
      <c r="G8" s="72"/>
      <c r="H8" s="72"/>
      <c r="I8" s="107" t="s">
        <v>22</v>
      </c>
      <c r="J8" s="108"/>
      <c r="K8" s="109"/>
      <c r="L8" s="3" t="s">
        <v>20</v>
      </c>
      <c r="M8" s="202">
        <v>221601202</v>
      </c>
    </row>
    <row r="9" spans="1:14">
      <c r="A9" s="76" t="s">
        <v>26</v>
      </c>
      <c r="B9" s="77"/>
      <c r="C9" s="6" t="s">
        <v>6</v>
      </c>
      <c r="D9" s="9" t="s">
        <v>12</v>
      </c>
      <c r="E9" s="5" t="s">
        <v>15</v>
      </c>
      <c r="F9" s="73"/>
      <c r="G9" s="74"/>
      <c r="H9" s="74"/>
      <c r="I9" s="76" t="s">
        <v>26</v>
      </c>
      <c r="J9" s="77"/>
      <c r="K9" s="6" t="s">
        <v>6</v>
      </c>
      <c r="L9" s="9" t="s">
        <v>12</v>
      </c>
      <c r="M9" s="5" t="s">
        <v>15</v>
      </c>
    </row>
    <row r="10" spans="1:14">
      <c r="A10" s="85" t="s">
        <v>510</v>
      </c>
      <c r="B10" s="85"/>
      <c r="C10" s="17" t="s">
        <v>511</v>
      </c>
      <c r="D10" s="37">
        <v>9864723314</v>
      </c>
      <c r="E10" s="38" t="s">
        <v>512</v>
      </c>
      <c r="F10" s="73"/>
      <c r="G10" s="74"/>
      <c r="H10" s="74"/>
      <c r="I10" s="78" t="s">
        <v>520</v>
      </c>
      <c r="J10" s="79"/>
      <c r="K10" s="17" t="s">
        <v>511</v>
      </c>
      <c r="L10" s="37">
        <v>9706670271</v>
      </c>
      <c r="M10" s="38"/>
    </row>
    <row r="11" spans="1:14">
      <c r="A11" s="85" t="s">
        <v>513</v>
      </c>
      <c r="B11" s="85"/>
      <c r="C11" s="20" t="s">
        <v>514</v>
      </c>
      <c r="D11" s="37">
        <v>9854465722</v>
      </c>
      <c r="E11" s="201"/>
      <c r="F11" s="73"/>
      <c r="G11" s="74"/>
      <c r="H11" s="74"/>
      <c r="I11" s="85" t="s">
        <v>521</v>
      </c>
      <c r="J11" s="85"/>
      <c r="K11" s="17" t="s">
        <v>522</v>
      </c>
      <c r="L11" s="37">
        <v>8638478383</v>
      </c>
      <c r="M11" s="38"/>
    </row>
    <row r="12" spans="1:14">
      <c r="A12" s="85" t="s">
        <v>515</v>
      </c>
      <c r="B12" s="85"/>
      <c r="C12" s="17" t="s">
        <v>516</v>
      </c>
      <c r="D12" s="37">
        <v>9707053668</v>
      </c>
      <c r="E12" s="38" t="s">
        <v>517</v>
      </c>
      <c r="F12" s="73"/>
      <c r="G12" s="74"/>
      <c r="H12" s="74"/>
      <c r="I12" s="85" t="s">
        <v>523</v>
      </c>
      <c r="J12" s="85"/>
      <c r="K12" s="17" t="s">
        <v>516</v>
      </c>
      <c r="L12" s="37">
        <v>8822908760</v>
      </c>
      <c r="M12" s="38"/>
    </row>
    <row r="13" spans="1:14">
      <c r="A13" s="85" t="s">
        <v>518</v>
      </c>
      <c r="B13" s="85"/>
      <c r="C13" s="17" t="s">
        <v>519</v>
      </c>
      <c r="D13" s="37">
        <v>9864313148</v>
      </c>
      <c r="E13" s="38"/>
      <c r="F13" s="73"/>
      <c r="G13" s="74"/>
      <c r="H13" s="74"/>
      <c r="I13" s="78" t="s">
        <v>524</v>
      </c>
      <c r="J13" s="79"/>
      <c r="K13" s="17" t="s">
        <v>519</v>
      </c>
      <c r="L13" s="37">
        <v>9864583097</v>
      </c>
      <c r="M13" s="38"/>
    </row>
    <row r="14" spans="1:14">
      <c r="A14" s="82" t="s">
        <v>19</v>
      </c>
      <c r="B14" s="83"/>
      <c r="C14" s="84"/>
      <c r="D14" s="106">
        <v>9954257935</v>
      </c>
      <c r="E14" s="106"/>
      <c r="F14" s="73"/>
      <c r="G14" s="74"/>
      <c r="H14" s="74"/>
      <c r="I14" s="75"/>
      <c r="J14" s="75"/>
      <c r="K14" s="75"/>
      <c r="L14" s="75"/>
      <c r="M14" s="75"/>
      <c r="N14" s="8"/>
    </row>
    <row r="15" spans="1:14">
      <c r="A15" s="70"/>
      <c r="B15" s="70"/>
      <c r="C15" s="70"/>
      <c r="D15" s="70"/>
      <c r="E15" s="70"/>
      <c r="F15" s="70"/>
      <c r="G15" s="70"/>
      <c r="H15" s="70"/>
      <c r="I15" s="70"/>
      <c r="J15" s="70"/>
      <c r="K15" s="70"/>
      <c r="L15" s="70"/>
      <c r="M15" s="70"/>
    </row>
    <row r="16" spans="1:14">
      <c r="A16" s="69" t="s">
        <v>44</v>
      </c>
      <c r="B16" s="69"/>
      <c r="C16" s="69"/>
      <c r="D16" s="69"/>
      <c r="E16" s="69"/>
      <c r="F16" s="69"/>
      <c r="G16" s="69"/>
      <c r="H16" s="69"/>
      <c r="I16" s="69"/>
      <c r="J16" s="69"/>
      <c r="K16" s="69"/>
      <c r="L16" s="69"/>
      <c r="M16" s="69"/>
    </row>
    <row r="17" spans="1:13" ht="32.25" customHeight="1">
      <c r="A17" s="104" t="s">
        <v>56</v>
      </c>
      <c r="B17" s="104"/>
      <c r="C17" s="104"/>
      <c r="D17" s="104"/>
      <c r="E17" s="104"/>
      <c r="F17" s="104"/>
      <c r="G17" s="104"/>
      <c r="H17" s="104"/>
      <c r="I17" s="104"/>
      <c r="J17" s="104"/>
      <c r="K17" s="104"/>
      <c r="L17" s="104"/>
      <c r="M17" s="104"/>
    </row>
    <row r="18" spans="1:13">
      <c r="A18" s="68" t="s">
        <v>57</v>
      </c>
      <c r="B18" s="68"/>
      <c r="C18" s="68"/>
      <c r="D18" s="68"/>
      <c r="E18" s="68"/>
      <c r="F18" s="68"/>
      <c r="G18" s="68"/>
      <c r="H18" s="68"/>
      <c r="I18" s="68"/>
      <c r="J18" s="68"/>
      <c r="K18" s="68"/>
      <c r="L18" s="68"/>
      <c r="M18" s="68"/>
    </row>
    <row r="19" spans="1:13">
      <c r="A19" s="68" t="s">
        <v>45</v>
      </c>
      <c r="B19" s="68"/>
      <c r="C19" s="68"/>
      <c r="D19" s="68"/>
      <c r="E19" s="68"/>
      <c r="F19" s="68"/>
      <c r="G19" s="68"/>
      <c r="H19" s="68"/>
      <c r="I19" s="68"/>
      <c r="J19" s="68"/>
      <c r="K19" s="68"/>
      <c r="L19" s="68"/>
      <c r="M19" s="68"/>
    </row>
    <row r="20" spans="1:13">
      <c r="A20" s="68" t="s">
        <v>39</v>
      </c>
      <c r="B20" s="68"/>
      <c r="C20" s="68"/>
      <c r="D20" s="68"/>
      <c r="E20" s="68"/>
      <c r="F20" s="68"/>
      <c r="G20" s="68"/>
      <c r="H20" s="68"/>
      <c r="I20" s="68"/>
      <c r="J20" s="68"/>
      <c r="K20" s="68"/>
      <c r="L20" s="68"/>
      <c r="M20" s="68"/>
    </row>
    <row r="21" spans="1:13">
      <c r="A21" s="68" t="s">
        <v>46</v>
      </c>
      <c r="B21" s="68"/>
      <c r="C21" s="68"/>
      <c r="D21" s="68"/>
      <c r="E21" s="68"/>
      <c r="F21" s="68"/>
      <c r="G21" s="68"/>
      <c r="H21" s="68"/>
      <c r="I21" s="68"/>
      <c r="J21" s="68"/>
      <c r="K21" s="68"/>
      <c r="L21" s="68"/>
      <c r="M21" s="68"/>
    </row>
    <row r="22" spans="1:13">
      <c r="A22" s="68" t="s">
        <v>40</v>
      </c>
      <c r="B22" s="68"/>
      <c r="C22" s="68"/>
      <c r="D22" s="68"/>
      <c r="E22" s="68"/>
      <c r="F22" s="68"/>
      <c r="G22" s="68"/>
      <c r="H22" s="68"/>
      <c r="I22" s="68"/>
      <c r="J22" s="68"/>
      <c r="K22" s="68"/>
      <c r="L22" s="68"/>
      <c r="M22" s="68"/>
    </row>
    <row r="23" spans="1:13">
      <c r="A23" s="105" t="s">
        <v>49</v>
      </c>
      <c r="B23" s="105"/>
      <c r="C23" s="105"/>
      <c r="D23" s="105"/>
      <c r="E23" s="105"/>
      <c r="F23" s="105"/>
      <c r="G23" s="105"/>
      <c r="H23" s="105"/>
      <c r="I23" s="105"/>
      <c r="J23" s="105"/>
      <c r="K23" s="105"/>
      <c r="L23" s="105"/>
      <c r="M23" s="105"/>
    </row>
    <row r="24" spans="1:13">
      <c r="A24" s="68" t="s">
        <v>41</v>
      </c>
      <c r="B24" s="68"/>
      <c r="C24" s="68"/>
      <c r="D24" s="68"/>
      <c r="E24" s="68"/>
      <c r="F24" s="68"/>
      <c r="G24" s="68"/>
      <c r="H24" s="68"/>
      <c r="I24" s="68"/>
      <c r="J24" s="68"/>
      <c r="K24" s="68"/>
      <c r="L24" s="68"/>
      <c r="M24" s="68"/>
    </row>
    <row r="25" spans="1:13">
      <c r="A25" s="68" t="s">
        <v>42</v>
      </c>
      <c r="B25" s="68"/>
      <c r="C25" s="68"/>
      <c r="D25" s="68"/>
      <c r="E25" s="68"/>
      <c r="F25" s="68"/>
      <c r="G25" s="68"/>
      <c r="H25" s="68"/>
      <c r="I25" s="68"/>
      <c r="J25" s="68"/>
      <c r="K25" s="68"/>
      <c r="L25" s="68"/>
      <c r="M25" s="68"/>
    </row>
    <row r="26" spans="1:13">
      <c r="A26" s="68" t="s">
        <v>43</v>
      </c>
      <c r="B26" s="68"/>
      <c r="C26" s="68"/>
      <c r="D26" s="68"/>
      <c r="E26" s="68"/>
      <c r="F26" s="68"/>
      <c r="G26" s="68"/>
      <c r="H26" s="68"/>
      <c r="I26" s="68"/>
      <c r="J26" s="68"/>
      <c r="K26" s="68"/>
      <c r="L26" s="68"/>
      <c r="M26" s="68"/>
    </row>
    <row r="27" spans="1:13">
      <c r="A27" s="103" t="s">
        <v>47</v>
      </c>
      <c r="B27" s="103"/>
      <c r="C27" s="103"/>
      <c r="D27" s="103"/>
      <c r="E27" s="103"/>
      <c r="F27" s="103"/>
      <c r="G27" s="103"/>
      <c r="H27" s="103"/>
      <c r="I27" s="103"/>
      <c r="J27" s="103"/>
      <c r="K27" s="103"/>
      <c r="L27" s="103"/>
      <c r="M27" s="103"/>
    </row>
    <row r="28" spans="1:13">
      <c r="A28" s="68" t="s">
        <v>48</v>
      </c>
      <c r="B28" s="68"/>
      <c r="C28" s="68"/>
      <c r="D28" s="68"/>
      <c r="E28" s="68"/>
      <c r="F28" s="68"/>
      <c r="G28" s="68"/>
      <c r="H28" s="68"/>
      <c r="I28" s="68"/>
      <c r="J28" s="68"/>
      <c r="K28" s="68"/>
      <c r="L28" s="68"/>
      <c r="M28" s="68"/>
    </row>
    <row r="29" spans="1:13" ht="44.25" customHeight="1">
      <c r="A29" s="101" t="s">
        <v>58</v>
      </c>
      <c r="B29" s="101"/>
      <c r="C29" s="101"/>
      <c r="D29" s="101"/>
      <c r="E29" s="101"/>
      <c r="F29" s="101"/>
      <c r="G29" s="101"/>
      <c r="H29" s="101"/>
      <c r="I29" s="101"/>
      <c r="J29" s="101"/>
      <c r="K29" s="101"/>
      <c r="L29" s="101"/>
      <c r="M29" s="101"/>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B5" sqref="B5:T9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70</v>
      </c>
      <c r="B1" s="112"/>
      <c r="C1" s="112"/>
      <c r="D1" s="112"/>
      <c r="E1" s="112"/>
      <c r="F1" s="112"/>
      <c r="G1" s="112"/>
      <c r="H1" s="112"/>
      <c r="I1" s="112"/>
      <c r="J1" s="112"/>
      <c r="K1" s="112"/>
      <c r="L1" s="112"/>
      <c r="M1" s="112"/>
      <c r="N1" s="112"/>
      <c r="O1" s="112"/>
      <c r="P1" s="112"/>
      <c r="Q1" s="112"/>
      <c r="R1" s="112"/>
      <c r="S1" s="112"/>
    </row>
    <row r="2" spans="1:20" ht="16.5" customHeight="1">
      <c r="A2" s="115" t="s">
        <v>59</v>
      </c>
      <c r="B2" s="116"/>
      <c r="C2" s="116"/>
      <c r="D2" s="25">
        <v>43556</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15" t="s">
        <v>9</v>
      </c>
      <c r="H4" s="15" t="s">
        <v>10</v>
      </c>
      <c r="I4" s="11" t="s">
        <v>11</v>
      </c>
      <c r="J4" s="110"/>
      <c r="K4" s="114"/>
      <c r="L4" s="114"/>
      <c r="M4" s="114"/>
      <c r="N4" s="114"/>
      <c r="O4" s="114"/>
      <c r="P4" s="111"/>
      <c r="Q4" s="111"/>
      <c r="R4" s="110"/>
      <c r="S4" s="110"/>
      <c r="T4" s="110"/>
    </row>
    <row r="5" spans="1:20" ht="33">
      <c r="A5" s="4">
        <v>1</v>
      </c>
      <c r="B5" s="17" t="s">
        <v>62</v>
      </c>
      <c r="C5" s="143" t="s">
        <v>72</v>
      </c>
      <c r="D5" s="18" t="s">
        <v>23</v>
      </c>
      <c r="E5" s="144" t="s">
        <v>73</v>
      </c>
      <c r="F5" s="144" t="s">
        <v>74</v>
      </c>
      <c r="G5" s="145">
        <v>65</v>
      </c>
      <c r="H5" s="145">
        <v>59</v>
      </c>
      <c r="I5" s="17">
        <f>+G5+H5</f>
        <v>124</v>
      </c>
      <c r="J5" s="54">
        <v>9577921066</v>
      </c>
      <c r="K5" s="18" t="s">
        <v>75</v>
      </c>
      <c r="L5" s="146" t="s">
        <v>76</v>
      </c>
      <c r="M5" s="147">
        <v>9085862146</v>
      </c>
      <c r="N5" s="148" t="s">
        <v>77</v>
      </c>
      <c r="O5" s="149">
        <v>9085628627</v>
      </c>
      <c r="P5" s="24">
        <v>43556</v>
      </c>
      <c r="Q5" s="18" t="s">
        <v>78</v>
      </c>
      <c r="R5" s="18">
        <v>15</v>
      </c>
      <c r="S5" s="18" t="s">
        <v>79</v>
      </c>
      <c r="T5" s="18"/>
    </row>
    <row r="6" spans="1:20" ht="33">
      <c r="A6" s="4">
        <v>2</v>
      </c>
      <c r="B6" s="17" t="s">
        <v>62</v>
      </c>
      <c r="C6" s="148" t="s">
        <v>80</v>
      </c>
      <c r="D6" s="18" t="s">
        <v>25</v>
      </c>
      <c r="E6" s="19">
        <v>38</v>
      </c>
      <c r="F6" s="18"/>
      <c r="G6" s="148">
        <v>4</v>
      </c>
      <c r="H6" s="148">
        <v>16</v>
      </c>
      <c r="I6" s="17">
        <f>+G6+H6</f>
        <v>20</v>
      </c>
      <c r="J6" s="150">
        <v>9864967494</v>
      </c>
      <c r="K6" s="18" t="s">
        <v>75</v>
      </c>
      <c r="L6" s="146" t="s">
        <v>76</v>
      </c>
      <c r="M6" s="147">
        <v>9085862146</v>
      </c>
      <c r="N6" s="148" t="s">
        <v>77</v>
      </c>
      <c r="O6" s="149">
        <v>9085628627</v>
      </c>
      <c r="P6" s="24">
        <v>43556</v>
      </c>
      <c r="Q6" s="18" t="s">
        <v>78</v>
      </c>
      <c r="R6" s="18">
        <v>15</v>
      </c>
      <c r="S6" s="18" t="s">
        <v>79</v>
      </c>
      <c r="T6" s="18"/>
    </row>
    <row r="7" spans="1:20" ht="33">
      <c r="A7" s="4">
        <v>3</v>
      </c>
      <c r="B7" s="17" t="s">
        <v>63</v>
      </c>
      <c r="C7" s="143" t="s">
        <v>81</v>
      </c>
      <c r="D7" s="18" t="s">
        <v>23</v>
      </c>
      <c r="E7" s="144" t="s">
        <v>82</v>
      </c>
      <c r="F7" s="144" t="s">
        <v>74</v>
      </c>
      <c r="G7" s="151">
        <v>29</v>
      </c>
      <c r="H7" s="151">
        <v>32</v>
      </c>
      <c r="I7" s="143">
        <v>61</v>
      </c>
      <c r="J7" s="151" t="s">
        <v>83</v>
      </c>
      <c r="K7" s="18" t="s">
        <v>84</v>
      </c>
      <c r="L7" s="146" t="s">
        <v>85</v>
      </c>
      <c r="M7" s="147">
        <v>9854693201</v>
      </c>
      <c r="N7" s="148" t="s">
        <v>86</v>
      </c>
      <c r="O7" s="149">
        <v>8876093420</v>
      </c>
      <c r="P7" s="24">
        <v>43556</v>
      </c>
      <c r="Q7" s="18" t="s">
        <v>78</v>
      </c>
      <c r="R7" s="18">
        <v>12</v>
      </c>
      <c r="S7" s="18" t="s">
        <v>79</v>
      </c>
      <c r="T7" s="18"/>
    </row>
    <row r="8" spans="1:20">
      <c r="A8" s="4">
        <v>4</v>
      </c>
      <c r="B8" s="17" t="s">
        <v>63</v>
      </c>
      <c r="C8" s="148" t="s">
        <v>87</v>
      </c>
      <c r="D8" s="18" t="s">
        <v>25</v>
      </c>
      <c r="E8" s="19"/>
      <c r="F8" s="18"/>
      <c r="G8" s="148">
        <v>7</v>
      </c>
      <c r="H8" s="148">
        <v>5</v>
      </c>
      <c r="I8" s="17">
        <f t="shared" ref="I8:I71" si="0">+G8+H8</f>
        <v>12</v>
      </c>
      <c r="J8" s="152">
        <v>8822365490</v>
      </c>
      <c r="K8" s="18" t="s">
        <v>84</v>
      </c>
      <c r="L8" s="146" t="s">
        <v>85</v>
      </c>
      <c r="M8" s="147">
        <v>9854693201</v>
      </c>
      <c r="N8" s="148" t="s">
        <v>86</v>
      </c>
      <c r="O8" s="149">
        <v>8876093420</v>
      </c>
      <c r="P8" s="24">
        <v>43556</v>
      </c>
      <c r="Q8" s="18" t="s">
        <v>78</v>
      </c>
      <c r="R8" s="18">
        <v>8</v>
      </c>
      <c r="S8" s="18" t="s">
        <v>79</v>
      </c>
      <c r="T8" s="18"/>
    </row>
    <row r="9" spans="1:20" ht="33">
      <c r="A9" s="4">
        <v>5</v>
      </c>
      <c r="B9" s="17" t="s">
        <v>62</v>
      </c>
      <c r="C9" s="143" t="s">
        <v>88</v>
      </c>
      <c r="D9" s="18" t="s">
        <v>23</v>
      </c>
      <c r="E9" s="144" t="s">
        <v>73</v>
      </c>
      <c r="F9" s="144" t="s">
        <v>89</v>
      </c>
      <c r="G9" s="145">
        <v>24</v>
      </c>
      <c r="H9" s="145">
        <v>22</v>
      </c>
      <c r="I9" s="17">
        <f t="shared" si="0"/>
        <v>46</v>
      </c>
      <c r="J9" s="151">
        <v>9401381124</v>
      </c>
      <c r="K9" s="18" t="s">
        <v>75</v>
      </c>
      <c r="L9" s="146" t="s">
        <v>76</v>
      </c>
      <c r="M9" s="147">
        <v>9085862146</v>
      </c>
      <c r="N9" s="148" t="s">
        <v>90</v>
      </c>
      <c r="O9" s="54">
        <v>9859140575</v>
      </c>
      <c r="P9" s="24">
        <v>43557</v>
      </c>
      <c r="Q9" s="18" t="s">
        <v>91</v>
      </c>
      <c r="R9" s="18">
        <v>15</v>
      </c>
      <c r="S9" s="18" t="s">
        <v>79</v>
      </c>
      <c r="T9" s="18"/>
    </row>
    <row r="10" spans="1:20">
      <c r="A10" s="4">
        <v>6</v>
      </c>
      <c r="B10" s="17" t="s">
        <v>62</v>
      </c>
      <c r="C10" s="148" t="s">
        <v>92</v>
      </c>
      <c r="D10" s="18" t="s">
        <v>25</v>
      </c>
      <c r="E10" s="19">
        <v>36</v>
      </c>
      <c r="F10" s="18"/>
      <c r="G10" s="148">
        <v>11</v>
      </c>
      <c r="H10" s="148">
        <v>9</v>
      </c>
      <c r="I10" s="17">
        <f t="shared" si="0"/>
        <v>20</v>
      </c>
      <c r="J10" s="150">
        <v>9085359636</v>
      </c>
      <c r="K10" s="18" t="s">
        <v>75</v>
      </c>
      <c r="L10" s="146" t="s">
        <v>76</v>
      </c>
      <c r="M10" s="147">
        <v>9085862146</v>
      </c>
      <c r="N10" s="148" t="s">
        <v>90</v>
      </c>
      <c r="O10" s="54">
        <v>9859140575</v>
      </c>
      <c r="P10" s="24">
        <v>43557</v>
      </c>
      <c r="Q10" s="18" t="s">
        <v>91</v>
      </c>
      <c r="R10" s="18">
        <v>15</v>
      </c>
      <c r="S10" s="18" t="s">
        <v>79</v>
      </c>
      <c r="T10" s="18"/>
    </row>
    <row r="11" spans="1:20">
      <c r="A11" s="4">
        <v>7</v>
      </c>
      <c r="B11" s="17" t="s">
        <v>63</v>
      </c>
      <c r="C11" s="143" t="s">
        <v>93</v>
      </c>
      <c r="D11" s="18" t="s">
        <v>23</v>
      </c>
      <c r="E11" s="144" t="s">
        <v>94</v>
      </c>
      <c r="F11" s="144" t="s">
        <v>89</v>
      </c>
      <c r="G11" s="145">
        <v>64</v>
      </c>
      <c r="H11" s="145">
        <v>44</v>
      </c>
      <c r="I11" s="17">
        <f t="shared" si="0"/>
        <v>108</v>
      </c>
      <c r="J11" s="54">
        <v>9957211704</v>
      </c>
      <c r="K11" s="18" t="s">
        <v>84</v>
      </c>
      <c r="L11" s="146" t="s">
        <v>85</v>
      </c>
      <c r="M11" s="147">
        <v>9854693201</v>
      </c>
      <c r="N11" s="148" t="s">
        <v>86</v>
      </c>
      <c r="O11" s="149">
        <v>8876093420</v>
      </c>
      <c r="P11" s="24">
        <v>43557</v>
      </c>
      <c r="Q11" s="18" t="s">
        <v>91</v>
      </c>
      <c r="R11" s="18">
        <v>12</v>
      </c>
      <c r="S11" s="18" t="s">
        <v>79</v>
      </c>
      <c r="T11" s="18"/>
    </row>
    <row r="12" spans="1:20" s="51" customFormat="1">
      <c r="A12" s="48">
        <v>8</v>
      </c>
      <c r="B12" s="17" t="s">
        <v>63</v>
      </c>
      <c r="C12" s="148" t="s">
        <v>95</v>
      </c>
      <c r="D12" s="18" t="s">
        <v>25</v>
      </c>
      <c r="E12" s="19"/>
      <c r="F12" s="18"/>
      <c r="G12" s="148">
        <v>4</v>
      </c>
      <c r="H12" s="148">
        <v>9</v>
      </c>
      <c r="I12" s="17">
        <f t="shared" si="0"/>
        <v>13</v>
      </c>
      <c r="J12" s="153">
        <v>8011110800</v>
      </c>
      <c r="K12" s="18" t="s">
        <v>84</v>
      </c>
      <c r="L12" s="146" t="s">
        <v>85</v>
      </c>
      <c r="M12" s="147">
        <v>9854693201</v>
      </c>
      <c r="N12" s="148" t="s">
        <v>96</v>
      </c>
      <c r="O12" s="149">
        <v>9613505632</v>
      </c>
      <c r="P12" s="24">
        <v>43557</v>
      </c>
      <c r="Q12" s="18" t="s">
        <v>91</v>
      </c>
      <c r="R12" s="18">
        <v>8</v>
      </c>
      <c r="S12" s="18" t="s">
        <v>79</v>
      </c>
      <c r="T12" s="18"/>
    </row>
    <row r="13" spans="1:20" ht="33">
      <c r="A13" s="4">
        <v>9</v>
      </c>
      <c r="B13" s="17" t="s">
        <v>62</v>
      </c>
      <c r="C13" s="143" t="s">
        <v>97</v>
      </c>
      <c r="D13" s="18" t="s">
        <v>23</v>
      </c>
      <c r="E13" s="144" t="s">
        <v>73</v>
      </c>
      <c r="F13" s="144" t="s">
        <v>89</v>
      </c>
      <c r="G13" s="145">
        <v>53</v>
      </c>
      <c r="H13" s="145">
        <v>41</v>
      </c>
      <c r="I13" s="17">
        <f t="shared" si="0"/>
        <v>94</v>
      </c>
      <c r="J13" s="54">
        <v>9854717599</v>
      </c>
      <c r="K13" s="154" t="s">
        <v>98</v>
      </c>
      <c r="L13" s="18" t="s">
        <v>99</v>
      </c>
      <c r="M13" s="152">
        <v>9854542701</v>
      </c>
      <c r="N13" s="148" t="s">
        <v>100</v>
      </c>
      <c r="O13" s="149">
        <v>9854928130</v>
      </c>
      <c r="P13" s="24">
        <v>43558</v>
      </c>
      <c r="Q13" s="18" t="s">
        <v>101</v>
      </c>
      <c r="R13" s="18">
        <v>8</v>
      </c>
      <c r="S13" s="18" t="s">
        <v>79</v>
      </c>
      <c r="T13" s="18"/>
    </row>
    <row r="14" spans="1:20" ht="33">
      <c r="A14" s="4">
        <v>10</v>
      </c>
      <c r="B14" s="17" t="s">
        <v>62</v>
      </c>
      <c r="C14" s="148" t="s">
        <v>102</v>
      </c>
      <c r="D14" s="18" t="s">
        <v>25</v>
      </c>
      <c r="E14" s="19">
        <v>166</v>
      </c>
      <c r="F14" s="18"/>
      <c r="G14" s="148">
        <v>7</v>
      </c>
      <c r="H14" s="148">
        <v>7</v>
      </c>
      <c r="I14" s="17">
        <f t="shared" si="0"/>
        <v>14</v>
      </c>
      <c r="J14" s="150">
        <v>9401733404</v>
      </c>
      <c r="K14" s="18" t="s">
        <v>98</v>
      </c>
      <c r="L14" s="18" t="s">
        <v>99</v>
      </c>
      <c r="M14" s="152">
        <v>9854542701</v>
      </c>
      <c r="N14" s="148" t="s">
        <v>100</v>
      </c>
      <c r="O14" s="149">
        <v>9854928130</v>
      </c>
      <c r="P14" s="24">
        <v>43558</v>
      </c>
      <c r="Q14" s="18" t="s">
        <v>101</v>
      </c>
      <c r="R14" s="18">
        <v>8</v>
      </c>
      <c r="S14" s="18" t="s">
        <v>79</v>
      </c>
      <c r="T14" s="18"/>
    </row>
    <row r="15" spans="1:20" ht="33">
      <c r="A15" s="4">
        <v>11</v>
      </c>
      <c r="B15" s="17" t="s">
        <v>63</v>
      </c>
      <c r="C15" s="143" t="s">
        <v>103</v>
      </c>
      <c r="D15" s="18" t="s">
        <v>23</v>
      </c>
      <c r="E15" s="144" t="s">
        <v>104</v>
      </c>
      <c r="F15" s="144" t="s">
        <v>89</v>
      </c>
      <c r="G15" s="145">
        <v>13</v>
      </c>
      <c r="H15" s="145">
        <v>13</v>
      </c>
      <c r="I15" s="17">
        <f t="shared" si="0"/>
        <v>26</v>
      </c>
      <c r="J15" s="54" t="s">
        <v>105</v>
      </c>
      <c r="K15" s="18" t="s">
        <v>106</v>
      </c>
      <c r="L15" s="18" t="s">
        <v>107</v>
      </c>
      <c r="M15" s="152">
        <v>8876853748</v>
      </c>
      <c r="N15" s="148" t="s">
        <v>108</v>
      </c>
      <c r="O15" s="149">
        <v>7896434260</v>
      </c>
      <c r="P15" s="24">
        <v>43558</v>
      </c>
      <c r="Q15" s="18" t="s">
        <v>101</v>
      </c>
      <c r="R15" s="18">
        <v>15</v>
      </c>
      <c r="S15" s="18" t="s">
        <v>79</v>
      </c>
      <c r="T15" s="18"/>
    </row>
    <row r="16" spans="1:20" ht="33">
      <c r="A16" s="4">
        <v>12</v>
      </c>
      <c r="B16" s="17" t="s">
        <v>63</v>
      </c>
      <c r="C16" s="148" t="s">
        <v>109</v>
      </c>
      <c r="D16" s="18" t="s">
        <v>25</v>
      </c>
      <c r="E16" s="19"/>
      <c r="F16" s="18"/>
      <c r="G16" s="148">
        <v>6</v>
      </c>
      <c r="H16" s="148">
        <v>3</v>
      </c>
      <c r="I16" s="17">
        <f t="shared" si="0"/>
        <v>9</v>
      </c>
      <c r="J16" s="54">
        <v>9859577303</v>
      </c>
      <c r="K16" s="18" t="s">
        <v>106</v>
      </c>
      <c r="L16" s="18" t="s">
        <v>107</v>
      </c>
      <c r="M16" s="152">
        <v>8876853748</v>
      </c>
      <c r="N16" s="148" t="s">
        <v>110</v>
      </c>
      <c r="O16" s="155">
        <v>7896267031</v>
      </c>
      <c r="P16" s="24">
        <v>43558</v>
      </c>
      <c r="Q16" s="18" t="s">
        <v>101</v>
      </c>
      <c r="R16" s="18">
        <v>15</v>
      </c>
      <c r="S16" s="18" t="s">
        <v>79</v>
      </c>
      <c r="T16" s="18"/>
    </row>
    <row r="17" spans="1:20" ht="33">
      <c r="A17" s="4">
        <v>13</v>
      </c>
      <c r="B17" s="17" t="s">
        <v>62</v>
      </c>
      <c r="C17" s="143" t="s">
        <v>111</v>
      </c>
      <c r="D17" s="18" t="s">
        <v>23</v>
      </c>
      <c r="E17" s="144" t="s">
        <v>112</v>
      </c>
      <c r="F17" s="144" t="s">
        <v>89</v>
      </c>
      <c r="G17" s="145">
        <v>19</v>
      </c>
      <c r="H17" s="145">
        <v>25</v>
      </c>
      <c r="I17" s="17">
        <f t="shared" si="0"/>
        <v>44</v>
      </c>
      <c r="J17" s="54" t="s">
        <v>113</v>
      </c>
      <c r="K17" s="154" t="s">
        <v>98</v>
      </c>
      <c r="L17" s="18" t="s">
        <v>99</v>
      </c>
      <c r="M17" s="152">
        <v>9854542701</v>
      </c>
      <c r="N17" s="148" t="s">
        <v>100</v>
      </c>
      <c r="O17" s="149">
        <v>9854928130</v>
      </c>
      <c r="P17" s="24">
        <v>43559</v>
      </c>
      <c r="Q17" s="18" t="s">
        <v>114</v>
      </c>
      <c r="R17" s="18">
        <v>8</v>
      </c>
      <c r="S17" s="18" t="s">
        <v>79</v>
      </c>
      <c r="T17" s="18"/>
    </row>
    <row r="18" spans="1:20">
      <c r="A18" s="4">
        <v>14</v>
      </c>
      <c r="B18" s="17" t="s">
        <v>62</v>
      </c>
      <c r="C18" s="148" t="s">
        <v>115</v>
      </c>
      <c r="D18" s="18" t="s">
        <v>25</v>
      </c>
      <c r="E18" s="19"/>
      <c r="F18" s="18"/>
      <c r="G18" s="148">
        <v>16</v>
      </c>
      <c r="H18" s="148">
        <v>10</v>
      </c>
      <c r="I18" s="17">
        <f t="shared" si="0"/>
        <v>26</v>
      </c>
      <c r="J18" s="150">
        <v>9954736418</v>
      </c>
      <c r="K18" s="18" t="s">
        <v>98</v>
      </c>
      <c r="L18" s="18" t="s">
        <v>99</v>
      </c>
      <c r="M18" s="152">
        <v>9854542701</v>
      </c>
      <c r="N18" s="148" t="s">
        <v>100</v>
      </c>
      <c r="O18" s="149">
        <v>9854928130</v>
      </c>
      <c r="P18" s="24">
        <v>43559</v>
      </c>
      <c r="Q18" s="18" t="s">
        <v>114</v>
      </c>
      <c r="R18" s="18">
        <v>8</v>
      </c>
      <c r="S18" s="18" t="s">
        <v>79</v>
      </c>
      <c r="T18" s="18"/>
    </row>
    <row r="19" spans="1:20">
      <c r="A19" s="4">
        <v>15</v>
      </c>
      <c r="B19" s="17" t="s">
        <v>63</v>
      </c>
      <c r="C19" s="143" t="s">
        <v>116</v>
      </c>
      <c r="D19" s="18" t="s">
        <v>23</v>
      </c>
      <c r="E19" s="144" t="s">
        <v>117</v>
      </c>
      <c r="F19" s="144" t="s">
        <v>89</v>
      </c>
      <c r="G19" s="145">
        <v>29</v>
      </c>
      <c r="H19" s="145">
        <v>38</v>
      </c>
      <c r="I19" s="17">
        <f t="shared" si="0"/>
        <v>67</v>
      </c>
      <c r="J19" s="54">
        <v>9707572693</v>
      </c>
      <c r="K19" s="18" t="s">
        <v>84</v>
      </c>
      <c r="L19" s="146" t="s">
        <v>85</v>
      </c>
      <c r="M19" s="147">
        <v>9854693201</v>
      </c>
      <c r="N19" s="151" t="s">
        <v>118</v>
      </c>
      <c r="O19" s="149">
        <v>9508025159</v>
      </c>
      <c r="P19" s="24">
        <v>43559</v>
      </c>
      <c r="Q19" s="18" t="s">
        <v>114</v>
      </c>
      <c r="R19" s="18">
        <v>12</v>
      </c>
      <c r="S19" s="18" t="s">
        <v>79</v>
      </c>
      <c r="T19" s="18"/>
    </row>
    <row r="20" spans="1:20">
      <c r="A20" s="4">
        <v>16</v>
      </c>
      <c r="B20" s="17" t="s">
        <v>63</v>
      </c>
      <c r="C20" s="148" t="s">
        <v>119</v>
      </c>
      <c r="D20" s="18" t="s">
        <v>25</v>
      </c>
      <c r="E20" s="19"/>
      <c r="F20" s="18"/>
      <c r="G20" s="148">
        <v>4</v>
      </c>
      <c r="H20" s="148">
        <v>3</v>
      </c>
      <c r="I20" s="17">
        <f t="shared" si="0"/>
        <v>7</v>
      </c>
      <c r="J20" s="54">
        <v>8011139551</v>
      </c>
      <c r="K20" s="18" t="s">
        <v>106</v>
      </c>
      <c r="L20" s="18" t="s">
        <v>107</v>
      </c>
      <c r="M20" s="152">
        <v>8876853748</v>
      </c>
      <c r="N20" s="148" t="s">
        <v>120</v>
      </c>
      <c r="O20" s="156">
        <v>9577238320</v>
      </c>
      <c r="P20" s="24">
        <v>43559</v>
      </c>
      <c r="Q20" s="18" t="s">
        <v>114</v>
      </c>
      <c r="R20" s="18">
        <v>15</v>
      </c>
      <c r="S20" s="18" t="s">
        <v>79</v>
      </c>
      <c r="T20" s="18"/>
    </row>
    <row r="21" spans="1:20">
      <c r="A21" s="4">
        <v>17</v>
      </c>
      <c r="B21" s="17" t="s">
        <v>62</v>
      </c>
      <c r="C21" s="143" t="s">
        <v>121</v>
      </c>
      <c r="D21" s="18" t="s">
        <v>23</v>
      </c>
      <c r="E21" s="144" t="s">
        <v>122</v>
      </c>
      <c r="F21" s="144" t="s">
        <v>89</v>
      </c>
      <c r="G21" s="145">
        <v>12</v>
      </c>
      <c r="H21" s="145">
        <v>12</v>
      </c>
      <c r="I21" s="17">
        <f t="shared" si="0"/>
        <v>24</v>
      </c>
      <c r="J21" s="54">
        <v>9706139896</v>
      </c>
      <c r="K21" s="154" t="s">
        <v>123</v>
      </c>
      <c r="L21" s="18" t="s">
        <v>124</v>
      </c>
      <c r="M21" s="147">
        <v>9954256843</v>
      </c>
      <c r="N21" s="148" t="s">
        <v>125</v>
      </c>
      <c r="O21" s="149">
        <v>9859834724</v>
      </c>
      <c r="P21" s="24">
        <v>43560</v>
      </c>
      <c r="Q21" s="18" t="s">
        <v>126</v>
      </c>
      <c r="R21" s="18">
        <v>15</v>
      </c>
      <c r="S21" s="18" t="s">
        <v>79</v>
      </c>
      <c r="T21" s="18"/>
    </row>
    <row r="22" spans="1:20">
      <c r="A22" s="4">
        <v>18</v>
      </c>
      <c r="B22" s="17" t="s">
        <v>62</v>
      </c>
      <c r="C22" s="148" t="s">
        <v>127</v>
      </c>
      <c r="D22" s="18" t="s">
        <v>25</v>
      </c>
      <c r="E22" s="19">
        <v>89</v>
      </c>
      <c r="F22" s="18"/>
      <c r="G22" s="19">
        <v>4</v>
      </c>
      <c r="H22" s="19">
        <v>7</v>
      </c>
      <c r="I22" s="17">
        <f t="shared" si="0"/>
        <v>11</v>
      </c>
      <c r="J22" s="150">
        <v>9401039071</v>
      </c>
      <c r="K22" s="18" t="s">
        <v>123</v>
      </c>
      <c r="L22" s="18" t="s">
        <v>124</v>
      </c>
      <c r="M22" s="147">
        <v>9954256843</v>
      </c>
      <c r="N22" s="148" t="s">
        <v>128</v>
      </c>
      <c r="O22" s="54">
        <v>9864699359</v>
      </c>
      <c r="P22" s="24">
        <v>43560</v>
      </c>
      <c r="Q22" s="18" t="s">
        <v>126</v>
      </c>
      <c r="R22" s="18">
        <v>15</v>
      </c>
      <c r="S22" s="18" t="s">
        <v>79</v>
      </c>
      <c r="T22" s="18"/>
    </row>
    <row r="23" spans="1:20">
      <c r="A23" s="4">
        <v>19</v>
      </c>
      <c r="B23" s="17" t="s">
        <v>63</v>
      </c>
      <c r="C23" s="143" t="s">
        <v>129</v>
      </c>
      <c r="D23" s="18" t="s">
        <v>23</v>
      </c>
      <c r="E23" s="144" t="s">
        <v>130</v>
      </c>
      <c r="F23" s="144" t="s">
        <v>89</v>
      </c>
      <c r="G23" s="145">
        <v>20</v>
      </c>
      <c r="H23" s="145">
        <v>21</v>
      </c>
      <c r="I23" s="17">
        <f t="shared" si="0"/>
        <v>41</v>
      </c>
      <c r="J23" s="54" t="s">
        <v>131</v>
      </c>
      <c r="K23" s="18" t="s">
        <v>132</v>
      </c>
      <c r="L23" s="18" t="s">
        <v>133</v>
      </c>
      <c r="M23" s="147">
        <v>9707507636</v>
      </c>
      <c r="N23" s="148" t="s">
        <v>134</v>
      </c>
      <c r="O23" s="152">
        <v>9954569546</v>
      </c>
      <c r="P23" s="24">
        <v>43560</v>
      </c>
      <c r="Q23" s="18" t="s">
        <v>126</v>
      </c>
      <c r="R23" s="18">
        <v>12</v>
      </c>
      <c r="S23" s="18" t="s">
        <v>79</v>
      </c>
      <c r="T23" s="18"/>
    </row>
    <row r="24" spans="1:20">
      <c r="A24" s="4">
        <v>20</v>
      </c>
      <c r="B24" s="17" t="s">
        <v>63</v>
      </c>
      <c r="C24" s="148" t="s">
        <v>135</v>
      </c>
      <c r="D24" s="18" t="s">
        <v>25</v>
      </c>
      <c r="E24" s="19"/>
      <c r="F24" s="18"/>
      <c r="G24" s="148">
        <v>14</v>
      </c>
      <c r="H24" s="148">
        <v>44</v>
      </c>
      <c r="I24" s="17">
        <f t="shared" si="0"/>
        <v>58</v>
      </c>
      <c r="J24" s="150">
        <v>8399038539</v>
      </c>
      <c r="K24" s="18" t="s">
        <v>132</v>
      </c>
      <c r="L24" s="18" t="s">
        <v>133</v>
      </c>
      <c r="M24" s="147">
        <v>9707507636</v>
      </c>
      <c r="N24" s="148" t="s">
        <v>136</v>
      </c>
      <c r="O24" s="152">
        <v>9859427386</v>
      </c>
      <c r="P24" s="24">
        <v>43560</v>
      </c>
      <c r="Q24" s="18" t="s">
        <v>126</v>
      </c>
      <c r="R24" s="18">
        <v>12</v>
      </c>
      <c r="S24" s="18" t="s">
        <v>79</v>
      </c>
      <c r="T24" s="18"/>
    </row>
    <row r="25" spans="1:20" ht="33">
      <c r="A25" s="4">
        <v>21</v>
      </c>
      <c r="B25" s="17" t="s">
        <v>62</v>
      </c>
      <c r="C25" s="143" t="s">
        <v>137</v>
      </c>
      <c r="D25" s="18" t="s">
        <v>23</v>
      </c>
      <c r="E25" s="144" t="s">
        <v>138</v>
      </c>
      <c r="F25" s="144" t="s">
        <v>89</v>
      </c>
      <c r="G25" s="145">
        <v>14</v>
      </c>
      <c r="H25" s="145">
        <v>12</v>
      </c>
      <c r="I25" s="17">
        <f t="shared" si="0"/>
        <v>26</v>
      </c>
      <c r="J25" s="54" t="s">
        <v>139</v>
      </c>
      <c r="K25" s="154" t="s">
        <v>123</v>
      </c>
      <c r="L25" s="18" t="s">
        <v>124</v>
      </c>
      <c r="M25" s="147">
        <v>9954256843</v>
      </c>
      <c r="N25" s="148" t="s">
        <v>125</v>
      </c>
      <c r="O25" s="149">
        <v>9859834724</v>
      </c>
      <c r="P25" s="24">
        <v>43561</v>
      </c>
      <c r="Q25" s="18" t="s">
        <v>140</v>
      </c>
      <c r="R25" s="18">
        <v>15</v>
      </c>
      <c r="S25" s="18" t="s">
        <v>79</v>
      </c>
      <c r="T25" s="18"/>
    </row>
    <row r="26" spans="1:20">
      <c r="A26" s="4">
        <v>22</v>
      </c>
      <c r="B26" s="17" t="s">
        <v>62</v>
      </c>
      <c r="C26" s="151" t="s">
        <v>141</v>
      </c>
      <c r="D26" s="18" t="s">
        <v>25</v>
      </c>
      <c r="E26" s="19">
        <v>146</v>
      </c>
      <c r="F26" s="18"/>
      <c r="G26" s="19">
        <v>23</v>
      </c>
      <c r="H26" s="19">
        <v>18</v>
      </c>
      <c r="I26" s="17">
        <f t="shared" si="0"/>
        <v>41</v>
      </c>
      <c r="J26" s="157">
        <v>8011298559</v>
      </c>
      <c r="K26" s="18" t="s">
        <v>123</v>
      </c>
      <c r="L26" s="18" t="s">
        <v>124</v>
      </c>
      <c r="M26" s="147">
        <v>9954256843</v>
      </c>
      <c r="N26" s="148" t="s">
        <v>128</v>
      </c>
      <c r="O26" s="54">
        <v>9864699359</v>
      </c>
      <c r="P26" s="24">
        <v>43561</v>
      </c>
      <c r="Q26" s="18" t="s">
        <v>140</v>
      </c>
      <c r="R26" s="18">
        <v>15</v>
      </c>
      <c r="S26" s="18" t="s">
        <v>79</v>
      </c>
      <c r="T26" s="18"/>
    </row>
    <row r="27" spans="1:20">
      <c r="A27" s="4">
        <v>23</v>
      </c>
      <c r="B27" s="17" t="s">
        <v>63</v>
      </c>
      <c r="C27" s="143" t="s">
        <v>142</v>
      </c>
      <c r="D27" s="18" t="s">
        <v>23</v>
      </c>
      <c r="E27" s="144" t="s">
        <v>143</v>
      </c>
      <c r="F27" s="144" t="s">
        <v>74</v>
      </c>
      <c r="G27" s="145">
        <v>29</v>
      </c>
      <c r="H27" s="145">
        <v>33</v>
      </c>
      <c r="I27" s="17">
        <f t="shared" si="0"/>
        <v>62</v>
      </c>
      <c r="J27" s="54" t="s">
        <v>144</v>
      </c>
      <c r="K27" s="18" t="s">
        <v>132</v>
      </c>
      <c r="L27" s="18" t="s">
        <v>133</v>
      </c>
      <c r="M27" s="147">
        <v>9707507636</v>
      </c>
      <c r="N27" s="148" t="s">
        <v>134</v>
      </c>
      <c r="O27" s="152">
        <v>9954569546</v>
      </c>
      <c r="P27" s="24">
        <v>43561</v>
      </c>
      <c r="Q27" s="18" t="s">
        <v>140</v>
      </c>
      <c r="R27" s="18">
        <v>12</v>
      </c>
      <c r="S27" s="18" t="s">
        <v>79</v>
      </c>
      <c r="T27" s="18"/>
    </row>
    <row r="28" spans="1:20">
      <c r="A28" s="4">
        <v>24</v>
      </c>
      <c r="B28" s="17" t="s">
        <v>63</v>
      </c>
      <c r="C28" s="148" t="s">
        <v>145</v>
      </c>
      <c r="D28" s="18" t="s">
        <v>25</v>
      </c>
      <c r="E28" s="19">
        <v>73</v>
      </c>
      <c r="F28" s="18"/>
      <c r="G28" s="148">
        <v>15</v>
      </c>
      <c r="H28" s="148">
        <v>50</v>
      </c>
      <c r="I28" s="17">
        <f t="shared" si="0"/>
        <v>65</v>
      </c>
      <c r="J28" s="150">
        <v>9957201430</v>
      </c>
      <c r="K28" s="18" t="s">
        <v>132</v>
      </c>
      <c r="L28" s="18" t="s">
        <v>133</v>
      </c>
      <c r="M28" s="147">
        <v>9707507636</v>
      </c>
      <c r="N28" s="148" t="s">
        <v>146</v>
      </c>
      <c r="O28" s="54">
        <v>8011490326</v>
      </c>
      <c r="P28" s="24">
        <v>43561</v>
      </c>
      <c r="Q28" s="18" t="s">
        <v>140</v>
      </c>
      <c r="R28" s="18">
        <v>12</v>
      </c>
      <c r="S28" s="18" t="s">
        <v>79</v>
      </c>
      <c r="T28" s="18"/>
    </row>
    <row r="29" spans="1:20" ht="33">
      <c r="A29" s="4">
        <v>25</v>
      </c>
      <c r="B29" s="17" t="s">
        <v>62</v>
      </c>
      <c r="C29" s="143" t="s">
        <v>147</v>
      </c>
      <c r="D29" s="18" t="s">
        <v>23</v>
      </c>
      <c r="E29" s="144" t="s">
        <v>148</v>
      </c>
      <c r="F29" s="144" t="s">
        <v>89</v>
      </c>
      <c r="G29" s="145">
        <v>13</v>
      </c>
      <c r="H29" s="145">
        <v>20</v>
      </c>
      <c r="I29" s="17">
        <f t="shared" si="0"/>
        <v>33</v>
      </c>
      <c r="J29" s="54" t="s">
        <v>149</v>
      </c>
      <c r="K29" s="154" t="s">
        <v>123</v>
      </c>
      <c r="L29" s="18" t="s">
        <v>124</v>
      </c>
      <c r="M29" s="147">
        <v>9954256843</v>
      </c>
      <c r="N29" s="148" t="s">
        <v>125</v>
      </c>
      <c r="O29" s="149">
        <v>9859834724</v>
      </c>
      <c r="P29" s="24">
        <v>43563</v>
      </c>
      <c r="Q29" s="18" t="s">
        <v>78</v>
      </c>
      <c r="R29" s="18">
        <v>15</v>
      </c>
      <c r="S29" s="18" t="s">
        <v>79</v>
      </c>
      <c r="T29" s="18"/>
    </row>
    <row r="30" spans="1:20">
      <c r="A30" s="4">
        <v>26</v>
      </c>
      <c r="B30" s="17" t="s">
        <v>62</v>
      </c>
      <c r="C30" s="148" t="s">
        <v>150</v>
      </c>
      <c r="D30" s="18" t="s">
        <v>25</v>
      </c>
      <c r="E30" s="19">
        <v>39</v>
      </c>
      <c r="F30" s="18"/>
      <c r="G30" s="148">
        <v>20</v>
      </c>
      <c r="H30" s="148">
        <v>13</v>
      </c>
      <c r="I30" s="17">
        <f t="shared" si="0"/>
        <v>33</v>
      </c>
      <c r="J30" s="150">
        <v>9864387133</v>
      </c>
      <c r="K30" s="18" t="s">
        <v>123</v>
      </c>
      <c r="L30" s="18" t="s">
        <v>124</v>
      </c>
      <c r="M30" s="147">
        <v>9954256843</v>
      </c>
      <c r="N30" s="148" t="s">
        <v>125</v>
      </c>
      <c r="O30" s="149">
        <v>9859834724</v>
      </c>
      <c r="P30" s="24">
        <v>43563</v>
      </c>
      <c r="Q30" s="18" t="s">
        <v>78</v>
      </c>
      <c r="R30" s="18">
        <v>15</v>
      </c>
      <c r="S30" s="18" t="s">
        <v>79</v>
      </c>
      <c r="T30" s="18"/>
    </row>
    <row r="31" spans="1:20" ht="33">
      <c r="A31" s="4">
        <v>27</v>
      </c>
      <c r="B31" s="17" t="s">
        <v>63</v>
      </c>
      <c r="C31" s="143" t="s">
        <v>151</v>
      </c>
      <c r="D31" s="18" t="s">
        <v>23</v>
      </c>
      <c r="E31" s="144" t="s">
        <v>152</v>
      </c>
      <c r="F31" s="144" t="s">
        <v>89</v>
      </c>
      <c r="G31" s="145">
        <v>21</v>
      </c>
      <c r="H31" s="145">
        <v>27</v>
      </c>
      <c r="I31" s="17">
        <f t="shared" si="0"/>
        <v>48</v>
      </c>
      <c r="J31" s="143" t="s">
        <v>153</v>
      </c>
      <c r="K31" s="18" t="s">
        <v>132</v>
      </c>
      <c r="L31" s="18" t="s">
        <v>133</v>
      </c>
      <c r="M31" s="147">
        <v>9707507636</v>
      </c>
      <c r="N31" s="148" t="s">
        <v>136</v>
      </c>
      <c r="O31" s="152">
        <v>9859427386</v>
      </c>
      <c r="P31" s="24">
        <v>43563</v>
      </c>
      <c r="Q31" s="18" t="s">
        <v>78</v>
      </c>
      <c r="R31" s="18">
        <v>12</v>
      </c>
      <c r="S31" s="18" t="s">
        <v>79</v>
      </c>
      <c r="T31" s="18"/>
    </row>
    <row r="32" spans="1:20" ht="33">
      <c r="A32" s="4">
        <v>28</v>
      </c>
      <c r="B32" s="17" t="s">
        <v>63</v>
      </c>
      <c r="C32" s="148" t="s">
        <v>154</v>
      </c>
      <c r="D32" s="18" t="s">
        <v>25</v>
      </c>
      <c r="E32" s="19">
        <v>98</v>
      </c>
      <c r="F32" s="18"/>
      <c r="G32" s="148">
        <v>24</v>
      </c>
      <c r="H32" s="148">
        <v>73</v>
      </c>
      <c r="I32" s="17">
        <f t="shared" si="0"/>
        <v>97</v>
      </c>
      <c r="J32" s="150">
        <v>9864718757</v>
      </c>
      <c r="K32" s="18" t="s">
        <v>132</v>
      </c>
      <c r="L32" s="18" t="s">
        <v>133</v>
      </c>
      <c r="M32" s="147">
        <v>9707507636</v>
      </c>
      <c r="N32" s="148" t="s">
        <v>146</v>
      </c>
      <c r="O32" s="54">
        <v>8011490326</v>
      </c>
      <c r="P32" s="24">
        <v>43563</v>
      </c>
      <c r="Q32" s="18" t="s">
        <v>78</v>
      </c>
      <c r="R32" s="18">
        <v>12</v>
      </c>
      <c r="S32" s="18" t="s">
        <v>79</v>
      </c>
      <c r="T32" s="18"/>
    </row>
    <row r="33" spans="1:20">
      <c r="A33" s="4">
        <v>29</v>
      </c>
      <c r="B33" s="17" t="s">
        <v>62</v>
      </c>
      <c r="C33" s="143" t="s">
        <v>155</v>
      </c>
      <c r="D33" s="18" t="s">
        <v>23</v>
      </c>
      <c r="E33" s="144" t="s">
        <v>73</v>
      </c>
      <c r="F33" s="144" t="s">
        <v>156</v>
      </c>
      <c r="G33" s="151">
        <v>108</v>
      </c>
      <c r="H33" s="151">
        <v>17</v>
      </c>
      <c r="I33" s="17">
        <f t="shared" si="0"/>
        <v>125</v>
      </c>
      <c r="J33" s="143">
        <v>9859876359</v>
      </c>
      <c r="K33" s="18" t="s">
        <v>98</v>
      </c>
      <c r="L33" s="18" t="s">
        <v>99</v>
      </c>
      <c r="M33" s="152">
        <v>9854542701</v>
      </c>
      <c r="N33" s="148" t="s">
        <v>100</v>
      </c>
      <c r="O33" s="149">
        <v>9854928130</v>
      </c>
      <c r="P33" s="24">
        <v>43564</v>
      </c>
      <c r="Q33" s="18" t="s">
        <v>91</v>
      </c>
      <c r="R33" s="18">
        <v>12</v>
      </c>
      <c r="S33" s="18" t="s">
        <v>79</v>
      </c>
      <c r="T33" s="18"/>
    </row>
    <row r="34" spans="1:20">
      <c r="A34" s="4">
        <v>30</v>
      </c>
      <c r="B34" s="17" t="s">
        <v>62</v>
      </c>
      <c r="C34" s="151" t="s">
        <v>157</v>
      </c>
      <c r="D34" s="18" t="s">
        <v>25</v>
      </c>
      <c r="E34" s="19">
        <v>6</v>
      </c>
      <c r="F34" s="18"/>
      <c r="G34" s="151">
        <v>7</v>
      </c>
      <c r="H34" s="151">
        <v>6</v>
      </c>
      <c r="I34" s="17">
        <f t="shared" si="0"/>
        <v>13</v>
      </c>
      <c r="J34" s="157">
        <v>9954748497</v>
      </c>
      <c r="K34" s="18" t="s">
        <v>98</v>
      </c>
      <c r="L34" s="18" t="s">
        <v>99</v>
      </c>
      <c r="M34" s="152">
        <v>9854542701</v>
      </c>
      <c r="N34" s="148" t="s">
        <v>100</v>
      </c>
      <c r="O34" s="149">
        <v>9854928130</v>
      </c>
      <c r="P34" s="24">
        <v>43564</v>
      </c>
      <c r="Q34" s="18" t="s">
        <v>91</v>
      </c>
      <c r="R34" s="18">
        <v>8</v>
      </c>
      <c r="S34" s="18" t="s">
        <v>79</v>
      </c>
      <c r="T34" s="18"/>
    </row>
    <row r="35" spans="1:20">
      <c r="A35" s="4">
        <v>31</v>
      </c>
      <c r="B35" s="17" t="s">
        <v>63</v>
      </c>
      <c r="C35" s="143" t="s">
        <v>158</v>
      </c>
      <c r="D35" s="18" t="s">
        <v>23</v>
      </c>
      <c r="E35" s="144" t="s">
        <v>152</v>
      </c>
      <c r="F35" s="144" t="s">
        <v>89</v>
      </c>
      <c r="G35" s="145">
        <v>16</v>
      </c>
      <c r="H35" s="145">
        <v>13</v>
      </c>
      <c r="I35" s="17">
        <f t="shared" si="0"/>
        <v>29</v>
      </c>
      <c r="J35" s="54" t="s">
        <v>159</v>
      </c>
      <c r="K35" s="18" t="s">
        <v>132</v>
      </c>
      <c r="L35" s="18" t="s">
        <v>133</v>
      </c>
      <c r="M35" s="152"/>
      <c r="N35" s="158" t="s">
        <v>160</v>
      </c>
      <c r="O35" s="54">
        <v>8011490326</v>
      </c>
      <c r="P35" s="24">
        <v>43564</v>
      </c>
      <c r="Q35" s="18" t="s">
        <v>91</v>
      </c>
      <c r="R35" s="18">
        <v>8</v>
      </c>
      <c r="S35" s="18" t="s">
        <v>79</v>
      </c>
      <c r="T35" s="18"/>
    </row>
    <row r="36" spans="1:20" ht="33">
      <c r="A36" s="4">
        <v>32</v>
      </c>
      <c r="B36" s="17" t="s">
        <v>63</v>
      </c>
      <c r="C36" s="148" t="s">
        <v>161</v>
      </c>
      <c r="D36" s="18" t="s">
        <v>25</v>
      </c>
      <c r="E36" s="19">
        <v>192</v>
      </c>
      <c r="F36" s="18"/>
      <c r="G36" s="148">
        <v>18</v>
      </c>
      <c r="H36" s="148">
        <v>14</v>
      </c>
      <c r="I36" s="17">
        <f t="shared" si="0"/>
        <v>32</v>
      </c>
      <c r="J36" s="150">
        <v>9577242838</v>
      </c>
      <c r="K36" s="18" t="s">
        <v>132</v>
      </c>
      <c r="L36" s="18" t="s">
        <v>133</v>
      </c>
      <c r="M36" s="147">
        <v>9707507636</v>
      </c>
      <c r="N36" s="148" t="s">
        <v>162</v>
      </c>
      <c r="O36" s="152">
        <v>9859327101</v>
      </c>
      <c r="P36" s="24">
        <v>43564</v>
      </c>
      <c r="Q36" s="18" t="s">
        <v>91</v>
      </c>
      <c r="R36" s="18">
        <v>12</v>
      </c>
      <c r="S36" s="18" t="s">
        <v>79</v>
      </c>
      <c r="T36" s="18"/>
    </row>
    <row r="37" spans="1:20" ht="33">
      <c r="A37" s="4">
        <v>33</v>
      </c>
      <c r="B37" s="17" t="s">
        <v>62</v>
      </c>
      <c r="C37" s="143" t="s">
        <v>155</v>
      </c>
      <c r="D37" s="18" t="s">
        <v>23</v>
      </c>
      <c r="E37" s="144" t="s">
        <v>73</v>
      </c>
      <c r="F37" s="144" t="s">
        <v>156</v>
      </c>
      <c r="G37" s="151">
        <v>108</v>
      </c>
      <c r="H37" s="151">
        <v>17</v>
      </c>
      <c r="I37" s="17">
        <f t="shared" si="0"/>
        <v>125</v>
      </c>
      <c r="J37" s="143">
        <v>9859876359</v>
      </c>
      <c r="K37" s="18" t="s">
        <v>98</v>
      </c>
      <c r="L37" s="18" t="s">
        <v>99</v>
      </c>
      <c r="M37" s="152">
        <v>9854542701</v>
      </c>
      <c r="N37" s="148" t="s">
        <v>100</v>
      </c>
      <c r="O37" s="149">
        <v>9854928130</v>
      </c>
      <c r="P37" s="24">
        <v>43565</v>
      </c>
      <c r="Q37" s="18" t="s">
        <v>101</v>
      </c>
      <c r="R37" s="18">
        <v>12</v>
      </c>
      <c r="S37" s="18" t="s">
        <v>79</v>
      </c>
      <c r="T37" s="18"/>
    </row>
    <row r="38" spans="1:20" ht="33">
      <c r="A38" s="4">
        <v>34</v>
      </c>
      <c r="B38" s="17" t="s">
        <v>62</v>
      </c>
      <c r="C38" s="151" t="s">
        <v>163</v>
      </c>
      <c r="D38" s="18" t="s">
        <v>25</v>
      </c>
      <c r="E38" s="19">
        <v>25</v>
      </c>
      <c r="F38" s="18"/>
      <c r="G38" s="151">
        <v>9</v>
      </c>
      <c r="H38" s="151">
        <v>5</v>
      </c>
      <c r="I38" s="17">
        <f t="shared" si="0"/>
        <v>14</v>
      </c>
      <c r="J38" s="54">
        <v>8011568824</v>
      </c>
      <c r="K38" s="18" t="s">
        <v>98</v>
      </c>
      <c r="L38" s="18" t="s">
        <v>99</v>
      </c>
      <c r="M38" s="152">
        <v>9854542701</v>
      </c>
      <c r="N38" s="148" t="s">
        <v>100</v>
      </c>
      <c r="O38" s="149">
        <v>9854928130</v>
      </c>
      <c r="P38" s="24">
        <v>43565</v>
      </c>
      <c r="Q38" s="18" t="s">
        <v>101</v>
      </c>
      <c r="R38" s="18">
        <v>8</v>
      </c>
      <c r="S38" s="18" t="s">
        <v>79</v>
      </c>
      <c r="T38" s="18"/>
    </row>
    <row r="39" spans="1:20" ht="33">
      <c r="A39" s="4">
        <v>35</v>
      </c>
      <c r="B39" s="17" t="s">
        <v>63</v>
      </c>
      <c r="C39" s="143" t="s">
        <v>164</v>
      </c>
      <c r="D39" s="18" t="s">
        <v>23</v>
      </c>
      <c r="E39" s="144" t="s">
        <v>165</v>
      </c>
      <c r="F39" s="144" t="s">
        <v>89</v>
      </c>
      <c r="G39" s="145">
        <v>24</v>
      </c>
      <c r="H39" s="145">
        <v>45</v>
      </c>
      <c r="I39" s="17">
        <f t="shared" si="0"/>
        <v>69</v>
      </c>
      <c r="J39" s="54">
        <v>9613718604</v>
      </c>
      <c r="K39" s="18" t="s">
        <v>132</v>
      </c>
      <c r="L39" s="18" t="s">
        <v>133</v>
      </c>
      <c r="M39" s="147">
        <v>9707507636</v>
      </c>
      <c r="N39" s="148" t="s">
        <v>146</v>
      </c>
      <c r="O39" s="54">
        <v>8011490326</v>
      </c>
      <c r="P39" s="24">
        <v>43565</v>
      </c>
      <c r="Q39" s="18" t="s">
        <v>101</v>
      </c>
      <c r="R39" s="18">
        <v>12</v>
      </c>
      <c r="S39" s="18" t="s">
        <v>79</v>
      </c>
      <c r="T39" s="18"/>
    </row>
    <row r="40" spans="1:20" ht="33">
      <c r="A40" s="4">
        <v>36</v>
      </c>
      <c r="B40" s="17" t="s">
        <v>63</v>
      </c>
      <c r="C40" s="148" t="s">
        <v>166</v>
      </c>
      <c r="D40" s="18" t="s">
        <v>25</v>
      </c>
      <c r="E40" s="19">
        <v>56</v>
      </c>
      <c r="F40" s="18"/>
      <c r="G40" s="148">
        <v>9</v>
      </c>
      <c r="H40" s="148">
        <v>13</v>
      </c>
      <c r="I40" s="17">
        <f t="shared" si="0"/>
        <v>22</v>
      </c>
      <c r="J40" s="150">
        <v>8011112874</v>
      </c>
      <c r="K40" s="18" t="s">
        <v>132</v>
      </c>
      <c r="L40" s="18" t="s">
        <v>133</v>
      </c>
      <c r="M40" s="147">
        <v>9707507636</v>
      </c>
      <c r="N40" s="148" t="s">
        <v>134</v>
      </c>
      <c r="O40" s="152">
        <v>9954569546</v>
      </c>
      <c r="P40" s="24">
        <v>43565</v>
      </c>
      <c r="Q40" s="18" t="s">
        <v>101</v>
      </c>
      <c r="R40" s="18">
        <v>10</v>
      </c>
      <c r="S40" s="18" t="s">
        <v>79</v>
      </c>
      <c r="T40" s="18"/>
    </row>
    <row r="41" spans="1:20">
      <c r="A41" s="4">
        <v>37</v>
      </c>
      <c r="B41" s="17" t="s">
        <v>62</v>
      </c>
      <c r="C41" s="143" t="s">
        <v>155</v>
      </c>
      <c r="D41" s="18" t="s">
        <v>23</v>
      </c>
      <c r="E41" s="144" t="s">
        <v>73</v>
      </c>
      <c r="F41" s="144" t="s">
        <v>156</v>
      </c>
      <c r="G41" s="151">
        <v>108</v>
      </c>
      <c r="H41" s="151">
        <v>17</v>
      </c>
      <c r="I41" s="17">
        <f t="shared" si="0"/>
        <v>125</v>
      </c>
      <c r="J41" s="143">
        <v>9859876359</v>
      </c>
      <c r="K41" s="18" t="s">
        <v>98</v>
      </c>
      <c r="L41" s="18" t="s">
        <v>99</v>
      </c>
      <c r="M41" s="152">
        <v>9854542701</v>
      </c>
      <c r="N41" s="148" t="s">
        <v>100</v>
      </c>
      <c r="O41" s="149">
        <v>9854928130</v>
      </c>
      <c r="P41" s="24">
        <v>43566</v>
      </c>
      <c r="Q41" s="18" t="s">
        <v>114</v>
      </c>
      <c r="R41" s="18">
        <v>12</v>
      </c>
      <c r="S41" s="18" t="s">
        <v>79</v>
      </c>
      <c r="T41" s="18"/>
    </row>
    <row r="42" spans="1:20">
      <c r="A42" s="4">
        <v>38</v>
      </c>
      <c r="B42" s="17" t="s">
        <v>62</v>
      </c>
      <c r="C42" s="151" t="s">
        <v>157</v>
      </c>
      <c r="D42" s="18" t="s">
        <v>25</v>
      </c>
      <c r="E42" s="151">
        <v>6</v>
      </c>
      <c r="F42" s="18"/>
      <c r="G42" s="151">
        <v>7</v>
      </c>
      <c r="H42" s="151">
        <v>6</v>
      </c>
      <c r="I42" s="17">
        <f t="shared" si="0"/>
        <v>13</v>
      </c>
      <c r="J42" s="151">
        <v>9954748497</v>
      </c>
      <c r="K42" s="18" t="s">
        <v>98</v>
      </c>
      <c r="L42" s="18" t="s">
        <v>99</v>
      </c>
      <c r="M42" s="152">
        <v>9854542701</v>
      </c>
      <c r="N42" s="148" t="s">
        <v>100</v>
      </c>
      <c r="O42" s="149">
        <v>9854928130</v>
      </c>
      <c r="P42" s="24">
        <v>43566</v>
      </c>
      <c r="Q42" s="18" t="s">
        <v>114</v>
      </c>
      <c r="R42" s="18">
        <v>8</v>
      </c>
      <c r="S42" s="18" t="s">
        <v>79</v>
      </c>
      <c r="T42" s="18"/>
    </row>
    <row r="43" spans="1:20" ht="33">
      <c r="A43" s="4">
        <v>39</v>
      </c>
      <c r="B43" s="17" t="s">
        <v>63</v>
      </c>
      <c r="C43" s="143" t="s">
        <v>167</v>
      </c>
      <c r="D43" s="18" t="s">
        <v>23</v>
      </c>
      <c r="E43" s="144" t="s">
        <v>168</v>
      </c>
      <c r="F43" s="144" t="s">
        <v>89</v>
      </c>
      <c r="G43" s="145">
        <v>19</v>
      </c>
      <c r="H43" s="145">
        <v>16</v>
      </c>
      <c r="I43" s="17">
        <f t="shared" si="0"/>
        <v>35</v>
      </c>
      <c r="J43" s="54">
        <v>9954876695</v>
      </c>
      <c r="K43" s="18" t="s">
        <v>169</v>
      </c>
      <c r="L43" s="18" t="s">
        <v>170</v>
      </c>
      <c r="M43" s="147">
        <v>9401450197</v>
      </c>
      <c r="N43" s="148" t="s">
        <v>171</v>
      </c>
      <c r="O43" s="149">
        <v>8402908667</v>
      </c>
      <c r="P43" s="24">
        <v>43566</v>
      </c>
      <c r="Q43" s="18" t="s">
        <v>114</v>
      </c>
      <c r="R43" s="18">
        <v>8</v>
      </c>
      <c r="S43" s="18" t="s">
        <v>79</v>
      </c>
      <c r="T43" s="18"/>
    </row>
    <row r="44" spans="1:20">
      <c r="A44" s="4">
        <v>40</v>
      </c>
      <c r="B44" s="17" t="s">
        <v>63</v>
      </c>
      <c r="C44" s="148" t="s">
        <v>172</v>
      </c>
      <c r="D44" s="18" t="s">
        <v>25</v>
      </c>
      <c r="E44" s="19">
        <v>110</v>
      </c>
      <c r="F44" s="18"/>
      <c r="G44" s="148">
        <v>22</v>
      </c>
      <c r="H44" s="148">
        <v>12</v>
      </c>
      <c r="I44" s="17">
        <f t="shared" si="0"/>
        <v>34</v>
      </c>
      <c r="J44" s="150">
        <v>9957635077</v>
      </c>
      <c r="K44" s="18" t="s">
        <v>169</v>
      </c>
      <c r="L44" s="18" t="s">
        <v>170</v>
      </c>
      <c r="M44" s="147">
        <v>9401450197</v>
      </c>
      <c r="N44" s="148" t="s">
        <v>173</v>
      </c>
      <c r="O44" s="149">
        <v>9954212022</v>
      </c>
      <c r="P44" s="24">
        <v>43566</v>
      </c>
      <c r="Q44" s="18" t="s">
        <v>114</v>
      </c>
      <c r="R44" s="18">
        <v>8</v>
      </c>
      <c r="S44" s="18" t="s">
        <v>79</v>
      </c>
      <c r="T44" s="18"/>
    </row>
    <row r="45" spans="1:20">
      <c r="A45" s="4">
        <v>41</v>
      </c>
      <c r="B45" s="17" t="s">
        <v>62</v>
      </c>
      <c r="C45" s="143" t="s">
        <v>174</v>
      </c>
      <c r="D45" s="18" t="s">
        <v>23</v>
      </c>
      <c r="E45" s="144" t="s">
        <v>175</v>
      </c>
      <c r="F45" s="144" t="s">
        <v>89</v>
      </c>
      <c r="G45" s="145">
        <v>24</v>
      </c>
      <c r="H45" s="145">
        <v>25</v>
      </c>
      <c r="I45" s="17">
        <f t="shared" si="0"/>
        <v>49</v>
      </c>
      <c r="J45" s="54">
        <v>9508083740</v>
      </c>
      <c r="K45" s="18" t="s">
        <v>176</v>
      </c>
      <c r="L45" s="18" t="s">
        <v>177</v>
      </c>
      <c r="M45" s="147">
        <v>9954115855</v>
      </c>
      <c r="N45" s="151" t="s">
        <v>178</v>
      </c>
      <c r="O45" s="54">
        <v>8876430082</v>
      </c>
      <c r="P45" s="24">
        <v>43567</v>
      </c>
      <c r="Q45" s="18" t="s">
        <v>126</v>
      </c>
      <c r="R45" s="18">
        <v>15</v>
      </c>
      <c r="S45" s="18" t="s">
        <v>79</v>
      </c>
      <c r="T45" s="18"/>
    </row>
    <row r="46" spans="1:20">
      <c r="A46" s="4">
        <v>42</v>
      </c>
      <c r="B46" s="17" t="s">
        <v>62</v>
      </c>
      <c r="C46" s="151" t="s">
        <v>179</v>
      </c>
      <c r="D46" s="18" t="s">
        <v>25</v>
      </c>
      <c r="E46" s="19">
        <v>42</v>
      </c>
      <c r="F46" s="18"/>
      <c r="G46" s="151">
        <v>5</v>
      </c>
      <c r="H46" s="151">
        <v>5</v>
      </c>
      <c r="I46" s="17">
        <f t="shared" si="0"/>
        <v>10</v>
      </c>
      <c r="J46" s="157">
        <v>9678142231</v>
      </c>
      <c r="K46" s="18" t="s">
        <v>176</v>
      </c>
      <c r="L46" s="18" t="s">
        <v>177</v>
      </c>
      <c r="M46" s="147">
        <v>9954115855</v>
      </c>
      <c r="N46" s="151" t="s">
        <v>178</v>
      </c>
      <c r="O46" s="54">
        <v>8876430082</v>
      </c>
      <c r="P46" s="24">
        <v>43567</v>
      </c>
      <c r="Q46" s="18" t="s">
        <v>126</v>
      </c>
      <c r="R46" s="18">
        <v>15</v>
      </c>
      <c r="S46" s="18" t="s">
        <v>79</v>
      </c>
      <c r="T46" s="18"/>
    </row>
    <row r="47" spans="1:20" ht="33">
      <c r="A47" s="4">
        <v>43</v>
      </c>
      <c r="B47" s="17" t="s">
        <v>63</v>
      </c>
      <c r="C47" s="143" t="s">
        <v>180</v>
      </c>
      <c r="D47" s="18" t="s">
        <v>23</v>
      </c>
      <c r="E47" s="144" t="s">
        <v>181</v>
      </c>
      <c r="F47" s="144" t="s">
        <v>89</v>
      </c>
      <c r="G47" s="145">
        <v>0</v>
      </c>
      <c r="H47" s="145">
        <v>68</v>
      </c>
      <c r="I47" s="145">
        <v>68</v>
      </c>
      <c r="J47" s="54" t="s">
        <v>182</v>
      </c>
      <c r="K47" s="18" t="s">
        <v>169</v>
      </c>
      <c r="L47" s="18" t="s">
        <v>170</v>
      </c>
      <c r="M47" s="147">
        <v>9401450197</v>
      </c>
      <c r="N47" s="148" t="s">
        <v>183</v>
      </c>
      <c r="O47" s="149">
        <v>9954392218</v>
      </c>
      <c r="P47" s="24">
        <v>43567</v>
      </c>
      <c r="Q47" s="18" t="s">
        <v>126</v>
      </c>
      <c r="R47" s="18">
        <v>8</v>
      </c>
      <c r="S47" s="18" t="s">
        <v>79</v>
      </c>
      <c r="T47" s="18"/>
    </row>
    <row r="48" spans="1:20">
      <c r="A48" s="4">
        <v>44</v>
      </c>
      <c r="B48" s="17" t="s">
        <v>63</v>
      </c>
      <c r="C48" s="148" t="s">
        <v>184</v>
      </c>
      <c r="D48" s="18" t="s">
        <v>25</v>
      </c>
      <c r="E48" s="19"/>
      <c r="F48" s="18"/>
      <c r="G48" s="148">
        <v>15</v>
      </c>
      <c r="H48" s="148">
        <v>10</v>
      </c>
      <c r="I48" s="17">
        <f t="shared" ref="I48" si="1">+G48+H48</f>
        <v>25</v>
      </c>
      <c r="J48" s="150">
        <v>8721812104</v>
      </c>
      <c r="K48" s="18" t="s">
        <v>169</v>
      </c>
      <c r="L48" s="18" t="s">
        <v>170</v>
      </c>
      <c r="M48" s="147">
        <v>9401450197</v>
      </c>
      <c r="N48" s="148" t="s">
        <v>171</v>
      </c>
      <c r="O48" s="149">
        <v>8402908667</v>
      </c>
      <c r="P48" s="24">
        <v>43567</v>
      </c>
      <c r="Q48" s="18" t="s">
        <v>126</v>
      </c>
      <c r="R48" s="18">
        <v>8</v>
      </c>
      <c r="S48" s="18" t="s">
        <v>79</v>
      </c>
      <c r="T48" s="18"/>
    </row>
    <row r="49" spans="1:20" ht="33">
      <c r="A49" s="4">
        <v>45</v>
      </c>
      <c r="B49" s="17" t="s">
        <v>62</v>
      </c>
      <c r="C49" s="143" t="s">
        <v>185</v>
      </c>
      <c r="D49" s="18" t="s">
        <v>23</v>
      </c>
      <c r="E49" s="144" t="s">
        <v>186</v>
      </c>
      <c r="F49" s="144" t="s">
        <v>74</v>
      </c>
      <c r="G49" s="145">
        <v>6</v>
      </c>
      <c r="H49" s="145">
        <v>8</v>
      </c>
      <c r="I49" s="17">
        <f t="shared" si="0"/>
        <v>14</v>
      </c>
      <c r="J49" s="151" t="s">
        <v>187</v>
      </c>
      <c r="K49" s="18" t="s">
        <v>176</v>
      </c>
      <c r="L49" s="18" t="s">
        <v>177</v>
      </c>
      <c r="M49" s="147">
        <v>9954115855</v>
      </c>
      <c r="N49" s="148" t="s">
        <v>188</v>
      </c>
      <c r="O49" s="149">
        <v>9508185303</v>
      </c>
      <c r="P49" s="24">
        <v>43568</v>
      </c>
      <c r="Q49" s="18" t="s">
        <v>140</v>
      </c>
      <c r="R49" s="18">
        <v>15</v>
      </c>
      <c r="S49" s="18" t="s">
        <v>79</v>
      </c>
      <c r="T49" s="18"/>
    </row>
    <row r="50" spans="1:20">
      <c r="A50" s="4">
        <v>46</v>
      </c>
      <c r="B50" s="17" t="s">
        <v>62</v>
      </c>
      <c r="C50" s="148" t="s">
        <v>189</v>
      </c>
      <c r="D50" s="18" t="s">
        <v>25</v>
      </c>
      <c r="E50" s="19">
        <v>104</v>
      </c>
      <c r="F50" s="18"/>
      <c r="G50" s="148">
        <v>22</v>
      </c>
      <c r="H50" s="148">
        <v>14</v>
      </c>
      <c r="I50" s="17">
        <f t="shared" si="0"/>
        <v>36</v>
      </c>
      <c r="J50" s="150">
        <v>8822542649</v>
      </c>
      <c r="K50" s="18" t="s">
        <v>176</v>
      </c>
      <c r="L50" s="18" t="s">
        <v>177</v>
      </c>
      <c r="M50" s="147">
        <v>9954115855</v>
      </c>
      <c r="N50" s="148" t="s">
        <v>188</v>
      </c>
      <c r="O50" s="149">
        <v>9508185303</v>
      </c>
      <c r="P50" s="24">
        <v>43568</v>
      </c>
      <c r="Q50" s="18" t="s">
        <v>140</v>
      </c>
      <c r="R50" s="18">
        <v>15</v>
      </c>
      <c r="S50" s="18" t="s">
        <v>79</v>
      </c>
      <c r="T50" s="18"/>
    </row>
    <row r="51" spans="1:20" ht="33">
      <c r="A51" s="4">
        <v>47</v>
      </c>
      <c r="B51" s="17" t="s">
        <v>63</v>
      </c>
      <c r="C51" s="143" t="s">
        <v>190</v>
      </c>
      <c r="D51" s="18" t="s">
        <v>23</v>
      </c>
      <c r="E51" s="144" t="s">
        <v>191</v>
      </c>
      <c r="F51" s="144" t="s">
        <v>89</v>
      </c>
      <c r="G51" s="145">
        <v>46</v>
      </c>
      <c r="H51" s="145">
        <v>0</v>
      </c>
      <c r="I51" s="17">
        <f t="shared" si="0"/>
        <v>46</v>
      </c>
      <c r="J51" s="54">
        <v>9957779564</v>
      </c>
      <c r="K51" s="18" t="s">
        <v>169</v>
      </c>
      <c r="L51" s="18" t="s">
        <v>170</v>
      </c>
      <c r="M51" s="147">
        <v>9401450197</v>
      </c>
      <c r="N51" s="148" t="s">
        <v>192</v>
      </c>
      <c r="O51" s="54">
        <v>7896947566</v>
      </c>
      <c r="P51" s="24">
        <v>43568</v>
      </c>
      <c r="Q51" s="18" t="s">
        <v>140</v>
      </c>
      <c r="R51" s="18">
        <v>8</v>
      </c>
      <c r="S51" s="18" t="s">
        <v>79</v>
      </c>
      <c r="T51" s="18"/>
    </row>
    <row r="52" spans="1:20">
      <c r="A52" s="4">
        <v>48</v>
      </c>
      <c r="B52" s="17" t="s">
        <v>63</v>
      </c>
      <c r="C52" s="148" t="s">
        <v>193</v>
      </c>
      <c r="D52" s="18" t="s">
        <v>25</v>
      </c>
      <c r="E52" s="19">
        <v>19</v>
      </c>
      <c r="F52" s="18"/>
      <c r="G52" s="148">
        <v>5</v>
      </c>
      <c r="H52" s="148">
        <v>5</v>
      </c>
      <c r="I52" s="17">
        <f t="shared" si="0"/>
        <v>10</v>
      </c>
      <c r="J52" s="150">
        <v>9859820690</v>
      </c>
      <c r="K52" s="18" t="s">
        <v>169</v>
      </c>
      <c r="L52" s="18" t="s">
        <v>170</v>
      </c>
      <c r="M52" s="147">
        <v>9401450197</v>
      </c>
      <c r="N52" s="148" t="s">
        <v>192</v>
      </c>
      <c r="O52" s="54">
        <v>7896947566</v>
      </c>
      <c r="P52" s="24">
        <v>43568</v>
      </c>
      <c r="Q52" s="18" t="s">
        <v>140</v>
      </c>
      <c r="R52" s="18">
        <v>8</v>
      </c>
      <c r="S52" s="18" t="s">
        <v>79</v>
      </c>
      <c r="T52" s="18"/>
    </row>
    <row r="53" spans="1:20" ht="33">
      <c r="A53" s="4">
        <v>49</v>
      </c>
      <c r="B53" s="17" t="s">
        <v>62</v>
      </c>
      <c r="C53" s="143" t="s">
        <v>194</v>
      </c>
      <c r="D53" s="18" t="s">
        <v>23</v>
      </c>
      <c r="E53" s="144" t="s">
        <v>195</v>
      </c>
      <c r="F53" s="144" t="s">
        <v>89</v>
      </c>
      <c r="G53" s="145">
        <v>14</v>
      </c>
      <c r="H53" s="145">
        <v>8</v>
      </c>
      <c r="I53" s="17">
        <f t="shared" si="0"/>
        <v>22</v>
      </c>
      <c r="J53" s="54">
        <v>8812973571</v>
      </c>
      <c r="K53" s="18" t="s">
        <v>176</v>
      </c>
      <c r="L53" s="18" t="s">
        <v>177</v>
      </c>
      <c r="M53" s="147">
        <v>9954115855</v>
      </c>
      <c r="N53" s="148" t="s">
        <v>188</v>
      </c>
      <c r="O53" s="149">
        <v>9508185303</v>
      </c>
      <c r="P53" s="24">
        <v>43572</v>
      </c>
      <c r="Q53" s="18" t="s">
        <v>101</v>
      </c>
      <c r="R53" s="18">
        <v>15</v>
      </c>
      <c r="S53" s="18" t="s">
        <v>79</v>
      </c>
      <c r="T53" s="18"/>
    </row>
    <row r="54" spans="1:20" ht="33">
      <c r="A54" s="4">
        <v>50</v>
      </c>
      <c r="B54" s="17" t="s">
        <v>62</v>
      </c>
      <c r="C54" s="148" t="s">
        <v>196</v>
      </c>
      <c r="D54" s="18" t="s">
        <v>25</v>
      </c>
      <c r="E54" s="19">
        <v>183</v>
      </c>
      <c r="F54" s="18"/>
      <c r="G54" s="148">
        <v>12</v>
      </c>
      <c r="H54" s="148">
        <v>8</v>
      </c>
      <c r="I54" s="17">
        <f t="shared" si="0"/>
        <v>20</v>
      </c>
      <c r="J54" s="150">
        <v>9864854702</v>
      </c>
      <c r="K54" s="18" t="s">
        <v>176</v>
      </c>
      <c r="L54" s="18" t="s">
        <v>177</v>
      </c>
      <c r="M54" s="147">
        <v>9954115855</v>
      </c>
      <c r="N54" s="148" t="s">
        <v>188</v>
      </c>
      <c r="O54" s="149">
        <v>9508185303</v>
      </c>
      <c r="P54" s="24">
        <v>43572</v>
      </c>
      <c r="Q54" s="18" t="s">
        <v>101</v>
      </c>
      <c r="R54" s="18">
        <v>15</v>
      </c>
      <c r="S54" s="18" t="s">
        <v>79</v>
      </c>
      <c r="T54" s="18"/>
    </row>
    <row r="55" spans="1:20" ht="33">
      <c r="A55" s="4">
        <v>51</v>
      </c>
      <c r="B55" s="17" t="s">
        <v>63</v>
      </c>
      <c r="C55" s="143" t="s">
        <v>197</v>
      </c>
      <c r="D55" s="18" t="s">
        <v>23</v>
      </c>
      <c r="E55" s="144" t="s">
        <v>198</v>
      </c>
      <c r="F55" s="144" t="s">
        <v>199</v>
      </c>
      <c r="G55" s="148">
        <v>94</v>
      </c>
      <c r="H55" s="148">
        <v>0</v>
      </c>
      <c r="I55" s="17">
        <f t="shared" si="0"/>
        <v>94</v>
      </c>
      <c r="J55" s="143" t="s">
        <v>200</v>
      </c>
      <c r="K55" s="18" t="s">
        <v>169</v>
      </c>
      <c r="L55" s="18" t="s">
        <v>170</v>
      </c>
      <c r="M55" s="147">
        <v>9401450197</v>
      </c>
      <c r="N55" s="148" t="s">
        <v>201</v>
      </c>
      <c r="O55" s="149">
        <v>8399941529</v>
      </c>
      <c r="P55" s="24">
        <v>43572</v>
      </c>
      <c r="Q55" s="18" t="s">
        <v>101</v>
      </c>
      <c r="R55" s="18">
        <v>8</v>
      </c>
      <c r="S55" s="18" t="s">
        <v>79</v>
      </c>
      <c r="T55" s="18"/>
    </row>
    <row r="56" spans="1:20" ht="33">
      <c r="A56" s="4">
        <v>52</v>
      </c>
      <c r="B56" s="17" t="s">
        <v>63</v>
      </c>
      <c r="C56" s="148" t="s">
        <v>202</v>
      </c>
      <c r="D56" s="18" t="s">
        <v>25</v>
      </c>
      <c r="E56" s="19"/>
      <c r="F56" s="18"/>
      <c r="G56" s="148">
        <v>20</v>
      </c>
      <c r="H56" s="148">
        <v>20</v>
      </c>
      <c r="I56" s="17">
        <f>+G56+H56</f>
        <v>40</v>
      </c>
      <c r="J56" s="150">
        <v>9957182711</v>
      </c>
      <c r="K56" s="18" t="s">
        <v>169</v>
      </c>
      <c r="L56" s="18" t="s">
        <v>170</v>
      </c>
      <c r="M56" s="147">
        <v>9401450197</v>
      </c>
      <c r="N56" s="148" t="s">
        <v>192</v>
      </c>
      <c r="O56" s="54">
        <v>7896947566</v>
      </c>
      <c r="P56" s="24">
        <v>43572</v>
      </c>
      <c r="Q56" s="18" t="s">
        <v>101</v>
      </c>
      <c r="R56" s="18">
        <v>8</v>
      </c>
      <c r="S56" s="18" t="s">
        <v>79</v>
      </c>
      <c r="T56" s="18"/>
    </row>
    <row r="57" spans="1:20">
      <c r="A57" s="4">
        <v>53</v>
      </c>
      <c r="B57" s="17" t="s">
        <v>62</v>
      </c>
      <c r="C57" s="143" t="s">
        <v>203</v>
      </c>
      <c r="D57" s="18" t="s">
        <v>23</v>
      </c>
      <c r="E57" s="144" t="s">
        <v>204</v>
      </c>
      <c r="F57" s="144" t="s">
        <v>89</v>
      </c>
      <c r="G57" s="151">
        <v>16</v>
      </c>
      <c r="H57" s="151">
        <v>27</v>
      </c>
      <c r="I57" s="17">
        <f t="shared" si="0"/>
        <v>43</v>
      </c>
      <c r="J57" s="151">
        <v>8486378493</v>
      </c>
      <c r="K57" s="18" t="s">
        <v>75</v>
      </c>
      <c r="L57" s="146" t="s">
        <v>76</v>
      </c>
      <c r="M57" s="147">
        <v>9085862146</v>
      </c>
      <c r="N57" s="151" t="s">
        <v>205</v>
      </c>
      <c r="O57" s="159">
        <v>9854386551</v>
      </c>
      <c r="P57" s="24">
        <v>43573</v>
      </c>
      <c r="Q57" s="18" t="s">
        <v>114</v>
      </c>
      <c r="R57" s="18">
        <v>15</v>
      </c>
      <c r="S57" s="18" t="s">
        <v>79</v>
      </c>
      <c r="T57" s="18"/>
    </row>
    <row r="58" spans="1:20" ht="33">
      <c r="A58" s="4">
        <v>54</v>
      </c>
      <c r="B58" s="17" t="s">
        <v>62</v>
      </c>
      <c r="C58" s="148" t="s">
        <v>206</v>
      </c>
      <c r="D58" s="18" t="s">
        <v>25</v>
      </c>
      <c r="E58" s="19">
        <v>186</v>
      </c>
      <c r="F58" s="18"/>
      <c r="G58" s="148">
        <v>7</v>
      </c>
      <c r="H58" s="148">
        <v>3</v>
      </c>
      <c r="I58" s="17">
        <f t="shared" si="0"/>
        <v>10</v>
      </c>
      <c r="J58" s="150">
        <v>9864337448</v>
      </c>
      <c r="K58" s="18" t="s">
        <v>75</v>
      </c>
      <c r="L58" s="146" t="s">
        <v>76</v>
      </c>
      <c r="M58" s="147">
        <v>9085862146</v>
      </c>
      <c r="N58" s="148" t="s">
        <v>205</v>
      </c>
      <c r="O58" s="159">
        <v>9854386551</v>
      </c>
      <c r="P58" s="24">
        <v>43573</v>
      </c>
      <c r="Q58" s="18" t="s">
        <v>114</v>
      </c>
      <c r="R58" s="18">
        <v>15</v>
      </c>
      <c r="S58" s="18" t="s">
        <v>79</v>
      </c>
      <c r="T58" s="18"/>
    </row>
    <row r="59" spans="1:20" ht="33">
      <c r="A59" s="4">
        <v>55</v>
      </c>
      <c r="B59" s="17" t="s">
        <v>63</v>
      </c>
      <c r="C59" s="143" t="s">
        <v>197</v>
      </c>
      <c r="D59" s="18" t="s">
        <v>23</v>
      </c>
      <c r="E59" s="144" t="s">
        <v>198</v>
      </c>
      <c r="F59" s="144" t="s">
        <v>199</v>
      </c>
      <c r="G59" s="148">
        <v>94</v>
      </c>
      <c r="H59" s="148">
        <v>0</v>
      </c>
      <c r="I59" s="17">
        <f t="shared" si="0"/>
        <v>94</v>
      </c>
      <c r="J59" s="143" t="s">
        <v>200</v>
      </c>
      <c r="K59" s="18" t="s">
        <v>169</v>
      </c>
      <c r="L59" s="18" t="s">
        <v>170</v>
      </c>
      <c r="M59" s="147">
        <v>9401450197</v>
      </c>
      <c r="N59" s="148" t="s">
        <v>201</v>
      </c>
      <c r="O59" s="149">
        <v>8399941529</v>
      </c>
      <c r="P59" s="24">
        <v>43573</v>
      </c>
      <c r="Q59" s="18" t="s">
        <v>114</v>
      </c>
      <c r="R59" s="18">
        <v>8</v>
      </c>
      <c r="S59" s="18" t="s">
        <v>79</v>
      </c>
      <c r="T59" s="18"/>
    </row>
    <row r="60" spans="1:20" ht="33">
      <c r="A60" s="4">
        <v>56</v>
      </c>
      <c r="B60" s="17" t="s">
        <v>63</v>
      </c>
      <c r="C60" s="148" t="s">
        <v>207</v>
      </c>
      <c r="D60" s="18" t="s">
        <v>25</v>
      </c>
      <c r="E60" s="19">
        <v>18</v>
      </c>
      <c r="F60" s="18"/>
      <c r="G60" s="148">
        <v>32</v>
      </c>
      <c r="H60" s="148">
        <v>35</v>
      </c>
      <c r="I60" s="17">
        <f t="shared" si="0"/>
        <v>67</v>
      </c>
      <c r="J60" s="150">
        <v>9957962246</v>
      </c>
      <c r="K60" s="18" t="s">
        <v>169</v>
      </c>
      <c r="L60" s="18" t="s">
        <v>170</v>
      </c>
      <c r="M60" s="147">
        <v>9401450197</v>
      </c>
      <c r="N60" s="148" t="s">
        <v>183</v>
      </c>
      <c r="O60" s="149">
        <v>9954392218</v>
      </c>
      <c r="P60" s="24">
        <v>43573</v>
      </c>
      <c r="Q60" s="18" t="s">
        <v>114</v>
      </c>
      <c r="R60" s="18">
        <v>8</v>
      </c>
      <c r="S60" s="18" t="s">
        <v>79</v>
      </c>
      <c r="T60" s="18"/>
    </row>
    <row r="61" spans="1:20" ht="33">
      <c r="A61" s="4">
        <v>57</v>
      </c>
      <c r="B61" s="17" t="s">
        <v>62</v>
      </c>
      <c r="C61" s="143" t="s">
        <v>208</v>
      </c>
      <c r="D61" s="18" t="s">
        <v>23</v>
      </c>
      <c r="E61" s="144" t="s">
        <v>209</v>
      </c>
      <c r="F61" s="144" t="s">
        <v>199</v>
      </c>
      <c r="G61" s="148">
        <v>0</v>
      </c>
      <c r="H61" s="148">
        <v>89</v>
      </c>
      <c r="I61" s="17">
        <f t="shared" si="0"/>
        <v>89</v>
      </c>
      <c r="J61" s="143">
        <v>9508065837</v>
      </c>
      <c r="K61" s="18" t="s">
        <v>75</v>
      </c>
      <c r="L61" s="18" t="s">
        <v>177</v>
      </c>
      <c r="M61" s="147">
        <v>9954115855</v>
      </c>
      <c r="N61" s="160" t="s">
        <v>210</v>
      </c>
      <c r="O61" s="159">
        <v>9854386551</v>
      </c>
      <c r="P61" s="24">
        <v>43575</v>
      </c>
      <c r="Q61" s="18" t="s">
        <v>140</v>
      </c>
      <c r="R61" s="18">
        <v>12</v>
      </c>
      <c r="S61" s="18" t="s">
        <v>79</v>
      </c>
      <c r="T61" s="18"/>
    </row>
    <row r="62" spans="1:20" ht="33">
      <c r="A62" s="4">
        <v>58</v>
      </c>
      <c r="B62" s="17" t="s">
        <v>62</v>
      </c>
      <c r="C62" s="148" t="s">
        <v>211</v>
      </c>
      <c r="D62" s="18" t="s">
        <v>25</v>
      </c>
      <c r="E62" s="19">
        <v>182</v>
      </c>
      <c r="F62" s="18"/>
      <c r="G62" s="148">
        <v>3</v>
      </c>
      <c r="H62" s="148">
        <v>2</v>
      </c>
      <c r="I62" s="17">
        <f t="shared" si="0"/>
        <v>5</v>
      </c>
      <c r="J62" s="150">
        <v>8254058191</v>
      </c>
      <c r="K62" s="18" t="s">
        <v>75</v>
      </c>
      <c r="L62" s="146" t="s">
        <v>76</v>
      </c>
      <c r="M62" s="147">
        <v>9085862146</v>
      </c>
      <c r="N62" s="148" t="s">
        <v>212</v>
      </c>
      <c r="O62" s="54">
        <v>9508415782</v>
      </c>
      <c r="P62" s="24">
        <v>43575</v>
      </c>
      <c r="Q62" s="18" t="s">
        <v>140</v>
      </c>
      <c r="R62" s="18">
        <v>15</v>
      </c>
      <c r="S62" s="18" t="s">
        <v>79</v>
      </c>
      <c r="T62" s="18"/>
    </row>
    <row r="63" spans="1:20" ht="33">
      <c r="A63" s="4">
        <v>59</v>
      </c>
      <c r="B63" s="17" t="s">
        <v>63</v>
      </c>
      <c r="C63" s="143" t="s">
        <v>213</v>
      </c>
      <c r="D63" s="18" t="s">
        <v>23</v>
      </c>
      <c r="E63" s="144" t="s">
        <v>214</v>
      </c>
      <c r="F63" s="144" t="s">
        <v>74</v>
      </c>
      <c r="G63" s="145">
        <v>18</v>
      </c>
      <c r="H63" s="145">
        <v>13</v>
      </c>
      <c r="I63" s="17">
        <f t="shared" si="0"/>
        <v>31</v>
      </c>
      <c r="J63" s="54" t="s">
        <v>215</v>
      </c>
      <c r="K63" s="18" t="s">
        <v>169</v>
      </c>
      <c r="L63" s="18" t="s">
        <v>170</v>
      </c>
      <c r="M63" s="152"/>
      <c r="N63" s="158" t="s">
        <v>216</v>
      </c>
      <c r="O63" s="153">
        <v>8876472098</v>
      </c>
      <c r="P63" s="24">
        <v>43575</v>
      </c>
      <c r="Q63" s="18" t="s">
        <v>140</v>
      </c>
      <c r="R63" s="18">
        <v>8</v>
      </c>
      <c r="S63" s="18" t="s">
        <v>79</v>
      </c>
      <c r="T63" s="18"/>
    </row>
    <row r="64" spans="1:20">
      <c r="A64" s="4">
        <v>60</v>
      </c>
      <c r="B64" s="17" t="s">
        <v>63</v>
      </c>
      <c r="C64" s="148" t="s">
        <v>217</v>
      </c>
      <c r="D64" s="18" t="s">
        <v>25</v>
      </c>
      <c r="E64" s="19"/>
      <c r="F64" s="18"/>
      <c r="G64" s="148">
        <v>2</v>
      </c>
      <c r="H64" s="148">
        <v>9</v>
      </c>
      <c r="I64" s="17">
        <f t="shared" si="0"/>
        <v>11</v>
      </c>
      <c r="J64" s="150">
        <v>9678135117</v>
      </c>
      <c r="K64" s="18" t="s">
        <v>169</v>
      </c>
      <c r="L64" s="18" t="s">
        <v>170</v>
      </c>
      <c r="M64" s="147">
        <v>9401450197</v>
      </c>
      <c r="N64" s="148" t="s">
        <v>183</v>
      </c>
      <c r="O64" s="149">
        <v>9954392218</v>
      </c>
      <c r="P64" s="24">
        <v>43575</v>
      </c>
      <c r="Q64" s="18" t="s">
        <v>140</v>
      </c>
      <c r="R64" s="18">
        <v>8</v>
      </c>
      <c r="S64" s="18" t="s">
        <v>79</v>
      </c>
      <c r="T64" s="18"/>
    </row>
    <row r="65" spans="1:20" ht="33">
      <c r="A65" s="4">
        <v>61</v>
      </c>
      <c r="B65" s="17" t="s">
        <v>62</v>
      </c>
      <c r="C65" s="143" t="s">
        <v>218</v>
      </c>
      <c r="D65" s="18" t="s">
        <v>23</v>
      </c>
      <c r="E65" s="161" t="s">
        <v>219</v>
      </c>
      <c r="F65" s="161" t="s">
        <v>156</v>
      </c>
      <c r="G65" s="148">
        <v>57</v>
      </c>
      <c r="H65" s="148">
        <v>52</v>
      </c>
      <c r="I65" s="17">
        <f t="shared" si="0"/>
        <v>109</v>
      </c>
      <c r="J65" s="151">
        <v>9613858958</v>
      </c>
      <c r="K65" s="18" t="s">
        <v>75</v>
      </c>
      <c r="L65" s="146" t="s">
        <v>76</v>
      </c>
      <c r="M65" s="147">
        <v>9085862146</v>
      </c>
      <c r="N65" s="148" t="s">
        <v>205</v>
      </c>
      <c r="O65" s="159">
        <v>9854386551</v>
      </c>
      <c r="P65" s="24">
        <v>43577</v>
      </c>
      <c r="Q65" s="18" t="s">
        <v>78</v>
      </c>
      <c r="R65" s="18">
        <v>15</v>
      </c>
      <c r="S65" s="18" t="s">
        <v>79</v>
      </c>
      <c r="T65" s="18"/>
    </row>
    <row r="66" spans="1:20" ht="49.5">
      <c r="A66" s="4">
        <v>62</v>
      </c>
      <c r="B66" s="17" t="s">
        <v>62</v>
      </c>
      <c r="C66" s="148" t="s">
        <v>220</v>
      </c>
      <c r="D66" s="18" t="s">
        <v>25</v>
      </c>
      <c r="E66" s="19">
        <v>184</v>
      </c>
      <c r="F66" s="18"/>
      <c r="G66" s="148">
        <v>10</v>
      </c>
      <c r="H66" s="148">
        <v>10</v>
      </c>
      <c r="I66" s="17">
        <f t="shared" si="0"/>
        <v>20</v>
      </c>
      <c r="J66" s="150">
        <v>9613986899</v>
      </c>
      <c r="K66" s="18" t="s">
        <v>75</v>
      </c>
      <c r="L66" s="146" t="s">
        <v>76</v>
      </c>
      <c r="M66" s="147">
        <v>9085862146</v>
      </c>
      <c r="N66" s="148" t="s">
        <v>212</v>
      </c>
      <c r="O66" s="54">
        <v>9508415782</v>
      </c>
      <c r="P66" s="24">
        <v>43577</v>
      </c>
      <c r="Q66" s="18" t="s">
        <v>78</v>
      </c>
      <c r="R66" s="18">
        <v>15</v>
      </c>
      <c r="S66" s="18" t="s">
        <v>79</v>
      </c>
      <c r="T66" s="18"/>
    </row>
    <row r="67" spans="1:20" ht="33">
      <c r="A67" s="4">
        <v>63</v>
      </c>
      <c r="B67" s="17" t="s">
        <v>63</v>
      </c>
      <c r="C67" s="143" t="s">
        <v>221</v>
      </c>
      <c r="D67" s="18" t="s">
        <v>23</v>
      </c>
      <c r="E67" s="144" t="s">
        <v>222</v>
      </c>
      <c r="F67" s="144" t="s">
        <v>199</v>
      </c>
      <c r="G67" s="148">
        <v>0</v>
      </c>
      <c r="H67" s="148">
        <v>86</v>
      </c>
      <c r="I67" s="17">
        <f t="shared" si="0"/>
        <v>86</v>
      </c>
      <c r="J67" s="143" t="s">
        <v>223</v>
      </c>
      <c r="K67" s="18" t="s">
        <v>169</v>
      </c>
      <c r="L67" s="18" t="s">
        <v>170</v>
      </c>
      <c r="M67" s="152"/>
      <c r="N67" s="158" t="s">
        <v>216</v>
      </c>
      <c r="O67" s="153">
        <v>8876472098</v>
      </c>
      <c r="P67" s="24">
        <v>43577</v>
      </c>
      <c r="Q67" s="18" t="s">
        <v>78</v>
      </c>
      <c r="R67" s="18">
        <v>8</v>
      </c>
      <c r="S67" s="18" t="s">
        <v>79</v>
      </c>
      <c r="T67" s="18"/>
    </row>
    <row r="68" spans="1:20">
      <c r="A68" s="4">
        <v>64</v>
      </c>
      <c r="B68" s="17" t="s">
        <v>63</v>
      </c>
      <c r="C68" s="148" t="s">
        <v>224</v>
      </c>
      <c r="D68" s="18" t="s">
        <v>25</v>
      </c>
      <c r="E68" s="19"/>
      <c r="F68" s="18"/>
      <c r="G68" s="148">
        <v>5</v>
      </c>
      <c r="H68" s="148">
        <v>7</v>
      </c>
      <c r="I68" s="17">
        <f t="shared" si="0"/>
        <v>12</v>
      </c>
      <c r="J68" s="150">
        <v>9706055979</v>
      </c>
      <c r="K68" s="18" t="s">
        <v>169</v>
      </c>
      <c r="L68" s="18" t="s">
        <v>170</v>
      </c>
      <c r="M68" s="147">
        <v>9401450197</v>
      </c>
      <c r="N68" s="148" t="s">
        <v>183</v>
      </c>
      <c r="O68" s="149">
        <v>9954392218</v>
      </c>
      <c r="P68" s="24">
        <v>43577</v>
      </c>
      <c r="Q68" s="18" t="s">
        <v>78</v>
      </c>
      <c r="R68" s="18">
        <v>8</v>
      </c>
      <c r="S68" s="18" t="s">
        <v>79</v>
      </c>
      <c r="T68" s="18"/>
    </row>
    <row r="69" spans="1:20" ht="33">
      <c r="A69" s="4">
        <v>65</v>
      </c>
      <c r="B69" s="17" t="s">
        <v>62</v>
      </c>
      <c r="C69" s="143" t="s">
        <v>218</v>
      </c>
      <c r="D69" s="18" t="s">
        <v>23</v>
      </c>
      <c r="E69" s="161" t="s">
        <v>219</v>
      </c>
      <c r="F69" s="161" t="s">
        <v>156</v>
      </c>
      <c r="G69" s="148">
        <v>57</v>
      </c>
      <c r="H69" s="148">
        <v>52</v>
      </c>
      <c r="I69" s="17">
        <f t="shared" si="0"/>
        <v>109</v>
      </c>
      <c r="J69" s="151">
        <v>9613858958</v>
      </c>
      <c r="K69" s="18" t="s">
        <v>75</v>
      </c>
      <c r="L69" s="146" t="s">
        <v>76</v>
      </c>
      <c r="M69" s="147">
        <v>9085862146</v>
      </c>
      <c r="N69" s="148" t="s">
        <v>205</v>
      </c>
      <c r="O69" s="159">
        <v>9854386551</v>
      </c>
      <c r="P69" s="24">
        <v>43578</v>
      </c>
      <c r="Q69" s="18" t="s">
        <v>91</v>
      </c>
      <c r="R69" s="18">
        <v>15</v>
      </c>
      <c r="S69" s="18" t="s">
        <v>79</v>
      </c>
      <c r="T69" s="18"/>
    </row>
    <row r="70" spans="1:20">
      <c r="A70" s="4">
        <v>66</v>
      </c>
      <c r="B70" s="17" t="s">
        <v>62</v>
      </c>
      <c r="C70" s="148" t="s">
        <v>225</v>
      </c>
      <c r="D70" s="18" t="s">
        <v>25</v>
      </c>
      <c r="E70" s="19">
        <v>4</v>
      </c>
      <c r="F70" s="18"/>
      <c r="G70" s="19">
        <v>13</v>
      </c>
      <c r="H70" s="19">
        <v>15</v>
      </c>
      <c r="I70" s="17">
        <f t="shared" si="0"/>
        <v>28</v>
      </c>
      <c r="J70" s="150">
        <v>7399867774</v>
      </c>
      <c r="K70" s="18" t="s">
        <v>75</v>
      </c>
      <c r="L70" s="146" t="s">
        <v>76</v>
      </c>
      <c r="M70" s="147">
        <v>9085862146</v>
      </c>
      <c r="N70" s="148" t="s">
        <v>90</v>
      </c>
      <c r="O70" s="54">
        <v>9859140575</v>
      </c>
      <c r="P70" s="24">
        <v>43578</v>
      </c>
      <c r="Q70" s="18" t="s">
        <v>91</v>
      </c>
      <c r="R70" s="18">
        <v>15</v>
      </c>
      <c r="S70" s="18" t="s">
        <v>79</v>
      </c>
      <c r="T70" s="18"/>
    </row>
    <row r="71" spans="1:20" ht="33">
      <c r="A71" s="4">
        <v>67</v>
      </c>
      <c r="B71" s="17" t="s">
        <v>63</v>
      </c>
      <c r="C71" s="143" t="s">
        <v>221</v>
      </c>
      <c r="D71" s="18" t="s">
        <v>23</v>
      </c>
      <c r="E71" s="144" t="s">
        <v>222</v>
      </c>
      <c r="F71" s="144" t="s">
        <v>199</v>
      </c>
      <c r="G71" s="148">
        <v>0</v>
      </c>
      <c r="H71" s="148">
        <v>86</v>
      </c>
      <c r="I71" s="17">
        <f t="shared" si="0"/>
        <v>86</v>
      </c>
      <c r="J71" s="143" t="s">
        <v>223</v>
      </c>
      <c r="K71" s="18" t="s">
        <v>169</v>
      </c>
      <c r="L71" s="18" t="s">
        <v>170</v>
      </c>
      <c r="M71" s="152"/>
      <c r="N71" s="158" t="s">
        <v>216</v>
      </c>
      <c r="O71" s="153">
        <v>8876472098</v>
      </c>
      <c r="P71" s="24">
        <v>43578</v>
      </c>
      <c r="Q71" s="18" t="s">
        <v>91</v>
      </c>
      <c r="R71" s="18">
        <v>8</v>
      </c>
      <c r="S71" s="18" t="s">
        <v>79</v>
      </c>
      <c r="T71" s="18"/>
    </row>
    <row r="72" spans="1:20">
      <c r="A72" s="4">
        <v>68</v>
      </c>
      <c r="B72" s="17" t="s">
        <v>63</v>
      </c>
      <c r="C72" s="148" t="s">
        <v>226</v>
      </c>
      <c r="D72" s="18" t="s">
        <v>25</v>
      </c>
      <c r="E72" s="19"/>
      <c r="F72" s="18"/>
      <c r="G72" s="148">
        <v>8</v>
      </c>
      <c r="H72" s="148">
        <v>6</v>
      </c>
      <c r="I72" s="17">
        <f t="shared" ref="I72:I92" si="2">+G72+H72</f>
        <v>14</v>
      </c>
      <c r="J72" s="150">
        <v>9957917337</v>
      </c>
      <c r="K72" s="18" t="s">
        <v>169</v>
      </c>
      <c r="L72" s="18" t="s">
        <v>170</v>
      </c>
      <c r="M72" s="147">
        <v>9401450197</v>
      </c>
      <c r="N72" s="148" t="s">
        <v>183</v>
      </c>
      <c r="O72" s="149">
        <v>9954392218</v>
      </c>
      <c r="P72" s="24">
        <v>43578</v>
      </c>
      <c r="Q72" s="18" t="s">
        <v>91</v>
      </c>
      <c r="R72" s="18">
        <v>8</v>
      </c>
      <c r="S72" s="18" t="s">
        <v>79</v>
      </c>
      <c r="T72" s="18"/>
    </row>
    <row r="73" spans="1:20" ht="33">
      <c r="A73" s="4">
        <v>69</v>
      </c>
      <c r="B73" s="17" t="s">
        <v>62</v>
      </c>
      <c r="C73" s="143" t="s">
        <v>218</v>
      </c>
      <c r="D73" s="18" t="s">
        <v>23</v>
      </c>
      <c r="E73" s="161" t="s">
        <v>219</v>
      </c>
      <c r="F73" s="161" t="s">
        <v>156</v>
      </c>
      <c r="G73" s="148">
        <v>57</v>
      </c>
      <c r="H73" s="148">
        <v>52</v>
      </c>
      <c r="I73" s="17">
        <f t="shared" si="2"/>
        <v>109</v>
      </c>
      <c r="J73" s="151">
        <v>9613858958</v>
      </c>
      <c r="K73" s="18" t="s">
        <v>75</v>
      </c>
      <c r="L73" s="146" t="s">
        <v>76</v>
      </c>
      <c r="M73" s="147">
        <v>9085862146</v>
      </c>
      <c r="N73" s="148" t="s">
        <v>205</v>
      </c>
      <c r="O73" s="159">
        <v>9854386551</v>
      </c>
      <c r="P73" s="24">
        <v>43579</v>
      </c>
      <c r="Q73" s="18" t="s">
        <v>101</v>
      </c>
      <c r="R73" s="18">
        <v>15</v>
      </c>
      <c r="S73" s="18" t="s">
        <v>79</v>
      </c>
      <c r="T73" s="18"/>
    </row>
    <row r="74" spans="1:20" ht="33">
      <c r="A74" s="4">
        <v>70</v>
      </c>
      <c r="B74" s="17" t="s">
        <v>62</v>
      </c>
      <c r="C74" s="151" t="s">
        <v>211</v>
      </c>
      <c r="D74" s="18" t="s">
        <v>25</v>
      </c>
      <c r="E74" s="151">
        <v>182</v>
      </c>
      <c r="F74" s="18"/>
      <c r="G74" s="151">
        <v>3</v>
      </c>
      <c r="H74" s="151">
        <v>2</v>
      </c>
      <c r="I74" s="17">
        <f t="shared" si="2"/>
        <v>5</v>
      </c>
      <c r="J74" s="151">
        <v>8254058191</v>
      </c>
      <c r="K74" s="18" t="s">
        <v>75</v>
      </c>
      <c r="L74" s="146" t="s">
        <v>76</v>
      </c>
      <c r="M74" s="147">
        <v>9085862146</v>
      </c>
      <c r="N74" s="151" t="s">
        <v>212</v>
      </c>
      <c r="O74" s="149">
        <v>9508415782</v>
      </c>
      <c r="P74" s="24">
        <v>43579</v>
      </c>
      <c r="Q74" s="18" t="s">
        <v>101</v>
      </c>
      <c r="R74" s="18">
        <v>15</v>
      </c>
      <c r="S74" s="18" t="s">
        <v>79</v>
      </c>
      <c r="T74" s="18"/>
    </row>
    <row r="75" spans="1:20" ht="33">
      <c r="A75" s="4">
        <v>71</v>
      </c>
      <c r="B75" s="17" t="s">
        <v>63</v>
      </c>
      <c r="C75" s="143" t="s">
        <v>221</v>
      </c>
      <c r="D75" s="18" t="s">
        <v>23</v>
      </c>
      <c r="E75" s="144" t="s">
        <v>222</v>
      </c>
      <c r="F75" s="144" t="s">
        <v>199</v>
      </c>
      <c r="G75" s="148">
        <v>0</v>
      </c>
      <c r="H75" s="148">
        <v>26</v>
      </c>
      <c r="I75" s="17">
        <f>+G75+H75</f>
        <v>26</v>
      </c>
      <c r="J75" s="143" t="s">
        <v>223</v>
      </c>
      <c r="K75" s="18" t="s">
        <v>169</v>
      </c>
      <c r="L75" s="18" t="s">
        <v>170</v>
      </c>
      <c r="M75" s="152"/>
      <c r="N75" s="158" t="s">
        <v>216</v>
      </c>
      <c r="O75" s="153">
        <v>8876472098</v>
      </c>
      <c r="P75" s="24">
        <v>43579</v>
      </c>
      <c r="Q75" s="18" t="s">
        <v>101</v>
      </c>
      <c r="R75" s="18">
        <v>8</v>
      </c>
      <c r="S75" s="18" t="s">
        <v>79</v>
      </c>
      <c r="T75" s="18"/>
    </row>
    <row r="76" spans="1:20" ht="33">
      <c r="A76" s="4">
        <v>72</v>
      </c>
      <c r="B76" s="17" t="s">
        <v>63</v>
      </c>
      <c r="C76" s="151" t="s">
        <v>224</v>
      </c>
      <c r="D76" s="18" t="s">
        <v>25</v>
      </c>
      <c r="E76" s="151"/>
      <c r="F76" s="18"/>
      <c r="G76" s="151">
        <v>5</v>
      </c>
      <c r="H76" s="151">
        <v>7</v>
      </c>
      <c r="I76" s="17">
        <f t="shared" ref="I76" si="3">+G76+H76</f>
        <v>12</v>
      </c>
      <c r="J76" s="157">
        <v>9706055979</v>
      </c>
      <c r="K76" s="18" t="s">
        <v>169</v>
      </c>
      <c r="L76" s="18" t="s">
        <v>170</v>
      </c>
      <c r="M76" s="147">
        <v>9401450197</v>
      </c>
      <c r="N76" s="151" t="s">
        <v>183</v>
      </c>
      <c r="O76" s="149">
        <v>9954392218</v>
      </c>
      <c r="P76" s="24">
        <v>43579</v>
      </c>
      <c r="Q76" s="18" t="s">
        <v>101</v>
      </c>
      <c r="R76" s="18">
        <v>8</v>
      </c>
      <c r="S76" s="18" t="s">
        <v>79</v>
      </c>
      <c r="T76" s="18"/>
    </row>
    <row r="77" spans="1:20" ht="33">
      <c r="A77" s="4">
        <v>73</v>
      </c>
      <c r="B77" s="17" t="s">
        <v>62</v>
      </c>
      <c r="C77" s="143" t="s">
        <v>218</v>
      </c>
      <c r="D77" s="18" t="s">
        <v>23</v>
      </c>
      <c r="E77" s="161" t="s">
        <v>219</v>
      </c>
      <c r="F77" s="161" t="s">
        <v>156</v>
      </c>
      <c r="G77" s="148">
        <v>58</v>
      </c>
      <c r="H77" s="148">
        <v>52</v>
      </c>
      <c r="I77" s="17">
        <f t="shared" si="2"/>
        <v>110</v>
      </c>
      <c r="J77" s="151">
        <v>9613858958</v>
      </c>
      <c r="K77" s="18" t="s">
        <v>75</v>
      </c>
      <c r="L77" s="146" t="s">
        <v>76</v>
      </c>
      <c r="M77" s="147">
        <v>9085862146</v>
      </c>
      <c r="N77" s="148" t="s">
        <v>205</v>
      </c>
      <c r="O77" s="159">
        <v>9854386551</v>
      </c>
      <c r="P77" s="24">
        <v>43580</v>
      </c>
      <c r="Q77" s="18" t="s">
        <v>114</v>
      </c>
      <c r="R77" s="18">
        <v>15</v>
      </c>
      <c r="S77" s="18" t="s">
        <v>79</v>
      </c>
      <c r="T77" s="18"/>
    </row>
    <row r="78" spans="1:20">
      <c r="A78" s="4">
        <v>74</v>
      </c>
      <c r="B78" s="17" t="s">
        <v>62</v>
      </c>
      <c r="C78" s="151" t="s">
        <v>225</v>
      </c>
      <c r="D78" s="18" t="s">
        <v>25</v>
      </c>
      <c r="E78" s="151">
        <v>4</v>
      </c>
      <c r="F78" s="18"/>
      <c r="G78" s="151">
        <v>107</v>
      </c>
      <c r="H78" s="151">
        <v>74</v>
      </c>
      <c r="I78" s="17">
        <f t="shared" si="2"/>
        <v>181</v>
      </c>
      <c r="J78" s="151">
        <v>7399867774</v>
      </c>
      <c r="K78" s="18" t="s">
        <v>75</v>
      </c>
      <c r="L78" s="146" t="s">
        <v>76</v>
      </c>
      <c r="M78" s="147">
        <v>9085862146</v>
      </c>
      <c r="N78" s="151" t="s">
        <v>90</v>
      </c>
      <c r="O78" s="149">
        <v>9859140575</v>
      </c>
      <c r="P78" s="24">
        <v>43580</v>
      </c>
      <c r="Q78" s="18" t="s">
        <v>114</v>
      </c>
      <c r="R78" s="18">
        <v>15</v>
      </c>
      <c r="S78" s="18" t="s">
        <v>79</v>
      </c>
      <c r="T78" s="18"/>
    </row>
    <row r="79" spans="1:20" ht="33">
      <c r="A79" s="4">
        <v>75</v>
      </c>
      <c r="B79" s="17" t="s">
        <v>63</v>
      </c>
      <c r="C79" s="143" t="s">
        <v>227</v>
      </c>
      <c r="D79" s="18" t="s">
        <v>23</v>
      </c>
      <c r="E79" s="144" t="s">
        <v>228</v>
      </c>
      <c r="F79" s="144" t="s">
        <v>89</v>
      </c>
      <c r="G79" s="145">
        <v>42</v>
      </c>
      <c r="H79" s="145">
        <v>40</v>
      </c>
      <c r="I79" s="17">
        <f t="shared" si="2"/>
        <v>82</v>
      </c>
      <c r="J79" s="143" t="s">
        <v>229</v>
      </c>
      <c r="K79" s="18" t="s">
        <v>169</v>
      </c>
      <c r="L79" s="18" t="s">
        <v>170</v>
      </c>
      <c r="M79" s="152"/>
      <c r="N79" s="158" t="s">
        <v>216</v>
      </c>
      <c r="O79" s="153">
        <v>8876472098</v>
      </c>
      <c r="P79" s="24">
        <v>43580</v>
      </c>
      <c r="Q79" s="18" t="s">
        <v>114</v>
      </c>
      <c r="R79" s="18">
        <v>8</v>
      </c>
      <c r="S79" s="18" t="s">
        <v>79</v>
      </c>
      <c r="T79" s="18"/>
    </row>
    <row r="80" spans="1:20">
      <c r="A80" s="4">
        <v>76</v>
      </c>
      <c r="B80" s="17" t="s">
        <v>63</v>
      </c>
      <c r="C80" s="18" t="s">
        <v>230</v>
      </c>
      <c r="D80" s="18" t="s">
        <v>25</v>
      </c>
      <c r="E80" s="19"/>
      <c r="F80" s="18"/>
      <c r="G80" s="19">
        <v>18</v>
      </c>
      <c r="H80" s="19">
        <v>9</v>
      </c>
      <c r="I80" s="17">
        <f t="shared" si="2"/>
        <v>27</v>
      </c>
      <c r="J80" s="149">
        <v>9957201474</v>
      </c>
      <c r="K80" s="18" t="s">
        <v>231</v>
      </c>
      <c r="L80" s="18" t="s">
        <v>232</v>
      </c>
      <c r="M80" s="152">
        <v>9864062178</v>
      </c>
      <c r="N80" s="18" t="s">
        <v>233</v>
      </c>
      <c r="O80" s="153">
        <v>9707279650</v>
      </c>
      <c r="P80" s="24">
        <v>43580</v>
      </c>
      <c r="Q80" s="18" t="s">
        <v>114</v>
      </c>
      <c r="R80" s="18">
        <v>6</v>
      </c>
      <c r="S80" s="18" t="s">
        <v>79</v>
      </c>
      <c r="T80" s="18"/>
    </row>
    <row r="81" spans="1:20" ht="33">
      <c r="A81" s="4">
        <v>77</v>
      </c>
      <c r="B81" s="17" t="s">
        <v>62</v>
      </c>
      <c r="C81" s="143" t="s">
        <v>218</v>
      </c>
      <c r="D81" s="18" t="s">
        <v>23</v>
      </c>
      <c r="E81" s="161" t="s">
        <v>219</v>
      </c>
      <c r="F81" s="161" t="s">
        <v>156</v>
      </c>
      <c r="G81" s="148">
        <v>58</v>
      </c>
      <c r="H81" s="148">
        <v>51</v>
      </c>
      <c r="I81" s="17">
        <f t="shared" si="2"/>
        <v>109</v>
      </c>
      <c r="J81" s="151">
        <v>9613858958</v>
      </c>
      <c r="K81" s="18" t="s">
        <v>75</v>
      </c>
      <c r="L81" s="146" t="s">
        <v>76</v>
      </c>
      <c r="M81" s="147">
        <v>9085862146</v>
      </c>
      <c r="N81" s="148" t="s">
        <v>205</v>
      </c>
      <c r="O81" s="159">
        <v>9854386551</v>
      </c>
      <c r="P81" s="24">
        <v>43581</v>
      </c>
      <c r="Q81" s="18" t="s">
        <v>126</v>
      </c>
      <c r="R81" s="18">
        <v>15</v>
      </c>
      <c r="S81" s="18" t="s">
        <v>79</v>
      </c>
      <c r="T81" s="18"/>
    </row>
    <row r="82" spans="1:20" ht="33">
      <c r="A82" s="4">
        <v>78</v>
      </c>
      <c r="B82" s="17" t="s">
        <v>62</v>
      </c>
      <c r="C82" s="151" t="s">
        <v>234</v>
      </c>
      <c r="D82" s="18" t="s">
        <v>25</v>
      </c>
      <c r="E82" s="19">
        <v>13</v>
      </c>
      <c r="F82" s="18"/>
      <c r="G82" s="19">
        <v>14</v>
      </c>
      <c r="H82" s="19">
        <v>17</v>
      </c>
      <c r="I82" s="17">
        <f t="shared" si="2"/>
        <v>31</v>
      </c>
      <c r="J82" s="157">
        <v>9678142231</v>
      </c>
      <c r="K82" s="18" t="s">
        <v>176</v>
      </c>
      <c r="L82" s="18" t="s">
        <v>177</v>
      </c>
      <c r="M82" s="147">
        <v>9954115855</v>
      </c>
      <c r="N82" s="151" t="s">
        <v>178</v>
      </c>
      <c r="O82" s="54">
        <v>8876430082</v>
      </c>
      <c r="P82" s="24">
        <v>43581</v>
      </c>
      <c r="Q82" s="18" t="s">
        <v>126</v>
      </c>
      <c r="R82" s="18">
        <v>15</v>
      </c>
      <c r="S82" s="18" t="s">
        <v>79</v>
      </c>
      <c r="T82" s="18"/>
    </row>
    <row r="83" spans="1:20" ht="33">
      <c r="A83" s="4">
        <v>79</v>
      </c>
      <c r="B83" s="17" t="s">
        <v>63</v>
      </c>
      <c r="C83" s="143" t="s">
        <v>235</v>
      </c>
      <c r="D83" s="18" t="s">
        <v>23</v>
      </c>
      <c r="E83" s="144" t="s">
        <v>236</v>
      </c>
      <c r="F83" s="144" t="s">
        <v>89</v>
      </c>
      <c r="G83" s="145">
        <v>27</v>
      </c>
      <c r="H83" s="145">
        <v>20</v>
      </c>
      <c r="I83" s="17">
        <f t="shared" si="2"/>
        <v>47</v>
      </c>
      <c r="J83" s="54">
        <v>9577489980</v>
      </c>
      <c r="K83" s="18" t="s">
        <v>169</v>
      </c>
      <c r="L83" s="18" t="s">
        <v>170</v>
      </c>
      <c r="M83" s="147">
        <v>9401450197</v>
      </c>
      <c r="N83" s="148" t="s">
        <v>173</v>
      </c>
      <c r="O83" s="149">
        <v>9954212022</v>
      </c>
      <c r="P83" s="24">
        <v>43581</v>
      </c>
      <c r="Q83" s="18" t="s">
        <v>126</v>
      </c>
      <c r="R83" s="18">
        <v>8</v>
      </c>
      <c r="S83" s="18" t="s">
        <v>79</v>
      </c>
      <c r="T83" s="18"/>
    </row>
    <row r="84" spans="1:20">
      <c r="A84" s="4">
        <v>80</v>
      </c>
      <c r="B84" s="17" t="s">
        <v>63</v>
      </c>
      <c r="C84" s="148" t="s">
        <v>237</v>
      </c>
      <c r="D84" s="18" t="s">
        <v>25</v>
      </c>
      <c r="E84" s="144" t="s">
        <v>238</v>
      </c>
      <c r="F84" s="18"/>
      <c r="G84" s="19">
        <v>7</v>
      </c>
      <c r="H84" s="19">
        <v>8</v>
      </c>
      <c r="I84" s="17">
        <f t="shared" si="2"/>
        <v>15</v>
      </c>
      <c r="J84" s="162">
        <v>9613129913</v>
      </c>
      <c r="K84" s="18" t="s">
        <v>231</v>
      </c>
      <c r="L84" s="18" t="s">
        <v>232</v>
      </c>
      <c r="M84" s="152">
        <v>9864062178</v>
      </c>
      <c r="N84" s="148" t="s">
        <v>239</v>
      </c>
      <c r="O84" s="149">
        <v>9508799223</v>
      </c>
      <c r="P84" s="24">
        <v>43581</v>
      </c>
      <c r="Q84" s="18" t="s">
        <v>126</v>
      </c>
      <c r="R84" s="18">
        <v>6</v>
      </c>
      <c r="S84" s="18" t="s">
        <v>79</v>
      </c>
      <c r="T84" s="18"/>
    </row>
    <row r="85" spans="1:20" ht="33">
      <c r="A85" s="4">
        <v>81</v>
      </c>
      <c r="B85" s="17" t="s">
        <v>62</v>
      </c>
      <c r="C85" s="143" t="s">
        <v>218</v>
      </c>
      <c r="D85" s="18" t="s">
        <v>23</v>
      </c>
      <c r="E85" s="161" t="s">
        <v>219</v>
      </c>
      <c r="F85" s="161" t="s">
        <v>156</v>
      </c>
      <c r="G85" s="148">
        <v>58</v>
      </c>
      <c r="H85" s="148">
        <v>51</v>
      </c>
      <c r="I85" s="17">
        <f t="shared" si="2"/>
        <v>109</v>
      </c>
      <c r="J85" s="151">
        <v>9613858958</v>
      </c>
      <c r="K85" s="18" t="s">
        <v>75</v>
      </c>
      <c r="L85" s="146" t="s">
        <v>76</v>
      </c>
      <c r="M85" s="147">
        <v>9085862146</v>
      </c>
      <c r="N85" s="148" t="s">
        <v>205</v>
      </c>
      <c r="O85" s="159">
        <v>9854386551</v>
      </c>
      <c r="P85" s="24">
        <v>43582</v>
      </c>
      <c r="Q85" s="18" t="s">
        <v>140</v>
      </c>
      <c r="R85" s="18">
        <v>15</v>
      </c>
      <c r="S85" s="18" t="s">
        <v>79</v>
      </c>
      <c r="T85" s="18"/>
    </row>
    <row r="86" spans="1:20">
      <c r="A86" s="4">
        <v>82</v>
      </c>
      <c r="B86" s="17" t="s">
        <v>62</v>
      </c>
      <c r="C86" s="148" t="s">
        <v>240</v>
      </c>
      <c r="D86" s="18" t="s">
        <v>25</v>
      </c>
      <c r="E86" s="19">
        <v>40</v>
      </c>
      <c r="F86" s="18"/>
      <c r="G86" s="148">
        <v>24</v>
      </c>
      <c r="H86" s="148">
        <v>12</v>
      </c>
      <c r="I86" s="17">
        <f t="shared" si="2"/>
        <v>36</v>
      </c>
      <c r="J86" s="150">
        <v>9854103163</v>
      </c>
      <c r="K86" s="18" t="s">
        <v>123</v>
      </c>
      <c r="L86" s="18" t="s">
        <v>124</v>
      </c>
      <c r="M86" s="147">
        <v>9954256843</v>
      </c>
      <c r="N86" s="148" t="s">
        <v>125</v>
      </c>
      <c r="O86" s="149">
        <v>9859834724</v>
      </c>
      <c r="P86" s="24">
        <v>43582</v>
      </c>
      <c r="Q86" s="18" t="s">
        <v>140</v>
      </c>
      <c r="R86" s="18">
        <v>15</v>
      </c>
      <c r="S86" s="18" t="s">
        <v>79</v>
      </c>
      <c r="T86" s="18"/>
    </row>
    <row r="87" spans="1:20" ht="33">
      <c r="A87" s="4">
        <v>83</v>
      </c>
      <c r="B87" s="17" t="s">
        <v>63</v>
      </c>
      <c r="C87" s="143" t="s">
        <v>241</v>
      </c>
      <c r="D87" s="18" t="s">
        <v>23</v>
      </c>
      <c r="E87" s="144" t="s">
        <v>242</v>
      </c>
      <c r="F87" s="144" t="s">
        <v>89</v>
      </c>
      <c r="G87" s="145">
        <v>36</v>
      </c>
      <c r="H87" s="145">
        <v>35</v>
      </c>
      <c r="I87" s="17">
        <f t="shared" si="2"/>
        <v>71</v>
      </c>
      <c r="J87" s="54">
        <v>9954211767</v>
      </c>
      <c r="K87" s="18" t="s">
        <v>169</v>
      </c>
      <c r="L87" s="18" t="s">
        <v>170</v>
      </c>
      <c r="M87" s="147">
        <v>9401450197</v>
      </c>
      <c r="N87" s="148" t="s">
        <v>243</v>
      </c>
      <c r="O87" s="149">
        <v>9707104596</v>
      </c>
      <c r="P87" s="24">
        <v>43582</v>
      </c>
      <c r="Q87" s="18" t="s">
        <v>140</v>
      </c>
      <c r="R87" s="18">
        <v>8</v>
      </c>
      <c r="S87" s="18" t="s">
        <v>79</v>
      </c>
      <c r="T87" s="18"/>
    </row>
    <row r="88" spans="1:20">
      <c r="A88" s="4">
        <v>84</v>
      </c>
      <c r="B88" s="17" t="s">
        <v>63</v>
      </c>
      <c r="C88" s="151" t="s">
        <v>244</v>
      </c>
      <c r="D88" s="18" t="s">
        <v>25</v>
      </c>
      <c r="E88" s="19">
        <v>70</v>
      </c>
      <c r="F88" s="18"/>
      <c r="G88" s="151">
        <v>20</v>
      </c>
      <c r="H88" s="151">
        <v>17</v>
      </c>
      <c r="I88" s="17">
        <f t="shared" si="2"/>
        <v>37</v>
      </c>
      <c r="J88" s="157">
        <v>8811923140</v>
      </c>
      <c r="K88" s="18" t="s">
        <v>231</v>
      </c>
      <c r="L88" s="18" t="s">
        <v>232</v>
      </c>
      <c r="M88" s="152">
        <v>9864062178</v>
      </c>
      <c r="N88" s="151" t="s">
        <v>245</v>
      </c>
      <c r="O88" s="149">
        <v>8399850370</v>
      </c>
      <c r="P88" s="24">
        <v>43582</v>
      </c>
      <c r="Q88" s="18" t="s">
        <v>140</v>
      </c>
      <c r="R88" s="18">
        <v>6</v>
      </c>
      <c r="S88" s="18" t="s">
        <v>79</v>
      </c>
      <c r="T88" s="18"/>
    </row>
    <row r="89" spans="1:20" ht="33">
      <c r="A89" s="4">
        <v>85</v>
      </c>
      <c r="B89" s="17" t="s">
        <v>62</v>
      </c>
      <c r="C89" s="143" t="s">
        <v>218</v>
      </c>
      <c r="D89" s="18" t="s">
        <v>23</v>
      </c>
      <c r="E89" s="161" t="s">
        <v>219</v>
      </c>
      <c r="F89" s="161" t="s">
        <v>156</v>
      </c>
      <c r="G89" s="148">
        <v>58</v>
      </c>
      <c r="H89" s="148">
        <v>51</v>
      </c>
      <c r="I89" s="17">
        <f t="shared" si="2"/>
        <v>109</v>
      </c>
      <c r="J89" s="151">
        <v>9613858958</v>
      </c>
      <c r="K89" s="18" t="s">
        <v>75</v>
      </c>
      <c r="L89" s="146" t="s">
        <v>76</v>
      </c>
      <c r="M89" s="147">
        <v>9085862146</v>
      </c>
      <c r="N89" s="148" t="s">
        <v>205</v>
      </c>
      <c r="O89" s="159">
        <v>9854386551</v>
      </c>
      <c r="P89" s="24">
        <v>43584</v>
      </c>
      <c r="Q89" s="18" t="s">
        <v>78</v>
      </c>
      <c r="R89" s="18">
        <v>15</v>
      </c>
      <c r="S89" s="18" t="s">
        <v>79</v>
      </c>
      <c r="T89" s="18"/>
    </row>
    <row r="90" spans="1:20">
      <c r="A90" s="4">
        <v>86</v>
      </c>
      <c r="B90" s="17" t="s">
        <v>62</v>
      </c>
      <c r="C90" s="151" t="s">
        <v>179</v>
      </c>
      <c r="D90" s="18" t="s">
        <v>25</v>
      </c>
      <c r="E90" s="151">
        <v>42</v>
      </c>
      <c r="F90" s="18"/>
      <c r="G90" s="151">
        <v>5</v>
      </c>
      <c r="H90" s="151">
        <v>5</v>
      </c>
      <c r="I90" s="17">
        <f t="shared" si="2"/>
        <v>10</v>
      </c>
      <c r="J90" s="151">
        <v>9678142231</v>
      </c>
      <c r="K90" s="18" t="s">
        <v>123</v>
      </c>
      <c r="L90" s="18" t="s">
        <v>124</v>
      </c>
      <c r="M90" s="147">
        <v>9954256843</v>
      </c>
      <c r="N90" s="148" t="s">
        <v>125</v>
      </c>
      <c r="O90" s="149">
        <v>9859834724</v>
      </c>
      <c r="P90" s="24">
        <v>43584</v>
      </c>
      <c r="Q90" s="18" t="s">
        <v>78</v>
      </c>
      <c r="R90" s="18">
        <v>12</v>
      </c>
      <c r="S90" s="18" t="s">
        <v>79</v>
      </c>
      <c r="T90" s="18"/>
    </row>
    <row r="91" spans="1:20">
      <c r="A91" s="4">
        <v>87</v>
      </c>
      <c r="B91" s="17" t="s">
        <v>63</v>
      </c>
      <c r="C91" s="143" t="s">
        <v>246</v>
      </c>
      <c r="D91" s="18" t="s">
        <v>23</v>
      </c>
      <c r="E91" s="144" t="s">
        <v>247</v>
      </c>
      <c r="F91" s="144" t="s">
        <v>89</v>
      </c>
      <c r="G91" s="145">
        <v>6</v>
      </c>
      <c r="H91" s="145">
        <v>13</v>
      </c>
      <c r="I91" s="17">
        <f t="shared" si="2"/>
        <v>19</v>
      </c>
      <c r="J91" s="54">
        <v>9577844608</v>
      </c>
      <c r="K91" s="18" t="s">
        <v>248</v>
      </c>
      <c r="L91" s="18" t="s">
        <v>249</v>
      </c>
      <c r="M91" s="147">
        <v>7896015581</v>
      </c>
      <c r="N91" s="148" t="s">
        <v>250</v>
      </c>
      <c r="O91" s="149">
        <v>9859092199</v>
      </c>
      <c r="P91" s="24">
        <v>43584</v>
      </c>
      <c r="Q91" s="18" t="s">
        <v>78</v>
      </c>
      <c r="R91" s="18">
        <v>8</v>
      </c>
      <c r="S91" s="18" t="s">
        <v>79</v>
      </c>
      <c r="T91" s="18"/>
    </row>
    <row r="92" spans="1:20">
      <c r="A92" s="4">
        <v>88</v>
      </c>
      <c r="B92" s="17" t="s">
        <v>63</v>
      </c>
      <c r="C92" s="151" t="s">
        <v>251</v>
      </c>
      <c r="D92" s="18" t="s">
        <v>25</v>
      </c>
      <c r="E92" s="19"/>
      <c r="F92" s="18"/>
      <c r="G92" s="148">
        <v>23</v>
      </c>
      <c r="H92" s="148">
        <v>33</v>
      </c>
      <c r="I92" s="17">
        <f t="shared" si="2"/>
        <v>56</v>
      </c>
      <c r="J92" s="152">
        <v>8822678902</v>
      </c>
      <c r="K92" s="18" t="s">
        <v>231</v>
      </c>
      <c r="L92" s="18" t="s">
        <v>232</v>
      </c>
      <c r="M92" s="152">
        <v>9864062178</v>
      </c>
      <c r="N92" s="148" t="s">
        <v>252</v>
      </c>
      <c r="O92" s="149">
        <v>9875180492</v>
      </c>
      <c r="P92" s="24">
        <v>43584</v>
      </c>
      <c r="Q92" s="18" t="s">
        <v>78</v>
      </c>
      <c r="R92" s="18">
        <v>6</v>
      </c>
      <c r="S92" s="18" t="s">
        <v>79</v>
      </c>
      <c r="T92" s="18"/>
    </row>
    <row r="93" spans="1:20" ht="33">
      <c r="A93" s="4">
        <v>89</v>
      </c>
      <c r="B93" s="17" t="s">
        <v>62</v>
      </c>
      <c r="C93" s="143" t="s">
        <v>72</v>
      </c>
      <c r="D93" s="18" t="s">
        <v>23</v>
      </c>
      <c r="E93" s="144" t="s">
        <v>73</v>
      </c>
      <c r="F93" s="144" t="s">
        <v>74</v>
      </c>
      <c r="G93" s="145">
        <v>65</v>
      </c>
      <c r="H93" s="145">
        <v>59</v>
      </c>
      <c r="I93" s="17">
        <f>+G93+H93</f>
        <v>124</v>
      </c>
      <c r="J93" s="54">
        <v>9577921066</v>
      </c>
      <c r="K93" s="18" t="s">
        <v>75</v>
      </c>
      <c r="L93" s="146" t="s">
        <v>76</v>
      </c>
      <c r="M93" s="147">
        <v>9085862146</v>
      </c>
      <c r="N93" s="148" t="s">
        <v>77</v>
      </c>
      <c r="O93" s="149">
        <v>9085628627</v>
      </c>
      <c r="P93" s="24">
        <v>43585</v>
      </c>
      <c r="Q93" s="18" t="s">
        <v>91</v>
      </c>
      <c r="R93" s="18">
        <v>15</v>
      </c>
      <c r="S93" s="18" t="s">
        <v>79</v>
      </c>
      <c r="T93" s="18"/>
    </row>
    <row r="94" spans="1:20" ht="33">
      <c r="A94" s="4">
        <v>90</v>
      </c>
      <c r="B94" s="17" t="s">
        <v>62</v>
      </c>
      <c r="C94" s="148" t="s">
        <v>80</v>
      </c>
      <c r="D94" s="18" t="s">
        <v>25</v>
      </c>
      <c r="E94" s="19">
        <v>38</v>
      </c>
      <c r="F94" s="18"/>
      <c r="G94" s="148">
        <v>4</v>
      </c>
      <c r="H94" s="148">
        <v>16</v>
      </c>
      <c r="I94" s="17">
        <f>+G94+H94</f>
        <v>20</v>
      </c>
      <c r="J94" s="150">
        <v>9864967494</v>
      </c>
      <c r="K94" s="18" t="s">
        <v>75</v>
      </c>
      <c r="L94" s="146" t="s">
        <v>76</v>
      </c>
      <c r="M94" s="147">
        <v>9085862146</v>
      </c>
      <c r="N94" s="148" t="s">
        <v>77</v>
      </c>
      <c r="O94" s="149">
        <v>9085628627</v>
      </c>
      <c r="P94" s="24">
        <v>43585</v>
      </c>
      <c r="Q94" s="18" t="s">
        <v>91</v>
      </c>
      <c r="R94" s="18">
        <v>15</v>
      </c>
      <c r="S94" s="18" t="s">
        <v>79</v>
      </c>
      <c r="T94" s="18"/>
    </row>
    <row r="95" spans="1:20" ht="33">
      <c r="A95" s="4">
        <v>91</v>
      </c>
      <c r="B95" s="17" t="s">
        <v>63</v>
      </c>
      <c r="C95" s="143" t="s">
        <v>81</v>
      </c>
      <c r="D95" s="18" t="s">
        <v>23</v>
      </c>
      <c r="E95" s="144" t="s">
        <v>82</v>
      </c>
      <c r="F95" s="144" t="s">
        <v>74</v>
      </c>
      <c r="G95" s="151">
        <v>29</v>
      </c>
      <c r="H95" s="151">
        <v>32</v>
      </c>
      <c r="I95" s="143">
        <v>61</v>
      </c>
      <c r="J95" s="151" t="s">
        <v>83</v>
      </c>
      <c r="K95" s="18" t="s">
        <v>84</v>
      </c>
      <c r="L95" s="146" t="s">
        <v>85</v>
      </c>
      <c r="M95" s="147">
        <v>9854693201</v>
      </c>
      <c r="N95" s="148" t="s">
        <v>86</v>
      </c>
      <c r="O95" s="149">
        <v>8876093420</v>
      </c>
      <c r="P95" s="24">
        <v>43585</v>
      </c>
      <c r="Q95" s="18" t="s">
        <v>91</v>
      </c>
      <c r="R95" s="18">
        <v>12</v>
      </c>
      <c r="S95" s="18" t="s">
        <v>79</v>
      </c>
      <c r="T95" s="18"/>
    </row>
    <row r="96" spans="1:20">
      <c r="A96" s="4">
        <v>92</v>
      </c>
      <c r="B96" s="17" t="s">
        <v>63</v>
      </c>
      <c r="C96" s="148" t="s">
        <v>87</v>
      </c>
      <c r="D96" s="18" t="s">
        <v>25</v>
      </c>
      <c r="E96" s="19"/>
      <c r="F96" s="18"/>
      <c r="G96" s="148">
        <v>7</v>
      </c>
      <c r="H96" s="148">
        <v>5</v>
      </c>
      <c r="I96" s="17">
        <f t="shared" ref="I96" si="4">+G96+H96</f>
        <v>12</v>
      </c>
      <c r="J96" s="152">
        <v>8822365490</v>
      </c>
      <c r="K96" s="18" t="s">
        <v>84</v>
      </c>
      <c r="L96" s="146" t="s">
        <v>85</v>
      </c>
      <c r="M96" s="147">
        <v>9854693201</v>
      </c>
      <c r="N96" s="148" t="s">
        <v>86</v>
      </c>
      <c r="O96" s="149">
        <v>8876093420</v>
      </c>
      <c r="P96" s="24">
        <v>43585</v>
      </c>
      <c r="Q96" s="18" t="s">
        <v>91</v>
      </c>
      <c r="R96" s="18">
        <v>8</v>
      </c>
      <c r="S96" s="18" t="s">
        <v>79</v>
      </c>
      <c r="T96" s="18"/>
    </row>
    <row r="97" spans="1:20">
      <c r="A97" s="4">
        <v>93</v>
      </c>
      <c r="B97" s="17"/>
      <c r="C97" s="18"/>
      <c r="D97" s="18"/>
      <c r="E97" s="19"/>
      <c r="F97" s="18"/>
      <c r="G97" s="19"/>
      <c r="H97" s="19"/>
      <c r="I97" s="53">
        <f t="shared" ref="I70:I133" si="5">SUM(G97:H97)</f>
        <v>0</v>
      </c>
      <c r="J97" s="18"/>
      <c r="K97" s="18"/>
      <c r="L97" s="18"/>
      <c r="M97" s="18"/>
      <c r="N97" s="18"/>
      <c r="O97" s="18"/>
      <c r="P97" s="24"/>
      <c r="Q97" s="18"/>
      <c r="R97" s="18"/>
      <c r="S97" s="18"/>
      <c r="T97" s="18"/>
    </row>
    <row r="98" spans="1:20">
      <c r="A98" s="4">
        <v>94</v>
      </c>
      <c r="B98" s="17"/>
      <c r="C98" s="18"/>
      <c r="D98" s="18"/>
      <c r="E98" s="19"/>
      <c r="F98" s="18"/>
      <c r="G98" s="19"/>
      <c r="H98" s="19"/>
      <c r="I98" s="53">
        <f t="shared" si="5"/>
        <v>0</v>
      </c>
      <c r="J98" s="18"/>
      <c r="K98" s="18"/>
      <c r="L98" s="18"/>
      <c r="M98" s="18"/>
      <c r="N98" s="18"/>
      <c r="O98" s="18"/>
      <c r="P98" s="24"/>
      <c r="Q98" s="18"/>
      <c r="R98" s="18"/>
      <c r="S98" s="18"/>
      <c r="T98" s="18"/>
    </row>
    <row r="99" spans="1:20">
      <c r="A99" s="4">
        <v>95</v>
      </c>
      <c r="B99" s="17"/>
      <c r="C99" s="18"/>
      <c r="D99" s="18"/>
      <c r="E99" s="19"/>
      <c r="F99" s="18"/>
      <c r="G99" s="19"/>
      <c r="H99" s="19"/>
      <c r="I99" s="53">
        <f t="shared" si="5"/>
        <v>0</v>
      </c>
      <c r="J99" s="18"/>
      <c r="K99" s="18"/>
      <c r="L99" s="18"/>
      <c r="M99" s="18"/>
      <c r="N99" s="18"/>
      <c r="O99" s="18"/>
      <c r="P99" s="24"/>
      <c r="Q99" s="18"/>
      <c r="R99" s="18"/>
      <c r="S99" s="18"/>
      <c r="T99" s="18"/>
    </row>
    <row r="100" spans="1:20">
      <c r="A100" s="4">
        <v>96</v>
      </c>
      <c r="B100" s="17"/>
      <c r="C100" s="18"/>
      <c r="D100" s="18"/>
      <c r="E100" s="19"/>
      <c r="F100" s="18"/>
      <c r="G100" s="19"/>
      <c r="H100" s="19"/>
      <c r="I100" s="53">
        <f t="shared" si="5"/>
        <v>0</v>
      </c>
      <c r="J100" s="18"/>
      <c r="K100" s="18"/>
      <c r="L100" s="18"/>
      <c r="M100" s="18"/>
      <c r="N100" s="18"/>
      <c r="O100" s="18"/>
      <c r="P100" s="24"/>
      <c r="Q100" s="18"/>
      <c r="R100" s="18"/>
      <c r="S100" s="18"/>
      <c r="T100" s="18"/>
    </row>
    <row r="101" spans="1:20">
      <c r="A101" s="4">
        <v>97</v>
      </c>
      <c r="B101" s="17"/>
      <c r="C101" s="18"/>
      <c r="D101" s="18"/>
      <c r="E101" s="19"/>
      <c r="F101" s="18"/>
      <c r="G101" s="19"/>
      <c r="H101" s="19"/>
      <c r="I101" s="53">
        <f t="shared" si="5"/>
        <v>0</v>
      </c>
      <c r="J101" s="18"/>
      <c r="K101" s="18"/>
      <c r="L101" s="18"/>
      <c r="M101" s="18"/>
      <c r="N101" s="18"/>
      <c r="O101" s="18"/>
      <c r="P101" s="24"/>
      <c r="Q101" s="18"/>
      <c r="R101" s="18"/>
      <c r="S101" s="18"/>
      <c r="T101" s="18"/>
    </row>
    <row r="102" spans="1:20">
      <c r="A102" s="4">
        <v>98</v>
      </c>
      <c r="B102" s="17"/>
      <c r="C102" s="18"/>
      <c r="D102" s="18"/>
      <c r="E102" s="19"/>
      <c r="F102" s="18"/>
      <c r="G102" s="19"/>
      <c r="H102" s="19"/>
      <c r="I102" s="53">
        <f t="shared" si="5"/>
        <v>0</v>
      </c>
      <c r="J102" s="18"/>
      <c r="K102" s="18"/>
      <c r="L102" s="18"/>
      <c r="M102" s="18"/>
      <c r="N102" s="18"/>
      <c r="O102" s="18"/>
      <c r="P102" s="24"/>
      <c r="Q102" s="18"/>
      <c r="R102" s="18"/>
      <c r="S102" s="18"/>
      <c r="T102" s="18"/>
    </row>
    <row r="103" spans="1:20">
      <c r="A103" s="4">
        <v>99</v>
      </c>
      <c r="B103" s="17"/>
      <c r="C103" s="18"/>
      <c r="D103" s="18"/>
      <c r="E103" s="19"/>
      <c r="F103" s="18"/>
      <c r="G103" s="19"/>
      <c r="H103" s="19"/>
      <c r="I103" s="53">
        <f t="shared" si="5"/>
        <v>0</v>
      </c>
      <c r="J103" s="18"/>
      <c r="K103" s="18"/>
      <c r="L103" s="18"/>
      <c r="M103" s="18"/>
      <c r="N103" s="18"/>
      <c r="O103" s="18"/>
      <c r="P103" s="24"/>
      <c r="Q103" s="18"/>
      <c r="R103" s="18"/>
      <c r="S103" s="18"/>
      <c r="T103" s="18"/>
    </row>
    <row r="104" spans="1:20">
      <c r="A104" s="4">
        <v>100</v>
      </c>
      <c r="B104" s="17"/>
      <c r="C104" s="18"/>
      <c r="D104" s="18"/>
      <c r="E104" s="19"/>
      <c r="F104" s="18"/>
      <c r="G104" s="19"/>
      <c r="H104" s="19"/>
      <c r="I104" s="53">
        <f t="shared" si="5"/>
        <v>0</v>
      </c>
      <c r="J104" s="18"/>
      <c r="K104" s="18"/>
      <c r="L104" s="18"/>
      <c r="M104" s="18"/>
      <c r="N104" s="18"/>
      <c r="O104" s="18"/>
      <c r="P104" s="24"/>
      <c r="Q104" s="18"/>
      <c r="R104" s="18"/>
      <c r="S104" s="18"/>
      <c r="T104" s="18"/>
    </row>
    <row r="105" spans="1:20">
      <c r="A105" s="4">
        <v>101</v>
      </c>
      <c r="B105" s="17"/>
      <c r="C105" s="18"/>
      <c r="D105" s="18"/>
      <c r="E105" s="19"/>
      <c r="F105" s="18"/>
      <c r="G105" s="19"/>
      <c r="H105" s="19"/>
      <c r="I105" s="53">
        <f t="shared" si="5"/>
        <v>0</v>
      </c>
      <c r="J105" s="18"/>
      <c r="K105" s="18"/>
      <c r="L105" s="18"/>
      <c r="M105" s="18"/>
      <c r="N105" s="18"/>
      <c r="O105" s="18"/>
      <c r="P105" s="24"/>
      <c r="Q105" s="18"/>
      <c r="R105" s="18"/>
      <c r="S105" s="18"/>
      <c r="T105" s="18"/>
    </row>
    <row r="106" spans="1:20">
      <c r="A106" s="4">
        <v>102</v>
      </c>
      <c r="B106" s="17"/>
      <c r="C106" s="18"/>
      <c r="D106" s="18"/>
      <c r="E106" s="19"/>
      <c r="F106" s="18"/>
      <c r="G106" s="19"/>
      <c r="H106" s="19"/>
      <c r="I106" s="53">
        <f t="shared" si="5"/>
        <v>0</v>
      </c>
      <c r="J106" s="18"/>
      <c r="K106" s="18"/>
      <c r="L106" s="18"/>
      <c r="M106" s="18"/>
      <c r="N106" s="18"/>
      <c r="O106" s="18"/>
      <c r="P106" s="24"/>
      <c r="Q106" s="18"/>
      <c r="R106" s="18"/>
      <c r="S106" s="18"/>
      <c r="T106" s="18"/>
    </row>
    <row r="107" spans="1:20">
      <c r="A107" s="4">
        <v>103</v>
      </c>
      <c r="B107" s="17"/>
      <c r="C107" s="18"/>
      <c r="D107" s="18"/>
      <c r="E107" s="19"/>
      <c r="F107" s="18"/>
      <c r="G107" s="19"/>
      <c r="H107" s="19"/>
      <c r="I107" s="53">
        <f t="shared" si="5"/>
        <v>0</v>
      </c>
      <c r="J107" s="18"/>
      <c r="K107" s="18"/>
      <c r="L107" s="18"/>
      <c r="M107" s="18"/>
      <c r="N107" s="18"/>
      <c r="O107" s="18"/>
      <c r="P107" s="24"/>
      <c r="Q107" s="18"/>
      <c r="R107" s="18"/>
      <c r="S107" s="18"/>
      <c r="T107" s="18"/>
    </row>
    <row r="108" spans="1:20">
      <c r="A108" s="4">
        <v>104</v>
      </c>
      <c r="B108" s="17"/>
      <c r="C108" s="18"/>
      <c r="D108" s="18"/>
      <c r="E108" s="19"/>
      <c r="F108" s="18"/>
      <c r="G108" s="19"/>
      <c r="H108" s="19"/>
      <c r="I108" s="53">
        <f t="shared" si="5"/>
        <v>0</v>
      </c>
      <c r="J108" s="18"/>
      <c r="K108" s="18"/>
      <c r="L108" s="18"/>
      <c r="M108" s="18"/>
      <c r="N108" s="18"/>
      <c r="O108" s="18"/>
      <c r="P108" s="24"/>
      <c r="Q108" s="18"/>
      <c r="R108" s="18"/>
      <c r="S108" s="18"/>
      <c r="T108" s="18"/>
    </row>
    <row r="109" spans="1:20">
      <c r="A109" s="4">
        <v>105</v>
      </c>
      <c r="B109" s="17"/>
      <c r="C109" s="18"/>
      <c r="D109" s="18"/>
      <c r="E109" s="19"/>
      <c r="F109" s="18"/>
      <c r="G109" s="19"/>
      <c r="H109" s="19"/>
      <c r="I109" s="53">
        <f t="shared" si="5"/>
        <v>0</v>
      </c>
      <c r="J109" s="18"/>
      <c r="K109" s="18"/>
      <c r="L109" s="18"/>
      <c r="M109" s="18"/>
      <c r="N109" s="18"/>
      <c r="O109" s="18"/>
      <c r="P109" s="24"/>
      <c r="Q109" s="18"/>
      <c r="R109" s="18"/>
      <c r="S109" s="18"/>
      <c r="T109" s="18"/>
    </row>
    <row r="110" spans="1:20">
      <c r="A110" s="4">
        <v>106</v>
      </c>
      <c r="B110" s="17"/>
      <c r="C110" s="18"/>
      <c r="D110" s="18"/>
      <c r="E110" s="19"/>
      <c r="F110" s="18"/>
      <c r="G110" s="19"/>
      <c r="H110" s="19"/>
      <c r="I110" s="53">
        <f t="shared" si="5"/>
        <v>0</v>
      </c>
      <c r="J110" s="18"/>
      <c r="K110" s="18"/>
      <c r="L110" s="18"/>
      <c r="M110" s="18"/>
      <c r="N110" s="18"/>
      <c r="O110" s="18"/>
      <c r="P110" s="24"/>
      <c r="Q110" s="18"/>
      <c r="R110" s="18"/>
      <c r="S110" s="18"/>
      <c r="T110" s="18"/>
    </row>
    <row r="111" spans="1:20">
      <c r="A111" s="4">
        <v>107</v>
      </c>
      <c r="B111" s="17"/>
      <c r="C111" s="18"/>
      <c r="D111" s="18"/>
      <c r="E111" s="19"/>
      <c r="F111" s="18"/>
      <c r="G111" s="19"/>
      <c r="H111" s="19"/>
      <c r="I111" s="53">
        <f t="shared" si="5"/>
        <v>0</v>
      </c>
      <c r="J111" s="18"/>
      <c r="K111" s="18"/>
      <c r="L111" s="18"/>
      <c r="M111" s="18"/>
      <c r="N111" s="18"/>
      <c r="O111" s="18"/>
      <c r="P111" s="24"/>
      <c r="Q111" s="18"/>
      <c r="R111" s="18"/>
      <c r="S111" s="18"/>
      <c r="T111" s="18"/>
    </row>
    <row r="112" spans="1:20">
      <c r="A112" s="4">
        <v>108</v>
      </c>
      <c r="B112" s="17"/>
      <c r="C112" s="18"/>
      <c r="D112" s="18"/>
      <c r="E112" s="19"/>
      <c r="F112" s="18"/>
      <c r="G112" s="19"/>
      <c r="H112" s="19"/>
      <c r="I112" s="53">
        <f t="shared" si="5"/>
        <v>0</v>
      </c>
      <c r="J112" s="18"/>
      <c r="K112" s="18"/>
      <c r="L112" s="18"/>
      <c r="M112" s="18"/>
      <c r="N112" s="18"/>
      <c r="O112" s="18"/>
      <c r="P112" s="24"/>
      <c r="Q112" s="18"/>
      <c r="R112" s="18"/>
      <c r="S112" s="18"/>
      <c r="T112" s="18"/>
    </row>
    <row r="113" spans="1:20">
      <c r="A113" s="4">
        <v>109</v>
      </c>
      <c r="B113" s="17"/>
      <c r="C113" s="18"/>
      <c r="D113" s="18"/>
      <c r="E113" s="19"/>
      <c r="F113" s="18"/>
      <c r="G113" s="19"/>
      <c r="H113" s="19"/>
      <c r="I113" s="53">
        <f t="shared" si="5"/>
        <v>0</v>
      </c>
      <c r="J113" s="18"/>
      <c r="K113" s="18"/>
      <c r="L113" s="18"/>
      <c r="M113" s="18"/>
      <c r="N113" s="18"/>
      <c r="O113" s="18"/>
      <c r="P113" s="24"/>
      <c r="Q113" s="18"/>
      <c r="R113" s="18"/>
      <c r="S113" s="18"/>
      <c r="T113" s="18"/>
    </row>
    <row r="114" spans="1:20">
      <c r="A114" s="4">
        <v>110</v>
      </c>
      <c r="B114" s="17"/>
      <c r="C114" s="18"/>
      <c r="D114" s="18"/>
      <c r="E114" s="19"/>
      <c r="F114" s="18"/>
      <c r="G114" s="19"/>
      <c r="H114" s="19"/>
      <c r="I114" s="53">
        <f t="shared" si="5"/>
        <v>0</v>
      </c>
      <c r="J114" s="18"/>
      <c r="K114" s="18"/>
      <c r="L114" s="18"/>
      <c r="M114" s="18"/>
      <c r="N114" s="18"/>
      <c r="O114" s="18"/>
      <c r="P114" s="24"/>
      <c r="Q114" s="18"/>
      <c r="R114" s="18"/>
      <c r="S114" s="18"/>
      <c r="T114" s="18"/>
    </row>
    <row r="115" spans="1:20">
      <c r="A115" s="4">
        <v>111</v>
      </c>
      <c r="B115" s="17"/>
      <c r="C115" s="18"/>
      <c r="D115" s="18"/>
      <c r="E115" s="19"/>
      <c r="F115" s="18"/>
      <c r="G115" s="19"/>
      <c r="H115" s="19"/>
      <c r="I115" s="53">
        <f t="shared" si="5"/>
        <v>0</v>
      </c>
      <c r="J115" s="18"/>
      <c r="K115" s="18"/>
      <c r="L115" s="18"/>
      <c r="M115" s="18"/>
      <c r="N115" s="18"/>
      <c r="O115" s="18"/>
      <c r="P115" s="24"/>
      <c r="Q115" s="18"/>
      <c r="R115" s="18"/>
      <c r="S115" s="18"/>
      <c r="T115" s="18"/>
    </row>
    <row r="116" spans="1:20">
      <c r="A116" s="4">
        <v>112</v>
      </c>
      <c r="B116" s="17"/>
      <c r="C116" s="18"/>
      <c r="D116" s="18"/>
      <c r="E116" s="19"/>
      <c r="F116" s="18"/>
      <c r="G116" s="19"/>
      <c r="H116" s="19"/>
      <c r="I116" s="53">
        <f t="shared" si="5"/>
        <v>0</v>
      </c>
      <c r="J116" s="18"/>
      <c r="K116" s="18"/>
      <c r="L116" s="18"/>
      <c r="M116" s="18"/>
      <c r="N116" s="18"/>
      <c r="O116" s="18"/>
      <c r="P116" s="24"/>
      <c r="Q116" s="18"/>
      <c r="R116" s="18"/>
      <c r="S116" s="18"/>
      <c r="T116" s="18"/>
    </row>
    <row r="117" spans="1:20">
      <c r="A117" s="4">
        <v>113</v>
      </c>
      <c r="B117" s="17"/>
      <c r="C117" s="18"/>
      <c r="D117" s="18"/>
      <c r="E117" s="19"/>
      <c r="F117" s="18"/>
      <c r="G117" s="19"/>
      <c r="H117" s="19"/>
      <c r="I117" s="53">
        <f t="shared" si="5"/>
        <v>0</v>
      </c>
      <c r="J117" s="18"/>
      <c r="K117" s="18"/>
      <c r="L117" s="18"/>
      <c r="M117" s="18"/>
      <c r="N117" s="18"/>
      <c r="O117" s="18"/>
      <c r="P117" s="24"/>
      <c r="Q117" s="18"/>
      <c r="R117" s="18"/>
      <c r="S117" s="18"/>
      <c r="T117" s="18"/>
    </row>
    <row r="118" spans="1:20">
      <c r="A118" s="4">
        <v>114</v>
      </c>
      <c r="B118" s="17"/>
      <c r="C118" s="18"/>
      <c r="D118" s="18"/>
      <c r="E118" s="19"/>
      <c r="F118" s="18"/>
      <c r="G118" s="19"/>
      <c r="H118" s="19"/>
      <c r="I118" s="53">
        <f t="shared" si="5"/>
        <v>0</v>
      </c>
      <c r="J118" s="18"/>
      <c r="K118" s="18"/>
      <c r="L118" s="18"/>
      <c r="M118" s="18"/>
      <c r="N118" s="18"/>
      <c r="O118" s="18"/>
      <c r="P118" s="24"/>
      <c r="Q118" s="18"/>
      <c r="R118" s="18"/>
      <c r="S118" s="18"/>
      <c r="T118" s="18"/>
    </row>
    <row r="119" spans="1:20">
      <c r="A119" s="4">
        <v>115</v>
      </c>
      <c r="B119" s="17"/>
      <c r="C119" s="18"/>
      <c r="D119" s="18"/>
      <c r="E119" s="19"/>
      <c r="F119" s="18"/>
      <c r="G119" s="19"/>
      <c r="H119" s="19"/>
      <c r="I119" s="53">
        <f t="shared" si="5"/>
        <v>0</v>
      </c>
      <c r="J119" s="18"/>
      <c r="K119" s="18"/>
      <c r="L119" s="18"/>
      <c r="M119" s="18"/>
      <c r="N119" s="18"/>
      <c r="O119" s="18"/>
      <c r="P119" s="24"/>
      <c r="Q119" s="18"/>
      <c r="R119" s="18"/>
      <c r="S119" s="18"/>
      <c r="T119" s="18"/>
    </row>
    <row r="120" spans="1:20">
      <c r="A120" s="4">
        <v>116</v>
      </c>
      <c r="B120" s="17"/>
      <c r="C120" s="18"/>
      <c r="D120" s="18"/>
      <c r="E120" s="19"/>
      <c r="F120" s="18"/>
      <c r="G120" s="19"/>
      <c r="H120" s="19"/>
      <c r="I120" s="53">
        <f t="shared" si="5"/>
        <v>0</v>
      </c>
      <c r="J120" s="18"/>
      <c r="K120" s="18"/>
      <c r="L120" s="18"/>
      <c r="M120" s="18"/>
      <c r="N120" s="18"/>
      <c r="O120" s="18"/>
      <c r="P120" s="24"/>
      <c r="Q120" s="18"/>
      <c r="R120" s="18"/>
      <c r="S120" s="18"/>
      <c r="T120" s="18"/>
    </row>
    <row r="121" spans="1:20">
      <c r="A121" s="4">
        <v>117</v>
      </c>
      <c r="B121" s="17"/>
      <c r="C121" s="18"/>
      <c r="D121" s="18"/>
      <c r="E121" s="19"/>
      <c r="F121" s="18"/>
      <c r="G121" s="19"/>
      <c r="H121" s="19"/>
      <c r="I121" s="53">
        <f t="shared" si="5"/>
        <v>0</v>
      </c>
      <c r="J121" s="18"/>
      <c r="K121" s="18"/>
      <c r="L121" s="18"/>
      <c r="M121" s="18"/>
      <c r="N121" s="18"/>
      <c r="O121" s="18"/>
      <c r="P121" s="24"/>
      <c r="Q121" s="18"/>
      <c r="R121" s="18"/>
      <c r="S121" s="18"/>
      <c r="T121" s="18"/>
    </row>
    <row r="122" spans="1:20">
      <c r="A122" s="4">
        <v>118</v>
      </c>
      <c r="B122" s="17"/>
      <c r="C122" s="18"/>
      <c r="D122" s="18"/>
      <c r="E122" s="19"/>
      <c r="F122" s="18"/>
      <c r="G122" s="19"/>
      <c r="H122" s="19"/>
      <c r="I122" s="53">
        <f t="shared" si="5"/>
        <v>0</v>
      </c>
      <c r="J122" s="18"/>
      <c r="K122" s="18"/>
      <c r="L122" s="18"/>
      <c r="M122" s="18"/>
      <c r="N122" s="18"/>
      <c r="O122" s="18"/>
      <c r="P122" s="24"/>
      <c r="Q122" s="18"/>
      <c r="R122" s="18"/>
      <c r="S122" s="18"/>
      <c r="T122" s="18"/>
    </row>
    <row r="123" spans="1:20">
      <c r="A123" s="4">
        <v>119</v>
      </c>
      <c r="B123" s="17"/>
      <c r="C123" s="18"/>
      <c r="D123" s="18"/>
      <c r="E123" s="19"/>
      <c r="F123" s="18"/>
      <c r="G123" s="19"/>
      <c r="H123" s="19"/>
      <c r="I123" s="53">
        <f t="shared" si="5"/>
        <v>0</v>
      </c>
      <c r="J123" s="18"/>
      <c r="K123" s="18"/>
      <c r="L123" s="18"/>
      <c r="M123" s="18"/>
      <c r="N123" s="18"/>
      <c r="O123" s="18"/>
      <c r="P123" s="24"/>
      <c r="Q123" s="18"/>
      <c r="R123" s="18"/>
      <c r="S123" s="18"/>
      <c r="T123" s="18"/>
    </row>
    <row r="124" spans="1:20">
      <c r="A124" s="4">
        <v>120</v>
      </c>
      <c r="B124" s="17"/>
      <c r="C124" s="18"/>
      <c r="D124" s="18"/>
      <c r="E124" s="19"/>
      <c r="F124" s="18"/>
      <c r="G124" s="19"/>
      <c r="H124" s="19"/>
      <c r="I124" s="53">
        <f t="shared" si="5"/>
        <v>0</v>
      </c>
      <c r="J124" s="18"/>
      <c r="K124" s="18"/>
      <c r="L124" s="18"/>
      <c r="M124" s="18"/>
      <c r="N124" s="18"/>
      <c r="O124" s="18"/>
      <c r="P124" s="24"/>
      <c r="Q124" s="18"/>
      <c r="R124" s="18"/>
      <c r="S124" s="18"/>
      <c r="T124" s="18"/>
    </row>
    <row r="125" spans="1:20">
      <c r="A125" s="4">
        <v>121</v>
      </c>
      <c r="B125" s="17"/>
      <c r="C125" s="18"/>
      <c r="D125" s="18"/>
      <c r="E125" s="19"/>
      <c r="F125" s="18"/>
      <c r="G125" s="19"/>
      <c r="H125" s="19"/>
      <c r="I125" s="53">
        <f t="shared" si="5"/>
        <v>0</v>
      </c>
      <c r="J125" s="18"/>
      <c r="K125" s="18"/>
      <c r="L125" s="18"/>
      <c r="M125" s="18"/>
      <c r="N125" s="18"/>
      <c r="O125" s="18"/>
      <c r="P125" s="24"/>
      <c r="Q125" s="18"/>
      <c r="R125" s="18"/>
      <c r="S125" s="18"/>
      <c r="T125" s="18"/>
    </row>
    <row r="126" spans="1:20">
      <c r="A126" s="4">
        <v>122</v>
      </c>
      <c r="B126" s="17"/>
      <c r="C126" s="18"/>
      <c r="D126" s="18"/>
      <c r="E126" s="19"/>
      <c r="F126" s="18"/>
      <c r="G126" s="19"/>
      <c r="H126" s="19"/>
      <c r="I126" s="53">
        <f t="shared" si="5"/>
        <v>0</v>
      </c>
      <c r="J126" s="18"/>
      <c r="K126" s="18"/>
      <c r="L126" s="18"/>
      <c r="M126" s="18"/>
      <c r="N126" s="18"/>
      <c r="O126" s="18"/>
      <c r="P126" s="24"/>
      <c r="Q126" s="18"/>
      <c r="R126" s="18"/>
      <c r="S126" s="18"/>
      <c r="T126" s="18"/>
    </row>
    <row r="127" spans="1:20">
      <c r="A127" s="4">
        <v>123</v>
      </c>
      <c r="B127" s="17"/>
      <c r="C127" s="18"/>
      <c r="D127" s="18"/>
      <c r="E127" s="19"/>
      <c r="F127" s="18"/>
      <c r="G127" s="19"/>
      <c r="H127" s="19"/>
      <c r="I127" s="53">
        <f t="shared" si="5"/>
        <v>0</v>
      </c>
      <c r="J127" s="18"/>
      <c r="K127" s="18"/>
      <c r="L127" s="18"/>
      <c r="M127" s="18"/>
      <c r="N127" s="18"/>
      <c r="O127" s="18"/>
      <c r="P127" s="24"/>
      <c r="Q127" s="18"/>
      <c r="R127" s="18"/>
      <c r="S127" s="18"/>
      <c r="T127" s="18"/>
    </row>
    <row r="128" spans="1:20">
      <c r="A128" s="4">
        <v>124</v>
      </c>
      <c r="B128" s="17"/>
      <c r="C128" s="18"/>
      <c r="D128" s="18"/>
      <c r="E128" s="19"/>
      <c r="F128" s="18"/>
      <c r="G128" s="19"/>
      <c r="H128" s="19"/>
      <c r="I128" s="53">
        <f t="shared" si="5"/>
        <v>0</v>
      </c>
      <c r="J128" s="18"/>
      <c r="K128" s="18"/>
      <c r="L128" s="18"/>
      <c r="M128" s="18"/>
      <c r="N128" s="18"/>
      <c r="O128" s="18"/>
      <c r="P128" s="24"/>
      <c r="Q128" s="18"/>
      <c r="R128" s="18"/>
      <c r="S128" s="18"/>
      <c r="T128" s="18"/>
    </row>
    <row r="129" spans="1:20">
      <c r="A129" s="4">
        <v>125</v>
      </c>
      <c r="B129" s="17"/>
      <c r="C129" s="18"/>
      <c r="D129" s="18"/>
      <c r="E129" s="19"/>
      <c r="F129" s="18"/>
      <c r="G129" s="19"/>
      <c r="H129" s="19"/>
      <c r="I129" s="53">
        <f t="shared" si="5"/>
        <v>0</v>
      </c>
      <c r="J129" s="18"/>
      <c r="K129" s="18"/>
      <c r="L129" s="18"/>
      <c r="M129" s="18"/>
      <c r="N129" s="18"/>
      <c r="O129" s="18"/>
      <c r="P129" s="24"/>
      <c r="Q129" s="18"/>
      <c r="R129" s="18"/>
      <c r="S129" s="18"/>
      <c r="T129" s="18"/>
    </row>
    <row r="130" spans="1:20">
      <c r="A130" s="4">
        <v>126</v>
      </c>
      <c r="B130" s="17"/>
      <c r="C130" s="18"/>
      <c r="D130" s="18"/>
      <c r="E130" s="19"/>
      <c r="F130" s="18"/>
      <c r="G130" s="19"/>
      <c r="H130" s="19"/>
      <c r="I130" s="53">
        <f t="shared" si="5"/>
        <v>0</v>
      </c>
      <c r="J130" s="18"/>
      <c r="K130" s="18"/>
      <c r="L130" s="18"/>
      <c r="M130" s="18"/>
      <c r="N130" s="18"/>
      <c r="O130" s="18"/>
      <c r="P130" s="24"/>
      <c r="Q130" s="18"/>
      <c r="R130" s="18"/>
      <c r="S130" s="18"/>
      <c r="T130" s="18"/>
    </row>
    <row r="131" spans="1:20">
      <c r="A131" s="4">
        <v>127</v>
      </c>
      <c r="B131" s="17"/>
      <c r="C131" s="18"/>
      <c r="D131" s="18"/>
      <c r="E131" s="19"/>
      <c r="F131" s="18"/>
      <c r="G131" s="19"/>
      <c r="H131" s="19"/>
      <c r="I131" s="53">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53">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53">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53">
        <f t="shared" ref="I134:I164" si="6">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3">
        <f t="shared" si="6"/>
        <v>0</v>
      </c>
      <c r="J135" s="18"/>
      <c r="K135" s="18"/>
      <c r="L135" s="18"/>
      <c r="M135" s="18"/>
      <c r="N135" s="18"/>
      <c r="O135" s="18"/>
      <c r="P135" s="24"/>
      <c r="Q135" s="18"/>
      <c r="R135" s="18"/>
      <c r="S135" s="18"/>
      <c r="T135" s="18"/>
    </row>
    <row r="136" spans="1:20">
      <c r="A136" s="4">
        <v>132</v>
      </c>
      <c r="B136" s="17"/>
      <c r="C136" s="18"/>
      <c r="D136" s="18"/>
      <c r="E136" s="19"/>
      <c r="F136" s="18"/>
      <c r="G136" s="19"/>
      <c r="H136" s="19"/>
      <c r="I136" s="53">
        <f t="shared" si="6"/>
        <v>0</v>
      </c>
      <c r="J136" s="18"/>
      <c r="K136" s="18"/>
      <c r="L136" s="18"/>
      <c r="M136" s="18"/>
      <c r="N136" s="18"/>
      <c r="O136" s="18"/>
      <c r="P136" s="24"/>
      <c r="Q136" s="18"/>
      <c r="R136" s="18"/>
      <c r="S136" s="18"/>
      <c r="T136" s="18"/>
    </row>
    <row r="137" spans="1:20">
      <c r="A137" s="4">
        <v>133</v>
      </c>
      <c r="B137" s="17"/>
      <c r="C137" s="18"/>
      <c r="D137" s="18"/>
      <c r="E137" s="19"/>
      <c r="F137" s="18"/>
      <c r="G137" s="19"/>
      <c r="H137" s="19"/>
      <c r="I137" s="53">
        <f t="shared" si="6"/>
        <v>0</v>
      </c>
      <c r="J137" s="18"/>
      <c r="K137" s="18"/>
      <c r="L137" s="18"/>
      <c r="M137" s="18"/>
      <c r="N137" s="18"/>
      <c r="O137" s="18"/>
      <c r="P137" s="24"/>
      <c r="Q137" s="18"/>
      <c r="R137" s="18"/>
      <c r="S137" s="18"/>
      <c r="T137" s="18"/>
    </row>
    <row r="138" spans="1:20">
      <c r="A138" s="4">
        <v>134</v>
      </c>
      <c r="B138" s="17"/>
      <c r="C138" s="18"/>
      <c r="D138" s="18"/>
      <c r="E138" s="19"/>
      <c r="F138" s="18"/>
      <c r="G138" s="19"/>
      <c r="H138" s="19"/>
      <c r="I138" s="53">
        <f t="shared" si="6"/>
        <v>0</v>
      </c>
      <c r="J138" s="18"/>
      <c r="K138" s="18"/>
      <c r="L138" s="18"/>
      <c r="M138" s="18"/>
      <c r="N138" s="18"/>
      <c r="O138" s="18"/>
      <c r="P138" s="24"/>
      <c r="Q138" s="18"/>
      <c r="R138" s="18"/>
      <c r="S138" s="18"/>
      <c r="T138" s="18"/>
    </row>
    <row r="139" spans="1:20">
      <c r="A139" s="4">
        <v>135</v>
      </c>
      <c r="B139" s="17"/>
      <c r="C139" s="18"/>
      <c r="D139" s="18"/>
      <c r="E139" s="19"/>
      <c r="F139" s="18"/>
      <c r="G139" s="19"/>
      <c r="H139" s="19"/>
      <c r="I139" s="53">
        <f t="shared" si="6"/>
        <v>0</v>
      </c>
      <c r="J139" s="18"/>
      <c r="K139" s="18"/>
      <c r="L139" s="18"/>
      <c r="M139" s="18"/>
      <c r="N139" s="18"/>
      <c r="O139" s="18"/>
      <c r="P139" s="24"/>
      <c r="Q139" s="18"/>
      <c r="R139" s="18"/>
      <c r="S139" s="18"/>
      <c r="T139" s="18"/>
    </row>
    <row r="140" spans="1:20">
      <c r="A140" s="4">
        <v>136</v>
      </c>
      <c r="B140" s="17"/>
      <c r="C140" s="18"/>
      <c r="D140" s="18"/>
      <c r="E140" s="19"/>
      <c r="F140" s="18"/>
      <c r="G140" s="19"/>
      <c r="H140" s="19"/>
      <c r="I140" s="53">
        <f t="shared" si="6"/>
        <v>0</v>
      </c>
      <c r="J140" s="18"/>
      <c r="K140" s="18"/>
      <c r="L140" s="18"/>
      <c r="M140" s="18"/>
      <c r="N140" s="18"/>
      <c r="O140" s="18"/>
      <c r="P140" s="24"/>
      <c r="Q140" s="18"/>
      <c r="R140" s="18"/>
      <c r="S140" s="18"/>
      <c r="T140" s="18"/>
    </row>
    <row r="141" spans="1:20">
      <c r="A141" s="4">
        <v>137</v>
      </c>
      <c r="B141" s="17"/>
      <c r="C141" s="18"/>
      <c r="D141" s="18"/>
      <c r="E141" s="19"/>
      <c r="F141" s="18"/>
      <c r="G141" s="19"/>
      <c r="H141" s="19"/>
      <c r="I141" s="53">
        <f t="shared" si="6"/>
        <v>0</v>
      </c>
      <c r="J141" s="18"/>
      <c r="K141" s="18"/>
      <c r="L141" s="18"/>
      <c r="M141" s="18"/>
      <c r="N141" s="18"/>
      <c r="O141" s="18"/>
      <c r="P141" s="24"/>
      <c r="Q141" s="18"/>
      <c r="R141" s="18"/>
      <c r="S141" s="18"/>
      <c r="T141" s="18"/>
    </row>
    <row r="142" spans="1:20">
      <c r="A142" s="4">
        <v>138</v>
      </c>
      <c r="B142" s="17"/>
      <c r="C142" s="18"/>
      <c r="D142" s="18"/>
      <c r="E142" s="19"/>
      <c r="F142" s="18"/>
      <c r="G142" s="19"/>
      <c r="H142" s="19"/>
      <c r="I142" s="53">
        <f t="shared" si="6"/>
        <v>0</v>
      </c>
      <c r="J142" s="18"/>
      <c r="K142" s="18"/>
      <c r="L142" s="18"/>
      <c r="M142" s="18"/>
      <c r="N142" s="18"/>
      <c r="O142" s="18"/>
      <c r="P142" s="24"/>
      <c r="Q142" s="18"/>
      <c r="R142" s="18"/>
      <c r="S142" s="18"/>
      <c r="T142" s="18"/>
    </row>
    <row r="143" spans="1:20">
      <c r="A143" s="4">
        <v>139</v>
      </c>
      <c r="B143" s="17"/>
      <c r="C143" s="18"/>
      <c r="D143" s="18"/>
      <c r="E143" s="19"/>
      <c r="F143" s="18"/>
      <c r="G143" s="19"/>
      <c r="H143" s="19"/>
      <c r="I143" s="53">
        <f t="shared" si="6"/>
        <v>0</v>
      </c>
      <c r="J143" s="18"/>
      <c r="K143" s="18"/>
      <c r="L143" s="18"/>
      <c r="M143" s="18"/>
      <c r="N143" s="18"/>
      <c r="O143" s="18"/>
      <c r="P143" s="24"/>
      <c r="Q143" s="18"/>
      <c r="R143" s="18"/>
      <c r="S143" s="18"/>
      <c r="T143" s="18"/>
    </row>
    <row r="144" spans="1:20">
      <c r="A144" s="4">
        <v>140</v>
      </c>
      <c r="B144" s="17"/>
      <c r="C144" s="18"/>
      <c r="D144" s="18"/>
      <c r="E144" s="19"/>
      <c r="F144" s="18"/>
      <c r="G144" s="19"/>
      <c r="H144" s="19"/>
      <c r="I144" s="53">
        <f t="shared" si="6"/>
        <v>0</v>
      </c>
      <c r="J144" s="18"/>
      <c r="K144" s="18"/>
      <c r="L144" s="18"/>
      <c r="M144" s="18"/>
      <c r="N144" s="18"/>
      <c r="O144" s="18"/>
      <c r="P144" s="24"/>
      <c r="Q144" s="18"/>
      <c r="R144" s="18"/>
      <c r="S144" s="18"/>
      <c r="T144" s="18"/>
    </row>
    <row r="145" spans="1:20">
      <c r="A145" s="4">
        <v>141</v>
      </c>
      <c r="B145" s="17"/>
      <c r="C145" s="18"/>
      <c r="D145" s="18"/>
      <c r="E145" s="19"/>
      <c r="F145" s="18"/>
      <c r="G145" s="19"/>
      <c r="H145" s="19"/>
      <c r="I145" s="53">
        <f t="shared" si="6"/>
        <v>0</v>
      </c>
      <c r="J145" s="18"/>
      <c r="K145" s="18"/>
      <c r="L145" s="18"/>
      <c r="M145" s="18"/>
      <c r="N145" s="18"/>
      <c r="O145" s="18"/>
      <c r="P145" s="24"/>
      <c r="Q145" s="18"/>
      <c r="R145" s="18"/>
      <c r="S145" s="18"/>
      <c r="T145" s="18"/>
    </row>
    <row r="146" spans="1:20">
      <c r="A146" s="4">
        <v>142</v>
      </c>
      <c r="B146" s="17"/>
      <c r="C146" s="18"/>
      <c r="D146" s="18"/>
      <c r="E146" s="19"/>
      <c r="F146" s="18"/>
      <c r="G146" s="19"/>
      <c r="H146" s="19"/>
      <c r="I146" s="53">
        <f t="shared" si="6"/>
        <v>0</v>
      </c>
      <c r="J146" s="18"/>
      <c r="K146" s="18"/>
      <c r="L146" s="18"/>
      <c r="M146" s="18"/>
      <c r="N146" s="18"/>
      <c r="O146" s="18"/>
      <c r="P146" s="24"/>
      <c r="Q146" s="18"/>
      <c r="R146" s="18"/>
      <c r="S146" s="18"/>
      <c r="T146" s="18"/>
    </row>
    <row r="147" spans="1:20">
      <c r="A147" s="4">
        <v>143</v>
      </c>
      <c r="B147" s="17"/>
      <c r="C147" s="18"/>
      <c r="D147" s="18"/>
      <c r="E147" s="19"/>
      <c r="F147" s="18"/>
      <c r="G147" s="19"/>
      <c r="H147" s="19"/>
      <c r="I147" s="53">
        <f t="shared" si="6"/>
        <v>0</v>
      </c>
      <c r="J147" s="18"/>
      <c r="K147" s="18"/>
      <c r="L147" s="18"/>
      <c r="M147" s="18"/>
      <c r="N147" s="18"/>
      <c r="O147" s="18"/>
      <c r="P147" s="24"/>
      <c r="Q147" s="18"/>
      <c r="R147" s="18"/>
      <c r="S147" s="18"/>
      <c r="T147" s="18"/>
    </row>
    <row r="148" spans="1:20">
      <c r="A148" s="4">
        <v>144</v>
      </c>
      <c r="B148" s="17"/>
      <c r="C148" s="18"/>
      <c r="D148" s="18"/>
      <c r="E148" s="19"/>
      <c r="F148" s="18"/>
      <c r="G148" s="19"/>
      <c r="H148" s="19"/>
      <c r="I148" s="53">
        <f t="shared" si="6"/>
        <v>0</v>
      </c>
      <c r="J148" s="18"/>
      <c r="K148" s="18"/>
      <c r="L148" s="18"/>
      <c r="M148" s="18"/>
      <c r="N148" s="18"/>
      <c r="O148" s="18"/>
      <c r="P148" s="24"/>
      <c r="Q148" s="18"/>
      <c r="R148" s="18"/>
      <c r="S148" s="18"/>
      <c r="T148" s="18"/>
    </row>
    <row r="149" spans="1:20">
      <c r="A149" s="4">
        <v>145</v>
      </c>
      <c r="B149" s="17"/>
      <c r="C149" s="18"/>
      <c r="D149" s="18"/>
      <c r="E149" s="19"/>
      <c r="F149" s="18"/>
      <c r="G149" s="19"/>
      <c r="H149" s="19"/>
      <c r="I149" s="53">
        <f t="shared" si="6"/>
        <v>0</v>
      </c>
      <c r="J149" s="18"/>
      <c r="K149" s="18"/>
      <c r="L149" s="18"/>
      <c r="M149" s="18"/>
      <c r="N149" s="18"/>
      <c r="O149" s="18"/>
      <c r="P149" s="24"/>
      <c r="Q149" s="18"/>
      <c r="R149" s="18"/>
      <c r="S149" s="18"/>
      <c r="T149" s="18"/>
    </row>
    <row r="150" spans="1:20">
      <c r="A150" s="4">
        <v>146</v>
      </c>
      <c r="B150" s="17"/>
      <c r="C150" s="18"/>
      <c r="D150" s="18"/>
      <c r="E150" s="19"/>
      <c r="F150" s="18"/>
      <c r="G150" s="19"/>
      <c r="H150" s="19"/>
      <c r="I150" s="53">
        <f t="shared" si="6"/>
        <v>0</v>
      </c>
      <c r="J150" s="18"/>
      <c r="K150" s="18"/>
      <c r="L150" s="18"/>
      <c r="M150" s="18"/>
      <c r="N150" s="18"/>
      <c r="O150" s="18"/>
      <c r="P150" s="24"/>
      <c r="Q150" s="18"/>
      <c r="R150" s="18"/>
      <c r="S150" s="18"/>
      <c r="T150" s="18"/>
    </row>
    <row r="151" spans="1:20">
      <c r="A151" s="4">
        <v>147</v>
      </c>
      <c r="B151" s="17"/>
      <c r="C151" s="18"/>
      <c r="D151" s="18"/>
      <c r="E151" s="19"/>
      <c r="F151" s="18"/>
      <c r="G151" s="19"/>
      <c r="H151" s="19"/>
      <c r="I151" s="53">
        <f t="shared" si="6"/>
        <v>0</v>
      </c>
      <c r="J151" s="18"/>
      <c r="K151" s="18"/>
      <c r="L151" s="18"/>
      <c r="M151" s="18"/>
      <c r="N151" s="18"/>
      <c r="O151" s="18"/>
      <c r="P151" s="24"/>
      <c r="Q151" s="18"/>
      <c r="R151" s="18"/>
      <c r="S151" s="18"/>
      <c r="T151" s="18"/>
    </row>
    <row r="152" spans="1:20">
      <c r="A152" s="4">
        <v>148</v>
      </c>
      <c r="B152" s="17"/>
      <c r="C152" s="18"/>
      <c r="D152" s="18"/>
      <c r="E152" s="19"/>
      <c r="F152" s="18"/>
      <c r="G152" s="19"/>
      <c r="H152" s="19"/>
      <c r="I152" s="53">
        <f t="shared" si="6"/>
        <v>0</v>
      </c>
      <c r="J152" s="18"/>
      <c r="K152" s="18"/>
      <c r="L152" s="18"/>
      <c r="M152" s="18"/>
      <c r="N152" s="18"/>
      <c r="O152" s="18"/>
      <c r="P152" s="24"/>
      <c r="Q152" s="18"/>
      <c r="R152" s="18"/>
      <c r="S152" s="18"/>
      <c r="T152" s="18"/>
    </row>
    <row r="153" spans="1:20">
      <c r="A153" s="4">
        <v>149</v>
      </c>
      <c r="B153" s="17"/>
      <c r="C153" s="18"/>
      <c r="D153" s="18"/>
      <c r="E153" s="19"/>
      <c r="F153" s="18"/>
      <c r="G153" s="19"/>
      <c r="H153" s="19"/>
      <c r="I153" s="53">
        <f t="shared" si="6"/>
        <v>0</v>
      </c>
      <c r="J153" s="18"/>
      <c r="K153" s="18"/>
      <c r="L153" s="18"/>
      <c r="M153" s="18"/>
      <c r="N153" s="18"/>
      <c r="O153" s="18"/>
      <c r="P153" s="24"/>
      <c r="Q153" s="18"/>
      <c r="R153" s="18"/>
      <c r="S153" s="18"/>
      <c r="T153" s="18"/>
    </row>
    <row r="154" spans="1:20">
      <c r="A154" s="4">
        <v>150</v>
      </c>
      <c r="B154" s="17"/>
      <c r="C154" s="18"/>
      <c r="D154" s="18"/>
      <c r="E154" s="19"/>
      <c r="F154" s="18"/>
      <c r="G154" s="19"/>
      <c r="H154" s="19"/>
      <c r="I154" s="53">
        <f t="shared" si="6"/>
        <v>0</v>
      </c>
      <c r="J154" s="18"/>
      <c r="K154" s="18"/>
      <c r="L154" s="18"/>
      <c r="M154" s="18"/>
      <c r="N154" s="18"/>
      <c r="O154" s="18"/>
      <c r="P154" s="24"/>
      <c r="Q154" s="18"/>
      <c r="R154" s="18"/>
      <c r="S154" s="18"/>
      <c r="T154" s="18"/>
    </row>
    <row r="155" spans="1:20">
      <c r="A155" s="4">
        <v>151</v>
      </c>
      <c r="B155" s="17"/>
      <c r="C155" s="18"/>
      <c r="D155" s="18"/>
      <c r="E155" s="19"/>
      <c r="F155" s="18"/>
      <c r="G155" s="19"/>
      <c r="H155" s="19"/>
      <c r="I155" s="53">
        <f t="shared" si="6"/>
        <v>0</v>
      </c>
      <c r="J155" s="18"/>
      <c r="K155" s="18"/>
      <c r="L155" s="18"/>
      <c r="M155" s="18"/>
      <c r="N155" s="18"/>
      <c r="O155" s="18"/>
      <c r="P155" s="24"/>
      <c r="Q155" s="18"/>
      <c r="R155" s="18"/>
      <c r="S155" s="18"/>
      <c r="T155" s="18"/>
    </row>
    <row r="156" spans="1:20">
      <c r="A156" s="4">
        <v>152</v>
      </c>
      <c r="B156" s="17"/>
      <c r="C156" s="18"/>
      <c r="D156" s="18"/>
      <c r="E156" s="19"/>
      <c r="F156" s="18"/>
      <c r="G156" s="19"/>
      <c r="H156" s="19"/>
      <c r="I156" s="53">
        <f t="shared" si="6"/>
        <v>0</v>
      </c>
      <c r="J156" s="18"/>
      <c r="K156" s="18"/>
      <c r="L156" s="18"/>
      <c r="M156" s="18"/>
      <c r="N156" s="18"/>
      <c r="O156" s="18"/>
      <c r="P156" s="24"/>
      <c r="Q156" s="18"/>
      <c r="R156" s="18"/>
      <c r="S156" s="18"/>
      <c r="T156" s="18"/>
    </row>
    <row r="157" spans="1:20">
      <c r="A157" s="4">
        <v>153</v>
      </c>
      <c r="B157" s="17"/>
      <c r="C157" s="18"/>
      <c r="D157" s="18"/>
      <c r="E157" s="19"/>
      <c r="F157" s="18"/>
      <c r="G157" s="19"/>
      <c r="H157" s="19"/>
      <c r="I157" s="53">
        <f t="shared" si="6"/>
        <v>0</v>
      </c>
      <c r="J157" s="18"/>
      <c r="K157" s="18"/>
      <c r="L157" s="18"/>
      <c r="M157" s="18"/>
      <c r="N157" s="18"/>
      <c r="O157" s="18"/>
      <c r="P157" s="24"/>
      <c r="Q157" s="18"/>
      <c r="R157" s="18"/>
      <c r="S157" s="18"/>
      <c r="T157" s="18"/>
    </row>
    <row r="158" spans="1:20">
      <c r="A158" s="4">
        <v>154</v>
      </c>
      <c r="B158" s="17"/>
      <c r="C158" s="18"/>
      <c r="D158" s="18"/>
      <c r="E158" s="19"/>
      <c r="F158" s="18"/>
      <c r="G158" s="19"/>
      <c r="H158" s="19"/>
      <c r="I158" s="53">
        <f t="shared" si="6"/>
        <v>0</v>
      </c>
      <c r="J158" s="18"/>
      <c r="K158" s="18"/>
      <c r="L158" s="18"/>
      <c r="M158" s="18"/>
      <c r="N158" s="18"/>
      <c r="O158" s="18"/>
      <c r="P158" s="24"/>
      <c r="Q158" s="18"/>
      <c r="R158" s="18"/>
      <c r="S158" s="18"/>
      <c r="T158" s="18"/>
    </row>
    <row r="159" spans="1:20">
      <c r="A159" s="4">
        <v>155</v>
      </c>
      <c r="B159" s="17"/>
      <c r="C159" s="18"/>
      <c r="D159" s="18"/>
      <c r="E159" s="19"/>
      <c r="F159" s="18"/>
      <c r="G159" s="19"/>
      <c r="H159" s="19"/>
      <c r="I159" s="53">
        <f t="shared" si="6"/>
        <v>0</v>
      </c>
      <c r="J159" s="18"/>
      <c r="K159" s="18"/>
      <c r="L159" s="18"/>
      <c r="M159" s="18"/>
      <c r="N159" s="18"/>
      <c r="O159" s="18"/>
      <c r="P159" s="24"/>
      <c r="Q159" s="18"/>
      <c r="R159" s="18"/>
      <c r="S159" s="18"/>
      <c r="T159" s="18"/>
    </row>
    <row r="160" spans="1:20">
      <c r="A160" s="4">
        <v>156</v>
      </c>
      <c r="B160" s="17"/>
      <c r="C160" s="18"/>
      <c r="D160" s="18"/>
      <c r="E160" s="19"/>
      <c r="F160" s="18"/>
      <c r="G160" s="19"/>
      <c r="H160" s="19"/>
      <c r="I160" s="53">
        <f t="shared" si="6"/>
        <v>0</v>
      </c>
      <c r="J160" s="18"/>
      <c r="K160" s="18"/>
      <c r="L160" s="18"/>
      <c r="M160" s="18"/>
      <c r="N160" s="18"/>
      <c r="O160" s="18"/>
      <c r="P160" s="24"/>
      <c r="Q160" s="18"/>
      <c r="R160" s="18"/>
      <c r="S160" s="18"/>
      <c r="T160" s="18"/>
    </row>
    <row r="161" spans="1:20">
      <c r="A161" s="4">
        <v>157</v>
      </c>
      <c r="B161" s="17"/>
      <c r="C161" s="18"/>
      <c r="D161" s="18"/>
      <c r="E161" s="19"/>
      <c r="F161" s="18"/>
      <c r="G161" s="19"/>
      <c r="H161" s="19"/>
      <c r="I161" s="53">
        <f t="shared" si="6"/>
        <v>0</v>
      </c>
      <c r="J161" s="18"/>
      <c r="K161" s="18"/>
      <c r="L161" s="18"/>
      <c r="M161" s="18"/>
      <c r="N161" s="18"/>
      <c r="O161" s="18"/>
      <c r="P161" s="24"/>
      <c r="Q161" s="18"/>
      <c r="R161" s="18"/>
      <c r="S161" s="18"/>
      <c r="T161" s="18"/>
    </row>
    <row r="162" spans="1:20">
      <c r="A162" s="4">
        <v>158</v>
      </c>
      <c r="B162" s="17"/>
      <c r="C162" s="18"/>
      <c r="D162" s="18"/>
      <c r="E162" s="19"/>
      <c r="F162" s="18"/>
      <c r="G162" s="19"/>
      <c r="H162" s="19"/>
      <c r="I162" s="53">
        <f t="shared" si="6"/>
        <v>0</v>
      </c>
      <c r="J162" s="18"/>
      <c r="K162" s="18"/>
      <c r="L162" s="18"/>
      <c r="M162" s="18"/>
      <c r="N162" s="18"/>
      <c r="O162" s="18"/>
      <c r="P162" s="24"/>
      <c r="Q162" s="18"/>
      <c r="R162" s="18"/>
      <c r="S162" s="18"/>
      <c r="T162" s="18"/>
    </row>
    <row r="163" spans="1:20">
      <c r="A163" s="4">
        <v>159</v>
      </c>
      <c r="B163" s="17"/>
      <c r="C163" s="18"/>
      <c r="D163" s="18"/>
      <c r="E163" s="19"/>
      <c r="F163" s="18"/>
      <c r="G163" s="19"/>
      <c r="H163" s="19"/>
      <c r="I163" s="53">
        <f t="shared" si="6"/>
        <v>0</v>
      </c>
      <c r="J163" s="18"/>
      <c r="K163" s="18"/>
      <c r="L163" s="18"/>
      <c r="M163" s="18"/>
      <c r="N163" s="18"/>
      <c r="O163" s="18"/>
      <c r="P163" s="24"/>
      <c r="Q163" s="18"/>
      <c r="R163" s="18"/>
      <c r="S163" s="18"/>
      <c r="T163" s="18"/>
    </row>
    <row r="164" spans="1:20">
      <c r="A164" s="4">
        <v>160</v>
      </c>
      <c r="B164" s="17"/>
      <c r="C164" s="18"/>
      <c r="D164" s="18"/>
      <c r="E164" s="19"/>
      <c r="F164" s="18"/>
      <c r="G164" s="19"/>
      <c r="H164" s="19"/>
      <c r="I164" s="53">
        <f t="shared" si="6"/>
        <v>0</v>
      </c>
      <c r="J164" s="18"/>
      <c r="K164" s="18"/>
      <c r="L164" s="18"/>
      <c r="M164" s="18"/>
      <c r="N164" s="18"/>
      <c r="O164" s="18"/>
      <c r="P164" s="24"/>
      <c r="Q164" s="18"/>
      <c r="R164" s="18"/>
      <c r="S164" s="18"/>
      <c r="T164" s="18"/>
    </row>
    <row r="165" spans="1:20">
      <c r="A165" s="3" t="s">
        <v>11</v>
      </c>
      <c r="B165" s="39"/>
      <c r="C165" s="3">
        <f>COUNTIFS(C5:C164,"*")</f>
        <v>92</v>
      </c>
      <c r="D165" s="3"/>
      <c r="E165" s="13"/>
      <c r="F165" s="3"/>
      <c r="G165" s="55">
        <f>SUM(G5:G164)</f>
        <v>2335</v>
      </c>
      <c r="H165" s="55">
        <f>SUM(H5:H164)</f>
        <v>2197</v>
      </c>
      <c r="I165" s="55">
        <f>SUM(I5:I164)</f>
        <v>4532</v>
      </c>
      <c r="J165" s="3"/>
      <c r="K165" s="7"/>
      <c r="L165" s="21"/>
      <c r="M165" s="21"/>
      <c r="N165" s="7"/>
      <c r="O165" s="7"/>
      <c r="P165" s="14"/>
      <c r="Q165" s="3"/>
      <c r="R165" s="3"/>
      <c r="S165" s="3"/>
      <c r="T165" s="12"/>
    </row>
    <row r="166" spans="1:20">
      <c r="A166" s="44" t="s">
        <v>62</v>
      </c>
      <c r="B166" s="10">
        <f>COUNTIF(B$5:B$164,"Team 1")</f>
        <v>46</v>
      </c>
      <c r="C166" s="44" t="s">
        <v>25</v>
      </c>
      <c r="D166" s="10">
        <f>COUNTIF(D5:D164,"Anganwadi")</f>
        <v>46</v>
      </c>
    </row>
    <row r="167" spans="1:20">
      <c r="A167" s="44" t="s">
        <v>63</v>
      </c>
      <c r="B167" s="10">
        <f>COUNTIF(B$6:B$164,"Team 2")</f>
        <v>46</v>
      </c>
      <c r="C167" s="44" t="s">
        <v>23</v>
      </c>
      <c r="D167" s="10">
        <f>COUNTIF(D5:D164,"School")</f>
        <v>46</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T10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19" t="s">
        <v>70</v>
      </c>
      <c r="B1" s="119"/>
      <c r="C1" s="119"/>
      <c r="D1" s="52"/>
      <c r="E1" s="52"/>
      <c r="F1" s="52"/>
      <c r="G1" s="52"/>
      <c r="H1" s="52"/>
      <c r="I1" s="52"/>
      <c r="J1" s="52"/>
      <c r="K1" s="52"/>
      <c r="L1" s="52"/>
      <c r="M1" s="120"/>
      <c r="N1" s="120"/>
      <c r="O1" s="120"/>
      <c r="P1" s="120"/>
      <c r="Q1" s="120"/>
      <c r="R1" s="120"/>
      <c r="S1" s="120"/>
      <c r="T1" s="120"/>
    </row>
    <row r="2" spans="1:20">
      <c r="A2" s="115" t="s">
        <v>59</v>
      </c>
      <c r="B2" s="116"/>
      <c r="C2" s="116"/>
      <c r="D2" s="25">
        <v>43586</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23" t="s">
        <v>9</v>
      </c>
      <c r="H4" s="23" t="s">
        <v>10</v>
      </c>
      <c r="I4" s="23" t="s">
        <v>11</v>
      </c>
      <c r="J4" s="110"/>
      <c r="K4" s="114"/>
      <c r="L4" s="114"/>
      <c r="M4" s="114"/>
      <c r="N4" s="114"/>
      <c r="O4" s="114"/>
      <c r="P4" s="111"/>
      <c r="Q4" s="111"/>
      <c r="R4" s="110"/>
      <c r="S4" s="110"/>
      <c r="T4" s="110"/>
    </row>
    <row r="5" spans="1:20" ht="33">
      <c r="A5" s="4">
        <v>1</v>
      </c>
      <c r="B5" s="17" t="s">
        <v>62</v>
      </c>
      <c r="C5" s="143" t="s">
        <v>218</v>
      </c>
      <c r="D5" s="18" t="s">
        <v>23</v>
      </c>
      <c r="E5" s="161" t="s">
        <v>219</v>
      </c>
      <c r="F5" s="161" t="s">
        <v>156</v>
      </c>
      <c r="G5" s="145">
        <v>58</v>
      </c>
      <c r="H5" s="145">
        <v>51</v>
      </c>
      <c r="I5" s="56">
        <f>SUM(G5:H5)</f>
        <v>109</v>
      </c>
      <c r="J5" s="151">
        <v>9613858958</v>
      </c>
      <c r="K5" s="18" t="s">
        <v>75</v>
      </c>
      <c r="L5" s="146" t="s">
        <v>76</v>
      </c>
      <c r="M5" s="147">
        <v>9085862146</v>
      </c>
      <c r="N5" s="148" t="s">
        <v>205</v>
      </c>
      <c r="O5" s="159">
        <v>9854386551</v>
      </c>
      <c r="P5" s="24">
        <v>43587</v>
      </c>
      <c r="Q5" s="18" t="s">
        <v>114</v>
      </c>
      <c r="R5" s="18">
        <v>15</v>
      </c>
      <c r="S5" s="18" t="s">
        <v>79</v>
      </c>
      <c r="T5" s="18"/>
    </row>
    <row r="6" spans="1:20" ht="33">
      <c r="A6" s="4">
        <v>2</v>
      </c>
      <c r="B6" s="17" t="s">
        <v>62</v>
      </c>
      <c r="C6" s="148" t="s">
        <v>80</v>
      </c>
      <c r="D6" s="18" t="s">
        <v>25</v>
      </c>
      <c r="E6" s="19">
        <v>38</v>
      </c>
      <c r="F6" s="18"/>
      <c r="G6" s="148">
        <v>4</v>
      </c>
      <c r="H6" s="148">
        <v>16</v>
      </c>
      <c r="I6" s="56">
        <f t="shared" ref="I6:I69" si="0">SUM(G6:H6)</f>
        <v>20</v>
      </c>
      <c r="J6" s="150">
        <v>9864967494</v>
      </c>
      <c r="K6" s="18" t="s">
        <v>75</v>
      </c>
      <c r="L6" s="146" t="s">
        <v>76</v>
      </c>
      <c r="M6" s="147">
        <v>9085862146</v>
      </c>
      <c r="N6" s="148" t="s">
        <v>77</v>
      </c>
      <c r="O6" s="149">
        <v>9085628627</v>
      </c>
      <c r="P6" s="24">
        <v>43587</v>
      </c>
      <c r="Q6" s="18" t="s">
        <v>114</v>
      </c>
      <c r="R6" s="18">
        <v>15</v>
      </c>
      <c r="S6" s="18" t="s">
        <v>79</v>
      </c>
      <c r="T6" s="18"/>
    </row>
    <row r="7" spans="1:20" ht="33">
      <c r="A7" s="4">
        <v>3</v>
      </c>
      <c r="B7" s="17" t="s">
        <v>63</v>
      </c>
      <c r="C7" s="143" t="s">
        <v>253</v>
      </c>
      <c r="D7" s="18" t="s">
        <v>23</v>
      </c>
      <c r="E7" s="144" t="s">
        <v>254</v>
      </c>
      <c r="F7" s="144" t="s">
        <v>89</v>
      </c>
      <c r="G7" s="145">
        <v>12</v>
      </c>
      <c r="H7" s="145">
        <v>26</v>
      </c>
      <c r="I7" s="56">
        <f t="shared" si="0"/>
        <v>38</v>
      </c>
      <c r="J7" s="54">
        <v>9957964616</v>
      </c>
      <c r="K7" s="18" t="s">
        <v>248</v>
      </c>
      <c r="L7" s="18" t="s">
        <v>249</v>
      </c>
      <c r="M7" s="147">
        <v>7896015581</v>
      </c>
      <c r="N7" s="148" t="s">
        <v>99</v>
      </c>
      <c r="O7" s="149">
        <v>9577593069</v>
      </c>
      <c r="P7" s="24">
        <v>43587</v>
      </c>
      <c r="Q7" s="18" t="s">
        <v>114</v>
      </c>
      <c r="R7" s="18">
        <v>8</v>
      </c>
      <c r="S7" s="18" t="s">
        <v>79</v>
      </c>
      <c r="T7" s="18"/>
    </row>
    <row r="8" spans="1:20">
      <c r="A8" s="4">
        <v>4</v>
      </c>
      <c r="B8" s="17" t="s">
        <v>63</v>
      </c>
      <c r="C8" s="148" t="s">
        <v>255</v>
      </c>
      <c r="D8" s="18" t="s">
        <v>25</v>
      </c>
      <c r="E8" s="19">
        <v>67</v>
      </c>
      <c r="F8" s="18"/>
      <c r="G8" s="148">
        <v>12</v>
      </c>
      <c r="H8" s="148">
        <v>18</v>
      </c>
      <c r="I8" s="56">
        <f t="shared" si="0"/>
        <v>30</v>
      </c>
      <c r="J8" s="150">
        <v>8011089339</v>
      </c>
      <c r="K8" s="18" t="s">
        <v>248</v>
      </c>
      <c r="L8" s="18" t="s">
        <v>249</v>
      </c>
      <c r="M8" s="147">
        <v>7896015581</v>
      </c>
      <c r="N8" s="148" t="s">
        <v>99</v>
      </c>
      <c r="O8" s="149">
        <v>9577593069</v>
      </c>
      <c r="P8" s="24">
        <v>43587</v>
      </c>
      <c r="Q8" s="18" t="s">
        <v>114</v>
      </c>
      <c r="R8" s="18">
        <v>8</v>
      </c>
      <c r="S8" s="18" t="s">
        <v>79</v>
      </c>
      <c r="T8" s="18"/>
    </row>
    <row r="9" spans="1:20" ht="33">
      <c r="A9" s="4">
        <v>5</v>
      </c>
      <c r="B9" s="17" t="s">
        <v>62</v>
      </c>
      <c r="C9" s="143" t="s">
        <v>256</v>
      </c>
      <c r="D9" s="18" t="s">
        <v>23</v>
      </c>
      <c r="E9" s="144" t="s">
        <v>257</v>
      </c>
      <c r="F9" s="144" t="s">
        <v>74</v>
      </c>
      <c r="G9" s="145">
        <v>20</v>
      </c>
      <c r="H9" s="145">
        <v>7</v>
      </c>
      <c r="I9" s="56">
        <f t="shared" si="0"/>
        <v>27</v>
      </c>
      <c r="J9" s="54" t="s">
        <v>360</v>
      </c>
      <c r="K9" s="146" t="s">
        <v>361</v>
      </c>
      <c r="L9" s="146" t="s">
        <v>362</v>
      </c>
      <c r="M9" s="147">
        <v>9401450191</v>
      </c>
      <c r="N9" s="148" t="s">
        <v>363</v>
      </c>
      <c r="O9" s="54">
        <v>9707240954</v>
      </c>
      <c r="P9" s="24">
        <v>43588</v>
      </c>
      <c r="Q9" s="18" t="s">
        <v>126</v>
      </c>
      <c r="R9" s="18">
        <v>10</v>
      </c>
      <c r="S9" s="18" t="s">
        <v>79</v>
      </c>
      <c r="T9" s="18"/>
    </row>
    <row r="10" spans="1:20">
      <c r="A10" s="4">
        <v>6</v>
      </c>
      <c r="B10" s="17" t="s">
        <v>62</v>
      </c>
      <c r="C10" s="148" t="s">
        <v>258</v>
      </c>
      <c r="D10" s="18" t="s">
        <v>25</v>
      </c>
      <c r="E10" s="19">
        <v>34</v>
      </c>
      <c r="F10" s="18"/>
      <c r="G10" s="148">
        <v>4</v>
      </c>
      <c r="H10" s="148">
        <v>55</v>
      </c>
      <c r="I10" s="56">
        <f t="shared" si="0"/>
        <v>59</v>
      </c>
      <c r="J10" s="150">
        <v>9864824612</v>
      </c>
      <c r="K10" s="146" t="s">
        <v>364</v>
      </c>
      <c r="L10" s="146" t="s">
        <v>362</v>
      </c>
      <c r="M10" s="147">
        <v>9401450191</v>
      </c>
      <c r="N10" s="148" t="s">
        <v>363</v>
      </c>
      <c r="O10" s="54">
        <v>9707240954</v>
      </c>
      <c r="P10" s="24">
        <v>43588</v>
      </c>
      <c r="Q10" s="18" t="s">
        <v>126</v>
      </c>
      <c r="R10" s="18">
        <v>10</v>
      </c>
      <c r="S10" s="18" t="s">
        <v>79</v>
      </c>
      <c r="T10" s="18"/>
    </row>
    <row r="11" spans="1:20">
      <c r="A11" s="4">
        <v>7</v>
      </c>
      <c r="B11" s="17" t="s">
        <v>63</v>
      </c>
      <c r="C11" s="143" t="s">
        <v>259</v>
      </c>
      <c r="D11" s="18" t="s">
        <v>23</v>
      </c>
      <c r="E11" s="144" t="s">
        <v>260</v>
      </c>
      <c r="F11" s="144" t="s">
        <v>89</v>
      </c>
      <c r="G11" s="145">
        <v>16</v>
      </c>
      <c r="H11" s="145">
        <v>15</v>
      </c>
      <c r="I11" s="56">
        <f t="shared" si="0"/>
        <v>31</v>
      </c>
      <c r="J11" s="54">
        <v>8876614582</v>
      </c>
      <c r="K11" s="18" t="s">
        <v>248</v>
      </c>
      <c r="L11" s="18" t="s">
        <v>249</v>
      </c>
      <c r="M11" s="147">
        <v>7896015581</v>
      </c>
      <c r="N11" s="148" t="s">
        <v>365</v>
      </c>
      <c r="O11" s="149">
        <v>9859750585</v>
      </c>
      <c r="P11" s="24">
        <v>43588</v>
      </c>
      <c r="Q11" s="18" t="s">
        <v>126</v>
      </c>
      <c r="R11" s="18">
        <v>8</v>
      </c>
      <c r="S11" s="18" t="s">
        <v>79</v>
      </c>
      <c r="T11" s="18"/>
    </row>
    <row r="12" spans="1:20">
      <c r="A12" s="4">
        <v>8</v>
      </c>
      <c r="B12" s="17" t="s">
        <v>63</v>
      </c>
      <c r="C12" s="151" t="s">
        <v>261</v>
      </c>
      <c r="D12" s="18" t="s">
        <v>25</v>
      </c>
      <c r="E12" s="19">
        <v>49</v>
      </c>
      <c r="F12" s="18"/>
      <c r="G12" s="151">
        <v>20</v>
      </c>
      <c r="H12" s="151">
        <v>26</v>
      </c>
      <c r="I12" s="56">
        <f t="shared" si="0"/>
        <v>46</v>
      </c>
      <c r="J12" s="157">
        <v>9678783990</v>
      </c>
      <c r="K12" s="18" t="s">
        <v>248</v>
      </c>
      <c r="L12" s="18" t="s">
        <v>249</v>
      </c>
      <c r="M12" s="147">
        <v>7896015581</v>
      </c>
      <c r="N12" s="151" t="s">
        <v>250</v>
      </c>
      <c r="O12" s="149">
        <v>9859092199</v>
      </c>
      <c r="P12" s="24">
        <v>43588</v>
      </c>
      <c r="Q12" s="18" t="s">
        <v>126</v>
      </c>
      <c r="R12" s="18">
        <v>8</v>
      </c>
      <c r="S12" s="18" t="s">
        <v>79</v>
      </c>
      <c r="T12" s="18"/>
    </row>
    <row r="13" spans="1:20">
      <c r="A13" s="4">
        <v>9</v>
      </c>
      <c r="B13" s="17" t="s">
        <v>62</v>
      </c>
      <c r="C13" s="143" t="s">
        <v>262</v>
      </c>
      <c r="D13" s="18" t="s">
        <v>23</v>
      </c>
      <c r="E13" s="163" t="s">
        <v>263</v>
      </c>
      <c r="F13" s="163" t="s">
        <v>89</v>
      </c>
      <c r="G13" s="166">
        <v>23</v>
      </c>
      <c r="H13" s="166">
        <v>19</v>
      </c>
      <c r="I13" s="56">
        <f t="shared" si="0"/>
        <v>42</v>
      </c>
      <c r="J13" s="143">
        <v>9678264097</v>
      </c>
      <c r="K13" s="18" t="s">
        <v>366</v>
      </c>
      <c r="L13" s="18" t="s">
        <v>362</v>
      </c>
      <c r="M13" s="147">
        <v>9401450191</v>
      </c>
      <c r="N13" s="158" t="s">
        <v>367</v>
      </c>
      <c r="O13" s="149">
        <v>7896947660</v>
      </c>
      <c r="P13" s="24">
        <v>43589</v>
      </c>
      <c r="Q13" s="18" t="s">
        <v>140</v>
      </c>
      <c r="R13" s="18">
        <v>12</v>
      </c>
      <c r="S13" s="18" t="s">
        <v>79</v>
      </c>
      <c r="T13" s="18"/>
    </row>
    <row r="14" spans="1:20">
      <c r="A14" s="4">
        <v>10</v>
      </c>
      <c r="B14" s="17" t="s">
        <v>62</v>
      </c>
      <c r="C14" s="148" t="s">
        <v>264</v>
      </c>
      <c r="D14" s="18" t="s">
        <v>25</v>
      </c>
      <c r="E14" s="19"/>
      <c r="F14" s="18"/>
      <c r="G14" s="148">
        <v>10</v>
      </c>
      <c r="H14" s="148">
        <v>5</v>
      </c>
      <c r="I14" s="56">
        <f t="shared" si="0"/>
        <v>15</v>
      </c>
      <c r="J14" s="150">
        <v>8472831776</v>
      </c>
      <c r="K14" s="146" t="s">
        <v>368</v>
      </c>
      <c r="L14" s="146" t="s">
        <v>369</v>
      </c>
      <c r="M14" s="147">
        <v>8472879396</v>
      </c>
      <c r="N14" s="148" t="s">
        <v>370</v>
      </c>
      <c r="O14" s="159">
        <v>9864341314</v>
      </c>
      <c r="P14" s="24">
        <v>43589</v>
      </c>
      <c r="Q14" s="18" t="s">
        <v>140</v>
      </c>
      <c r="R14" s="18">
        <v>15</v>
      </c>
      <c r="S14" s="18" t="s">
        <v>79</v>
      </c>
      <c r="T14" s="18"/>
    </row>
    <row r="15" spans="1:20" ht="33">
      <c r="A15" s="4">
        <v>11</v>
      </c>
      <c r="B15" s="17" t="s">
        <v>63</v>
      </c>
      <c r="C15" s="143" t="s">
        <v>265</v>
      </c>
      <c r="D15" s="18" t="s">
        <v>23</v>
      </c>
      <c r="E15" s="144" t="s">
        <v>266</v>
      </c>
      <c r="F15" s="144" t="s">
        <v>199</v>
      </c>
      <c r="G15" s="151">
        <v>36</v>
      </c>
      <c r="H15" s="151">
        <v>41</v>
      </c>
      <c r="I15" s="56">
        <f t="shared" si="0"/>
        <v>77</v>
      </c>
      <c r="J15" s="143">
        <v>9678255788</v>
      </c>
      <c r="K15" s="18" t="s">
        <v>248</v>
      </c>
      <c r="L15" s="18" t="s">
        <v>249</v>
      </c>
      <c r="M15" s="147">
        <v>7896015581</v>
      </c>
      <c r="N15" s="148" t="s">
        <v>371</v>
      </c>
      <c r="O15" s="149">
        <v>9085846912</v>
      </c>
      <c r="P15" s="24">
        <v>43589</v>
      </c>
      <c r="Q15" s="18" t="s">
        <v>140</v>
      </c>
      <c r="R15" s="18">
        <v>8</v>
      </c>
      <c r="S15" s="18" t="s">
        <v>79</v>
      </c>
      <c r="T15" s="18"/>
    </row>
    <row r="16" spans="1:20">
      <c r="A16" s="4">
        <v>12</v>
      </c>
      <c r="B16" s="17" t="s">
        <v>63</v>
      </c>
      <c r="C16" s="151" t="s">
        <v>267</v>
      </c>
      <c r="D16" s="18" t="s">
        <v>25</v>
      </c>
      <c r="E16" s="19">
        <v>3</v>
      </c>
      <c r="F16" s="18"/>
      <c r="G16" s="151">
        <v>17</v>
      </c>
      <c r="H16" s="151">
        <v>13</v>
      </c>
      <c r="I16" s="56">
        <f t="shared" si="0"/>
        <v>30</v>
      </c>
      <c r="J16" s="157">
        <v>9859667429</v>
      </c>
      <c r="K16" s="18" t="s">
        <v>248</v>
      </c>
      <c r="L16" s="18" t="s">
        <v>249</v>
      </c>
      <c r="M16" s="147">
        <v>7896015581</v>
      </c>
      <c r="N16" s="151" t="s">
        <v>372</v>
      </c>
      <c r="O16" s="54">
        <v>8761928502</v>
      </c>
      <c r="P16" s="24">
        <v>43589</v>
      </c>
      <c r="Q16" s="18" t="s">
        <v>140</v>
      </c>
      <c r="R16" s="18">
        <v>8</v>
      </c>
      <c r="S16" s="18" t="s">
        <v>79</v>
      </c>
      <c r="T16" s="18"/>
    </row>
    <row r="17" spans="1:20">
      <c r="A17" s="4">
        <v>13</v>
      </c>
      <c r="B17" s="17" t="s">
        <v>62</v>
      </c>
      <c r="C17" s="143" t="s">
        <v>268</v>
      </c>
      <c r="D17" s="18" t="s">
        <v>23</v>
      </c>
      <c r="E17" s="144" t="s">
        <v>269</v>
      </c>
      <c r="F17" s="144" t="s">
        <v>89</v>
      </c>
      <c r="G17" s="145">
        <v>25</v>
      </c>
      <c r="H17" s="145">
        <v>21</v>
      </c>
      <c r="I17" s="56">
        <f t="shared" si="0"/>
        <v>46</v>
      </c>
      <c r="J17" s="54">
        <v>9864277938</v>
      </c>
      <c r="K17" s="146" t="s">
        <v>361</v>
      </c>
      <c r="L17" s="146" t="s">
        <v>362</v>
      </c>
      <c r="M17" s="147">
        <v>9401450191</v>
      </c>
      <c r="N17" s="148" t="s">
        <v>363</v>
      </c>
      <c r="O17" s="54">
        <v>9707240954</v>
      </c>
      <c r="P17" s="24">
        <v>43591</v>
      </c>
      <c r="Q17" s="18" t="s">
        <v>78</v>
      </c>
      <c r="R17" s="18">
        <v>10</v>
      </c>
      <c r="S17" s="18" t="s">
        <v>79</v>
      </c>
      <c r="T17" s="18"/>
    </row>
    <row r="18" spans="1:20">
      <c r="A18" s="4">
        <v>14</v>
      </c>
      <c r="B18" s="17" t="s">
        <v>62</v>
      </c>
      <c r="C18" s="148" t="s">
        <v>258</v>
      </c>
      <c r="D18" s="18" t="s">
        <v>25</v>
      </c>
      <c r="E18" s="19">
        <v>34</v>
      </c>
      <c r="F18" s="18"/>
      <c r="G18" s="148">
        <v>4</v>
      </c>
      <c r="H18" s="148">
        <v>55</v>
      </c>
      <c r="I18" s="56">
        <f t="shared" si="0"/>
        <v>59</v>
      </c>
      <c r="J18" s="150">
        <v>9864824612</v>
      </c>
      <c r="K18" s="146" t="s">
        <v>364</v>
      </c>
      <c r="L18" s="146" t="s">
        <v>362</v>
      </c>
      <c r="M18" s="147">
        <v>9401450191</v>
      </c>
      <c r="N18" s="148" t="s">
        <v>363</v>
      </c>
      <c r="O18" s="54">
        <v>9707240954</v>
      </c>
      <c r="P18" s="24">
        <v>43591</v>
      </c>
      <c r="Q18" s="18" t="s">
        <v>78</v>
      </c>
      <c r="R18" s="18">
        <v>10</v>
      </c>
      <c r="S18" s="18" t="s">
        <v>79</v>
      </c>
      <c r="T18" s="18"/>
    </row>
    <row r="19" spans="1:20" ht="33">
      <c r="A19" s="4">
        <v>15</v>
      </c>
      <c r="B19" s="17" t="s">
        <v>63</v>
      </c>
      <c r="C19" s="143" t="s">
        <v>270</v>
      </c>
      <c r="D19" s="18" t="s">
        <v>23</v>
      </c>
      <c r="E19" s="144" t="s">
        <v>271</v>
      </c>
      <c r="F19" s="144" t="s">
        <v>74</v>
      </c>
      <c r="G19" s="151">
        <v>54</v>
      </c>
      <c r="H19" s="151">
        <v>68</v>
      </c>
      <c r="I19" s="56">
        <f t="shared" si="0"/>
        <v>122</v>
      </c>
      <c r="J19" s="143" t="s">
        <v>373</v>
      </c>
      <c r="K19" s="18" t="s">
        <v>248</v>
      </c>
      <c r="L19" s="18" t="s">
        <v>249</v>
      </c>
      <c r="M19" s="147">
        <v>7896015581</v>
      </c>
      <c r="N19" s="148" t="s">
        <v>372</v>
      </c>
      <c r="O19" s="149">
        <v>8761928502</v>
      </c>
      <c r="P19" s="24">
        <v>43591</v>
      </c>
      <c r="Q19" s="18" t="s">
        <v>78</v>
      </c>
      <c r="R19" s="18">
        <v>8</v>
      </c>
      <c r="S19" s="18" t="s">
        <v>79</v>
      </c>
      <c r="T19" s="18"/>
    </row>
    <row r="20" spans="1:20" ht="33">
      <c r="A20" s="4">
        <v>16</v>
      </c>
      <c r="B20" s="17" t="s">
        <v>63</v>
      </c>
      <c r="C20" s="151" t="s">
        <v>272</v>
      </c>
      <c r="D20" s="18" t="s">
        <v>25</v>
      </c>
      <c r="E20" s="19">
        <v>1</v>
      </c>
      <c r="F20" s="18"/>
      <c r="G20" s="148">
        <v>14</v>
      </c>
      <c r="H20" s="148">
        <v>11</v>
      </c>
      <c r="I20" s="56">
        <f t="shared" si="0"/>
        <v>25</v>
      </c>
      <c r="J20" s="150">
        <v>970772115</v>
      </c>
      <c r="K20" s="18" t="s">
        <v>248</v>
      </c>
      <c r="L20" s="18" t="s">
        <v>249</v>
      </c>
      <c r="M20" s="147">
        <v>7896015581</v>
      </c>
      <c r="N20" s="148" t="s">
        <v>365</v>
      </c>
      <c r="O20" s="149">
        <v>9859750585</v>
      </c>
      <c r="P20" s="24">
        <v>43591</v>
      </c>
      <c r="Q20" s="18" t="s">
        <v>78</v>
      </c>
      <c r="R20" s="18">
        <v>8</v>
      </c>
      <c r="S20" s="18" t="s">
        <v>79</v>
      </c>
      <c r="T20" s="18"/>
    </row>
    <row r="21" spans="1:20">
      <c r="A21" s="4">
        <v>17</v>
      </c>
      <c r="B21" s="17" t="s">
        <v>62</v>
      </c>
      <c r="C21" s="143" t="s">
        <v>273</v>
      </c>
      <c r="D21" s="18" t="s">
        <v>23</v>
      </c>
      <c r="E21" s="144" t="s">
        <v>274</v>
      </c>
      <c r="F21" s="144" t="s">
        <v>89</v>
      </c>
      <c r="G21" s="145">
        <v>19</v>
      </c>
      <c r="H21" s="145">
        <v>12</v>
      </c>
      <c r="I21" s="56">
        <f t="shared" si="0"/>
        <v>31</v>
      </c>
      <c r="J21" s="54" t="s">
        <v>374</v>
      </c>
      <c r="K21" s="146" t="s">
        <v>361</v>
      </c>
      <c r="L21" s="146" t="s">
        <v>362</v>
      </c>
      <c r="M21" s="147">
        <v>9401450191</v>
      </c>
      <c r="N21" s="148" t="s">
        <v>375</v>
      </c>
      <c r="O21" s="54">
        <v>9864840182</v>
      </c>
      <c r="P21" s="24">
        <v>43592</v>
      </c>
      <c r="Q21" s="18" t="s">
        <v>91</v>
      </c>
      <c r="R21" s="18">
        <v>10</v>
      </c>
      <c r="S21" s="18" t="s">
        <v>79</v>
      </c>
      <c r="T21" s="18"/>
    </row>
    <row r="22" spans="1:20" ht="33">
      <c r="A22" s="4">
        <v>18</v>
      </c>
      <c r="B22" s="17" t="s">
        <v>62</v>
      </c>
      <c r="C22" s="151" t="s">
        <v>275</v>
      </c>
      <c r="D22" s="18" t="s">
        <v>25</v>
      </c>
      <c r="E22" s="19">
        <v>154</v>
      </c>
      <c r="F22" s="18"/>
      <c r="G22" s="151">
        <v>8</v>
      </c>
      <c r="H22" s="151">
        <v>33</v>
      </c>
      <c r="I22" s="56">
        <f t="shared" si="0"/>
        <v>41</v>
      </c>
      <c r="J22" s="157">
        <v>7896159410</v>
      </c>
      <c r="K22" s="146" t="s">
        <v>361</v>
      </c>
      <c r="L22" s="146" t="s">
        <v>362</v>
      </c>
      <c r="M22" s="147">
        <v>9401450191</v>
      </c>
      <c r="N22" s="148" t="s">
        <v>363</v>
      </c>
      <c r="O22" s="54">
        <v>9707240954</v>
      </c>
      <c r="P22" s="24">
        <v>43592</v>
      </c>
      <c r="Q22" s="18" t="s">
        <v>91</v>
      </c>
      <c r="R22" s="18">
        <v>10</v>
      </c>
      <c r="S22" s="18" t="s">
        <v>79</v>
      </c>
      <c r="T22" s="18"/>
    </row>
    <row r="23" spans="1:20" ht="33">
      <c r="A23" s="4">
        <v>19</v>
      </c>
      <c r="B23" s="17" t="s">
        <v>63</v>
      </c>
      <c r="C23" s="143" t="s">
        <v>276</v>
      </c>
      <c r="D23" s="18" t="s">
        <v>23</v>
      </c>
      <c r="E23" s="144" t="s">
        <v>130</v>
      </c>
      <c r="F23" s="144" t="s">
        <v>74</v>
      </c>
      <c r="G23" s="151">
        <v>11</v>
      </c>
      <c r="H23" s="151">
        <v>12</v>
      </c>
      <c r="I23" s="56">
        <f t="shared" si="0"/>
        <v>23</v>
      </c>
      <c r="J23" s="143">
        <v>9954115842</v>
      </c>
      <c r="K23" s="18" t="s">
        <v>248</v>
      </c>
      <c r="L23" s="18" t="s">
        <v>249</v>
      </c>
      <c r="M23" s="147">
        <v>7896015581</v>
      </c>
      <c r="N23" s="148" t="s">
        <v>250</v>
      </c>
      <c r="O23" s="149">
        <v>9859092199</v>
      </c>
      <c r="P23" s="24">
        <v>43592</v>
      </c>
      <c r="Q23" s="18" t="s">
        <v>91</v>
      </c>
      <c r="R23" s="18">
        <v>8</v>
      </c>
      <c r="S23" s="18" t="s">
        <v>79</v>
      </c>
      <c r="T23" s="18"/>
    </row>
    <row r="24" spans="1:20">
      <c r="A24" s="4">
        <v>20</v>
      </c>
      <c r="B24" s="17" t="s">
        <v>63</v>
      </c>
      <c r="C24" s="148" t="s">
        <v>277</v>
      </c>
      <c r="D24" s="18" t="s">
        <v>25</v>
      </c>
      <c r="E24" s="19">
        <v>2</v>
      </c>
      <c r="F24" s="18"/>
      <c r="G24" s="148">
        <v>10</v>
      </c>
      <c r="H24" s="148">
        <v>10</v>
      </c>
      <c r="I24" s="56">
        <f t="shared" si="0"/>
        <v>20</v>
      </c>
      <c r="J24" s="150">
        <v>9678681878</v>
      </c>
      <c r="K24" s="18" t="s">
        <v>248</v>
      </c>
      <c r="L24" s="18" t="s">
        <v>249</v>
      </c>
      <c r="M24" s="147">
        <v>7896015581</v>
      </c>
      <c r="N24" s="148" t="s">
        <v>371</v>
      </c>
      <c r="O24" s="149">
        <v>9085846912</v>
      </c>
      <c r="P24" s="24">
        <v>43592</v>
      </c>
      <c r="Q24" s="18" t="s">
        <v>91</v>
      </c>
      <c r="R24" s="18">
        <v>8</v>
      </c>
      <c r="S24" s="18" t="s">
        <v>79</v>
      </c>
      <c r="T24" s="18"/>
    </row>
    <row r="25" spans="1:20" ht="33">
      <c r="A25" s="4">
        <v>21</v>
      </c>
      <c r="B25" s="17" t="s">
        <v>62</v>
      </c>
      <c r="C25" s="143" t="s">
        <v>278</v>
      </c>
      <c r="D25" s="18" t="s">
        <v>23</v>
      </c>
      <c r="E25" s="144" t="s">
        <v>279</v>
      </c>
      <c r="F25" s="144" t="s">
        <v>89</v>
      </c>
      <c r="G25" s="145">
        <v>42</v>
      </c>
      <c r="H25" s="145">
        <v>44</v>
      </c>
      <c r="I25" s="56">
        <f t="shared" si="0"/>
        <v>86</v>
      </c>
      <c r="J25" s="54" t="s">
        <v>376</v>
      </c>
      <c r="K25" s="146" t="s">
        <v>361</v>
      </c>
      <c r="L25" s="146" t="s">
        <v>362</v>
      </c>
      <c r="M25" s="147">
        <v>9401450191</v>
      </c>
      <c r="N25" s="148" t="s">
        <v>377</v>
      </c>
      <c r="O25" s="54">
        <v>8011270495</v>
      </c>
      <c r="P25" s="24">
        <v>43593</v>
      </c>
      <c r="Q25" s="18" t="s">
        <v>101</v>
      </c>
      <c r="R25" s="18">
        <v>10</v>
      </c>
      <c r="S25" s="18" t="s">
        <v>79</v>
      </c>
      <c r="T25" s="18"/>
    </row>
    <row r="26" spans="1:20" ht="33">
      <c r="A26" s="4">
        <v>22</v>
      </c>
      <c r="B26" s="17" t="s">
        <v>62</v>
      </c>
      <c r="C26" s="151" t="s">
        <v>280</v>
      </c>
      <c r="D26" s="18" t="s">
        <v>25</v>
      </c>
      <c r="E26" s="19"/>
      <c r="F26" s="18"/>
      <c r="G26" s="151">
        <v>7</v>
      </c>
      <c r="H26" s="151">
        <v>16</v>
      </c>
      <c r="I26" s="56">
        <f t="shared" si="0"/>
        <v>23</v>
      </c>
      <c r="J26" s="157">
        <v>9859666287</v>
      </c>
      <c r="K26" s="146" t="s">
        <v>361</v>
      </c>
      <c r="L26" s="146" t="s">
        <v>362</v>
      </c>
      <c r="M26" s="147">
        <v>9401450191</v>
      </c>
      <c r="N26" s="148" t="s">
        <v>375</v>
      </c>
      <c r="O26" s="54">
        <v>9864840182</v>
      </c>
      <c r="P26" s="24">
        <v>43593</v>
      </c>
      <c r="Q26" s="18" t="s">
        <v>101</v>
      </c>
      <c r="R26" s="18">
        <v>10</v>
      </c>
      <c r="S26" s="18" t="s">
        <v>79</v>
      </c>
      <c r="T26" s="18"/>
    </row>
    <row r="27" spans="1:20" ht="33">
      <c r="A27" s="4">
        <v>23</v>
      </c>
      <c r="B27" s="17" t="s">
        <v>63</v>
      </c>
      <c r="C27" s="143" t="s">
        <v>281</v>
      </c>
      <c r="D27" s="18" t="s">
        <v>23</v>
      </c>
      <c r="E27" s="144" t="s">
        <v>282</v>
      </c>
      <c r="F27" s="144" t="s">
        <v>89</v>
      </c>
      <c r="G27" s="151">
        <v>51</v>
      </c>
      <c r="H27" s="151">
        <v>53</v>
      </c>
      <c r="I27" s="56">
        <f t="shared" si="0"/>
        <v>104</v>
      </c>
      <c r="J27" s="143">
        <v>9954004366</v>
      </c>
      <c r="K27" s="18" t="s">
        <v>248</v>
      </c>
      <c r="L27" s="18" t="s">
        <v>249</v>
      </c>
      <c r="M27" s="147">
        <v>7896015581</v>
      </c>
      <c r="N27" s="148" t="s">
        <v>371</v>
      </c>
      <c r="O27" s="149">
        <v>9085846912</v>
      </c>
      <c r="P27" s="24">
        <v>43593</v>
      </c>
      <c r="Q27" s="18" t="s">
        <v>101</v>
      </c>
      <c r="R27" s="18">
        <v>8</v>
      </c>
      <c r="S27" s="18" t="s">
        <v>79</v>
      </c>
      <c r="T27" s="18"/>
    </row>
    <row r="28" spans="1:20" ht="33">
      <c r="A28" s="4">
        <v>24</v>
      </c>
      <c r="B28" s="17" t="s">
        <v>63</v>
      </c>
      <c r="C28" s="148" t="s">
        <v>277</v>
      </c>
      <c r="D28" s="18" t="s">
        <v>25</v>
      </c>
      <c r="E28" s="19">
        <v>2</v>
      </c>
      <c r="F28" s="18"/>
      <c r="G28" s="148">
        <v>10</v>
      </c>
      <c r="H28" s="148">
        <v>10</v>
      </c>
      <c r="I28" s="56">
        <f t="shared" si="0"/>
        <v>20</v>
      </c>
      <c r="J28" s="150">
        <v>9678681878</v>
      </c>
      <c r="K28" s="18" t="s">
        <v>248</v>
      </c>
      <c r="L28" s="18" t="s">
        <v>249</v>
      </c>
      <c r="M28" s="147">
        <v>7896015581</v>
      </c>
      <c r="N28" s="148" t="s">
        <v>371</v>
      </c>
      <c r="O28" s="149">
        <v>9085846912</v>
      </c>
      <c r="P28" s="24">
        <v>43593</v>
      </c>
      <c r="Q28" s="18" t="s">
        <v>101</v>
      </c>
      <c r="R28" s="18">
        <v>8</v>
      </c>
      <c r="S28" s="18" t="s">
        <v>79</v>
      </c>
      <c r="T28" s="18"/>
    </row>
    <row r="29" spans="1:20" ht="33">
      <c r="A29" s="4">
        <v>25</v>
      </c>
      <c r="B29" s="17" t="s">
        <v>62</v>
      </c>
      <c r="C29" s="143" t="s">
        <v>283</v>
      </c>
      <c r="D29" s="18" t="s">
        <v>23</v>
      </c>
      <c r="E29" s="144" t="s">
        <v>284</v>
      </c>
      <c r="F29" s="144" t="s">
        <v>199</v>
      </c>
      <c r="G29" s="145">
        <v>0</v>
      </c>
      <c r="H29" s="145">
        <v>112</v>
      </c>
      <c r="I29" s="56">
        <f t="shared" si="0"/>
        <v>112</v>
      </c>
      <c r="J29" s="143">
        <v>9401529500</v>
      </c>
      <c r="K29" s="146" t="s">
        <v>368</v>
      </c>
      <c r="L29" s="146" t="s">
        <v>369</v>
      </c>
      <c r="M29" s="147">
        <v>8472879396</v>
      </c>
      <c r="N29" s="158" t="s">
        <v>378</v>
      </c>
      <c r="O29" s="54">
        <v>9584386551</v>
      </c>
      <c r="P29" s="24">
        <v>43594</v>
      </c>
      <c r="Q29" s="18" t="s">
        <v>114</v>
      </c>
      <c r="R29" s="18">
        <v>10</v>
      </c>
      <c r="S29" s="18" t="s">
        <v>79</v>
      </c>
      <c r="T29" s="18"/>
    </row>
    <row r="30" spans="1:20">
      <c r="A30" s="4">
        <v>26</v>
      </c>
      <c r="B30" s="17" t="s">
        <v>62</v>
      </c>
      <c r="C30" s="148" t="s">
        <v>285</v>
      </c>
      <c r="D30" s="18" t="s">
        <v>25</v>
      </c>
      <c r="E30" s="19">
        <v>37</v>
      </c>
      <c r="F30" s="18"/>
      <c r="G30" s="19">
        <v>26</v>
      </c>
      <c r="H30" s="19">
        <v>21</v>
      </c>
      <c r="I30" s="56">
        <f t="shared" si="0"/>
        <v>47</v>
      </c>
      <c r="J30" s="147">
        <v>8472879396</v>
      </c>
      <c r="K30" s="146" t="s">
        <v>368</v>
      </c>
      <c r="L30" s="146" t="s">
        <v>369</v>
      </c>
      <c r="M30" s="147">
        <v>8472879396</v>
      </c>
      <c r="N30" s="148" t="s">
        <v>379</v>
      </c>
      <c r="O30" s="149">
        <v>9577997498</v>
      </c>
      <c r="P30" s="24">
        <v>43594</v>
      </c>
      <c r="Q30" s="18" t="s">
        <v>114</v>
      </c>
      <c r="R30" s="18">
        <v>10</v>
      </c>
      <c r="S30" s="18" t="s">
        <v>79</v>
      </c>
      <c r="T30" s="18"/>
    </row>
    <row r="31" spans="1:20" ht="33">
      <c r="A31" s="4">
        <v>27</v>
      </c>
      <c r="B31" s="17" t="s">
        <v>63</v>
      </c>
      <c r="C31" s="143" t="s">
        <v>281</v>
      </c>
      <c r="D31" s="18" t="s">
        <v>23</v>
      </c>
      <c r="E31" s="144" t="s">
        <v>282</v>
      </c>
      <c r="F31" s="144" t="s">
        <v>89</v>
      </c>
      <c r="G31" s="151">
        <v>52</v>
      </c>
      <c r="H31" s="151">
        <v>54</v>
      </c>
      <c r="I31" s="56">
        <f t="shared" si="0"/>
        <v>106</v>
      </c>
      <c r="J31" s="143">
        <v>9954004366</v>
      </c>
      <c r="K31" s="18" t="s">
        <v>248</v>
      </c>
      <c r="L31" s="18" t="s">
        <v>249</v>
      </c>
      <c r="M31" s="147">
        <v>7896015581</v>
      </c>
      <c r="N31" s="148" t="s">
        <v>371</v>
      </c>
      <c r="O31" s="149">
        <v>9085846912</v>
      </c>
      <c r="P31" s="24">
        <v>43594</v>
      </c>
      <c r="Q31" s="18" t="s">
        <v>114</v>
      </c>
      <c r="R31" s="18">
        <v>8</v>
      </c>
      <c r="S31" s="18" t="s">
        <v>79</v>
      </c>
      <c r="T31" s="18"/>
    </row>
    <row r="32" spans="1:20">
      <c r="A32" s="4">
        <v>28</v>
      </c>
      <c r="B32" s="17" t="s">
        <v>63</v>
      </c>
      <c r="C32" s="148" t="s">
        <v>286</v>
      </c>
      <c r="D32" s="18" t="s">
        <v>25</v>
      </c>
      <c r="E32" s="19"/>
      <c r="F32" s="18"/>
      <c r="G32" s="148">
        <v>22</v>
      </c>
      <c r="H32" s="148">
        <v>27</v>
      </c>
      <c r="I32" s="56">
        <f t="shared" si="0"/>
        <v>49</v>
      </c>
      <c r="J32" s="150">
        <v>8011722590</v>
      </c>
      <c r="K32" s="18" t="s">
        <v>231</v>
      </c>
      <c r="L32" s="18" t="s">
        <v>232</v>
      </c>
      <c r="M32" s="152">
        <v>9864062178</v>
      </c>
      <c r="N32" s="148" t="s">
        <v>380</v>
      </c>
      <c r="O32" s="149">
        <v>9508025159</v>
      </c>
      <c r="P32" s="24">
        <v>43594</v>
      </c>
      <c r="Q32" s="18" t="s">
        <v>114</v>
      </c>
      <c r="R32" s="18">
        <v>6</v>
      </c>
      <c r="S32" s="18" t="s">
        <v>79</v>
      </c>
      <c r="T32" s="18"/>
    </row>
    <row r="33" spans="1:20" ht="33">
      <c r="A33" s="4">
        <v>29</v>
      </c>
      <c r="B33" s="17" t="s">
        <v>62</v>
      </c>
      <c r="C33" s="143" t="s">
        <v>287</v>
      </c>
      <c r="D33" s="18" t="s">
        <v>23</v>
      </c>
      <c r="E33" s="144" t="s">
        <v>288</v>
      </c>
      <c r="F33" s="144" t="s">
        <v>89</v>
      </c>
      <c r="G33" s="145">
        <v>33</v>
      </c>
      <c r="H33" s="145">
        <v>22</v>
      </c>
      <c r="I33" s="56">
        <f t="shared" si="0"/>
        <v>55</v>
      </c>
      <c r="J33" s="54">
        <v>9854010097</v>
      </c>
      <c r="K33" s="146" t="s">
        <v>368</v>
      </c>
      <c r="L33" s="146" t="s">
        <v>369</v>
      </c>
      <c r="M33" s="147">
        <v>8472879396</v>
      </c>
      <c r="N33" s="148" t="s">
        <v>370</v>
      </c>
      <c r="O33" s="159">
        <v>9864341314</v>
      </c>
      <c r="P33" s="24">
        <v>43595</v>
      </c>
      <c r="Q33" s="18" t="s">
        <v>126</v>
      </c>
      <c r="R33" s="18">
        <v>15</v>
      </c>
      <c r="S33" s="18" t="s">
        <v>79</v>
      </c>
      <c r="T33" s="18"/>
    </row>
    <row r="34" spans="1:20">
      <c r="A34" s="4">
        <v>30</v>
      </c>
      <c r="B34" s="17" t="s">
        <v>62</v>
      </c>
      <c r="C34" s="148" t="s">
        <v>289</v>
      </c>
      <c r="D34" s="18" t="s">
        <v>25</v>
      </c>
      <c r="E34" s="19">
        <v>33</v>
      </c>
      <c r="F34" s="18"/>
      <c r="G34" s="148">
        <v>15</v>
      </c>
      <c r="H34" s="148">
        <v>16</v>
      </c>
      <c r="I34" s="56">
        <f t="shared" si="0"/>
        <v>31</v>
      </c>
      <c r="J34" s="150">
        <v>9854837521</v>
      </c>
      <c r="K34" s="146" t="s">
        <v>368</v>
      </c>
      <c r="L34" s="146" t="s">
        <v>369</v>
      </c>
      <c r="M34" s="147">
        <v>8472879396</v>
      </c>
      <c r="N34" s="148" t="s">
        <v>381</v>
      </c>
      <c r="O34" s="149">
        <v>7896947660</v>
      </c>
      <c r="P34" s="24">
        <v>43595</v>
      </c>
      <c r="Q34" s="18" t="s">
        <v>126</v>
      </c>
      <c r="R34" s="18">
        <v>10</v>
      </c>
      <c r="S34" s="18" t="s">
        <v>79</v>
      </c>
      <c r="T34" s="18"/>
    </row>
    <row r="35" spans="1:20" ht="33">
      <c r="A35" s="4">
        <v>31</v>
      </c>
      <c r="B35" s="17" t="s">
        <v>63</v>
      </c>
      <c r="C35" s="143" t="s">
        <v>290</v>
      </c>
      <c r="D35" s="18" t="s">
        <v>23</v>
      </c>
      <c r="E35" s="144" t="s">
        <v>291</v>
      </c>
      <c r="F35" s="144" t="s">
        <v>89</v>
      </c>
      <c r="G35" s="145">
        <v>54</v>
      </c>
      <c r="H35" s="145">
        <v>50</v>
      </c>
      <c r="I35" s="56">
        <f t="shared" si="0"/>
        <v>104</v>
      </c>
      <c r="J35" s="54" t="s">
        <v>382</v>
      </c>
      <c r="K35" s="18" t="s">
        <v>231</v>
      </c>
      <c r="L35" s="18" t="s">
        <v>232</v>
      </c>
      <c r="M35" s="152">
        <v>9864062178</v>
      </c>
      <c r="N35" s="148" t="s">
        <v>380</v>
      </c>
      <c r="O35" s="149">
        <v>9508025159</v>
      </c>
      <c r="P35" s="24">
        <v>43595</v>
      </c>
      <c r="Q35" s="18" t="s">
        <v>126</v>
      </c>
      <c r="R35" s="18">
        <v>6</v>
      </c>
      <c r="S35" s="18" t="s">
        <v>79</v>
      </c>
      <c r="T35" s="18"/>
    </row>
    <row r="36" spans="1:20">
      <c r="A36" s="4">
        <v>32</v>
      </c>
      <c r="B36" s="17" t="s">
        <v>63</v>
      </c>
      <c r="C36" s="151" t="s">
        <v>292</v>
      </c>
      <c r="D36" s="18" t="s">
        <v>25</v>
      </c>
      <c r="E36" s="19"/>
      <c r="F36" s="18"/>
      <c r="G36" s="151">
        <v>12</v>
      </c>
      <c r="H36" s="151">
        <v>13</v>
      </c>
      <c r="I36" s="56">
        <f t="shared" si="0"/>
        <v>25</v>
      </c>
      <c r="J36" s="157">
        <v>9707698389</v>
      </c>
      <c r="K36" s="18" t="s">
        <v>231</v>
      </c>
      <c r="L36" s="18" t="s">
        <v>232</v>
      </c>
      <c r="M36" s="152">
        <v>9864062178</v>
      </c>
      <c r="N36" s="151" t="s">
        <v>380</v>
      </c>
      <c r="O36" s="149">
        <v>9508025159</v>
      </c>
      <c r="P36" s="24">
        <v>43595</v>
      </c>
      <c r="Q36" s="18" t="s">
        <v>126</v>
      </c>
      <c r="R36" s="18">
        <v>6</v>
      </c>
      <c r="S36" s="18" t="s">
        <v>79</v>
      </c>
      <c r="T36" s="18"/>
    </row>
    <row r="37" spans="1:20">
      <c r="A37" s="4">
        <v>33</v>
      </c>
      <c r="B37" s="17" t="s">
        <v>62</v>
      </c>
      <c r="C37" s="143" t="s">
        <v>293</v>
      </c>
      <c r="D37" s="18" t="s">
        <v>23</v>
      </c>
      <c r="E37" s="144" t="s">
        <v>294</v>
      </c>
      <c r="F37" s="144" t="s">
        <v>89</v>
      </c>
      <c r="G37" s="145">
        <v>13</v>
      </c>
      <c r="H37" s="145">
        <v>18</v>
      </c>
      <c r="I37" s="56">
        <f t="shared" si="0"/>
        <v>31</v>
      </c>
      <c r="J37" s="54">
        <v>7896231959</v>
      </c>
      <c r="K37" s="146" t="s">
        <v>368</v>
      </c>
      <c r="L37" s="146" t="s">
        <v>369</v>
      </c>
      <c r="M37" s="147">
        <v>8472879396</v>
      </c>
      <c r="N37" s="148" t="s">
        <v>383</v>
      </c>
      <c r="O37" s="149">
        <v>9584386551</v>
      </c>
      <c r="P37" s="24">
        <v>43596</v>
      </c>
      <c r="Q37" s="18" t="s">
        <v>140</v>
      </c>
      <c r="R37" s="18">
        <v>10</v>
      </c>
      <c r="S37" s="18" t="s">
        <v>79</v>
      </c>
      <c r="T37" s="18"/>
    </row>
    <row r="38" spans="1:20">
      <c r="A38" s="4">
        <v>34</v>
      </c>
      <c r="B38" s="17" t="s">
        <v>62</v>
      </c>
      <c r="C38" s="148" t="s">
        <v>295</v>
      </c>
      <c r="D38" s="18" t="s">
        <v>25</v>
      </c>
      <c r="E38" s="19">
        <v>148</v>
      </c>
      <c r="F38" s="18"/>
      <c r="G38" s="148">
        <v>2</v>
      </c>
      <c r="H38" s="148">
        <v>37</v>
      </c>
      <c r="I38" s="56">
        <f t="shared" si="0"/>
        <v>39</v>
      </c>
      <c r="J38" s="150">
        <v>9954880998</v>
      </c>
      <c r="K38" s="146" t="s">
        <v>368</v>
      </c>
      <c r="L38" s="146" t="s">
        <v>369</v>
      </c>
      <c r="M38" s="147">
        <v>8472879396</v>
      </c>
      <c r="N38" s="18" t="s">
        <v>383</v>
      </c>
      <c r="O38" s="54">
        <v>9584386551</v>
      </c>
      <c r="P38" s="24">
        <v>43596</v>
      </c>
      <c r="Q38" s="18" t="s">
        <v>140</v>
      </c>
      <c r="R38" s="18">
        <v>10</v>
      </c>
      <c r="S38" s="18" t="s">
        <v>79</v>
      </c>
      <c r="T38" s="18"/>
    </row>
    <row r="39" spans="1:20" ht="33">
      <c r="A39" s="4">
        <v>35</v>
      </c>
      <c r="B39" s="17" t="s">
        <v>63</v>
      </c>
      <c r="C39" s="143" t="s">
        <v>296</v>
      </c>
      <c r="D39" s="18" t="s">
        <v>23</v>
      </c>
      <c r="E39" s="144" t="s">
        <v>297</v>
      </c>
      <c r="F39" s="144" t="s">
        <v>74</v>
      </c>
      <c r="G39" s="145">
        <v>0</v>
      </c>
      <c r="H39" s="145">
        <v>55</v>
      </c>
      <c r="I39" s="56">
        <f t="shared" si="0"/>
        <v>55</v>
      </c>
      <c r="J39" s="143">
        <v>9577359304</v>
      </c>
      <c r="K39" s="18" t="s">
        <v>231</v>
      </c>
      <c r="L39" s="18" t="s">
        <v>232</v>
      </c>
      <c r="M39" s="152">
        <v>9864062178</v>
      </c>
      <c r="N39" s="148" t="s">
        <v>252</v>
      </c>
      <c r="O39" s="149">
        <v>9875180492</v>
      </c>
      <c r="P39" s="24">
        <v>43596</v>
      </c>
      <c r="Q39" s="18" t="s">
        <v>140</v>
      </c>
      <c r="R39" s="18">
        <v>6</v>
      </c>
      <c r="S39" s="18" t="s">
        <v>79</v>
      </c>
      <c r="T39" s="18"/>
    </row>
    <row r="40" spans="1:20">
      <c r="A40" s="4">
        <v>36</v>
      </c>
      <c r="B40" s="17" t="s">
        <v>63</v>
      </c>
      <c r="C40" s="148" t="s">
        <v>298</v>
      </c>
      <c r="D40" s="18" t="s">
        <v>25</v>
      </c>
      <c r="E40" s="19"/>
      <c r="F40" s="18"/>
      <c r="G40" s="148">
        <v>6</v>
      </c>
      <c r="H40" s="148">
        <v>4</v>
      </c>
      <c r="I40" s="56">
        <f t="shared" si="0"/>
        <v>10</v>
      </c>
      <c r="J40" s="150">
        <v>8011792698</v>
      </c>
      <c r="K40" s="18" t="s">
        <v>231</v>
      </c>
      <c r="L40" s="18" t="s">
        <v>232</v>
      </c>
      <c r="M40" s="152">
        <v>9864062178</v>
      </c>
      <c r="N40" s="148" t="s">
        <v>384</v>
      </c>
      <c r="O40" s="149">
        <v>9854750866</v>
      </c>
      <c r="P40" s="24">
        <v>43596</v>
      </c>
      <c r="Q40" s="18" t="s">
        <v>140</v>
      </c>
      <c r="R40" s="18">
        <v>6</v>
      </c>
      <c r="S40" s="18" t="s">
        <v>79</v>
      </c>
      <c r="T40" s="18"/>
    </row>
    <row r="41" spans="1:20" ht="33">
      <c r="A41" s="4">
        <v>37</v>
      </c>
      <c r="B41" s="17" t="s">
        <v>62</v>
      </c>
      <c r="C41" s="143" t="s">
        <v>299</v>
      </c>
      <c r="D41" s="18" t="s">
        <v>23</v>
      </c>
      <c r="E41" s="164">
        <v>18061000403</v>
      </c>
      <c r="F41" s="164" t="s">
        <v>199</v>
      </c>
      <c r="G41" s="151">
        <v>106</v>
      </c>
      <c r="H41" s="151">
        <v>71</v>
      </c>
      <c r="I41" s="56">
        <f t="shared" si="0"/>
        <v>177</v>
      </c>
      <c r="J41" s="143">
        <v>9954760106</v>
      </c>
      <c r="K41" s="146" t="s">
        <v>368</v>
      </c>
      <c r="L41" s="146" t="s">
        <v>369</v>
      </c>
      <c r="M41" s="147">
        <v>8472879396</v>
      </c>
      <c r="N41" s="158" t="s">
        <v>378</v>
      </c>
      <c r="O41" s="149">
        <v>9584386551</v>
      </c>
      <c r="P41" s="24">
        <v>43598</v>
      </c>
      <c r="Q41" s="18" t="s">
        <v>78</v>
      </c>
      <c r="R41" s="18">
        <v>10</v>
      </c>
      <c r="S41" s="18" t="s">
        <v>79</v>
      </c>
      <c r="T41" s="18"/>
    </row>
    <row r="42" spans="1:20">
      <c r="A42" s="4">
        <v>38</v>
      </c>
      <c r="B42" s="17" t="s">
        <v>62</v>
      </c>
      <c r="C42" s="151" t="s">
        <v>300</v>
      </c>
      <c r="D42" s="18" t="s">
        <v>25</v>
      </c>
      <c r="E42" s="19">
        <v>41</v>
      </c>
      <c r="F42" s="18"/>
      <c r="G42" s="151">
        <v>11</v>
      </c>
      <c r="H42" s="151">
        <v>46</v>
      </c>
      <c r="I42" s="56">
        <f t="shared" si="0"/>
        <v>57</v>
      </c>
      <c r="J42" s="157">
        <v>9854820991</v>
      </c>
      <c r="K42" s="146" t="s">
        <v>368</v>
      </c>
      <c r="L42" s="146" t="s">
        <v>369</v>
      </c>
      <c r="M42" s="147">
        <v>8472879396</v>
      </c>
      <c r="N42" s="148" t="s">
        <v>383</v>
      </c>
      <c r="O42" s="54">
        <v>9584386551</v>
      </c>
      <c r="P42" s="24">
        <v>43598</v>
      </c>
      <c r="Q42" s="18" t="s">
        <v>78</v>
      </c>
      <c r="R42" s="18">
        <v>10</v>
      </c>
      <c r="S42" s="18" t="s">
        <v>79</v>
      </c>
      <c r="T42" s="18"/>
    </row>
    <row r="43" spans="1:20" ht="33">
      <c r="A43" s="4">
        <v>39</v>
      </c>
      <c r="B43" s="17" t="s">
        <v>63</v>
      </c>
      <c r="C43" s="143" t="s">
        <v>301</v>
      </c>
      <c r="D43" s="18" t="s">
        <v>23</v>
      </c>
      <c r="E43" s="144" t="s">
        <v>302</v>
      </c>
      <c r="F43" s="144" t="s">
        <v>74</v>
      </c>
      <c r="G43" s="145">
        <v>37</v>
      </c>
      <c r="H43" s="145">
        <v>27</v>
      </c>
      <c r="I43" s="56">
        <f t="shared" si="0"/>
        <v>64</v>
      </c>
      <c r="J43" s="54" t="s">
        <v>385</v>
      </c>
      <c r="K43" s="18" t="s">
        <v>231</v>
      </c>
      <c r="L43" s="18" t="s">
        <v>232</v>
      </c>
      <c r="M43" s="152">
        <v>9864062178</v>
      </c>
      <c r="N43" s="148" t="s">
        <v>380</v>
      </c>
      <c r="O43" s="149">
        <v>9508025159</v>
      </c>
      <c r="P43" s="24">
        <v>43598</v>
      </c>
      <c r="Q43" s="18" t="s">
        <v>78</v>
      </c>
      <c r="R43" s="18">
        <v>6</v>
      </c>
      <c r="S43" s="18" t="s">
        <v>79</v>
      </c>
      <c r="T43" s="18"/>
    </row>
    <row r="44" spans="1:20">
      <c r="A44" s="4">
        <v>40</v>
      </c>
      <c r="B44" s="17" t="s">
        <v>63</v>
      </c>
      <c r="C44" s="148" t="s">
        <v>303</v>
      </c>
      <c r="D44" s="18" t="s">
        <v>25</v>
      </c>
      <c r="E44" s="19"/>
      <c r="F44" s="18"/>
      <c r="G44" s="148">
        <v>6</v>
      </c>
      <c r="H44" s="148">
        <v>5</v>
      </c>
      <c r="I44" s="56">
        <f t="shared" si="0"/>
        <v>11</v>
      </c>
      <c r="J44" s="150">
        <v>9858750382</v>
      </c>
      <c r="K44" s="18" t="s">
        <v>231</v>
      </c>
      <c r="L44" s="18" t="s">
        <v>232</v>
      </c>
      <c r="M44" s="152">
        <v>9864062178</v>
      </c>
      <c r="N44" s="148" t="s">
        <v>384</v>
      </c>
      <c r="O44" s="149">
        <v>9854750866</v>
      </c>
      <c r="P44" s="24">
        <v>43598</v>
      </c>
      <c r="Q44" s="18" t="s">
        <v>78</v>
      </c>
      <c r="R44" s="18">
        <v>6</v>
      </c>
      <c r="S44" s="18" t="s">
        <v>79</v>
      </c>
      <c r="T44" s="18"/>
    </row>
    <row r="45" spans="1:20" ht="33">
      <c r="A45" s="4">
        <v>41</v>
      </c>
      <c r="B45" s="17" t="s">
        <v>62</v>
      </c>
      <c r="C45" s="143" t="s">
        <v>299</v>
      </c>
      <c r="D45" s="18" t="s">
        <v>23</v>
      </c>
      <c r="E45" s="164">
        <v>18061000403</v>
      </c>
      <c r="F45" s="164" t="s">
        <v>199</v>
      </c>
      <c r="G45" s="151">
        <v>107</v>
      </c>
      <c r="H45" s="151">
        <v>70</v>
      </c>
      <c r="I45" s="56">
        <f t="shared" si="0"/>
        <v>177</v>
      </c>
      <c r="J45" s="143">
        <v>9954760106</v>
      </c>
      <c r="K45" s="146" t="s">
        <v>368</v>
      </c>
      <c r="L45" s="146" t="s">
        <v>369</v>
      </c>
      <c r="M45" s="147">
        <v>8472879396</v>
      </c>
      <c r="N45" s="158" t="s">
        <v>378</v>
      </c>
      <c r="O45" s="149">
        <v>9584386551</v>
      </c>
      <c r="P45" s="24">
        <v>43599</v>
      </c>
      <c r="Q45" s="18" t="s">
        <v>91</v>
      </c>
      <c r="R45" s="18">
        <v>10</v>
      </c>
      <c r="S45" s="18" t="s">
        <v>79</v>
      </c>
      <c r="T45" s="18"/>
    </row>
    <row r="46" spans="1:20" ht="33">
      <c r="A46" s="4">
        <v>42</v>
      </c>
      <c r="B46" s="17" t="s">
        <v>62</v>
      </c>
      <c r="C46" s="151" t="s">
        <v>304</v>
      </c>
      <c r="D46" s="18" t="s">
        <v>25</v>
      </c>
      <c r="E46" s="19">
        <v>96</v>
      </c>
      <c r="F46" s="18"/>
      <c r="G46" s="151">
        <v>15</v>
      </c>
      <c r="H46" s="151">
        <v>41</v>
      </c>
      <c r="I46" s="56">
        <f t="shared" si="0"/>
        <v>56</v>
      </c>
      <c r="J46" s="157">
        <v>8472831776</v>
      </c>
      <c r="K46" s="146" t="s">
        <v>368</v>
      </c>
      <c r="L46" s="146" t="s">
        <v>369</v>
      </c>
      <c r="M46" s="147">
        <v>8472879396</v>
      </c>
      <c r="N46" s="18" t="s">
        <v>383</v>
      </c>
      <c r="O46" s="54">
        <v>9584386551</v>
      </c>
      <c r="P46" s="24">
        <v>43599</v>
      </c>
      <c r="Q46" s="18" t="s">
        <v>91</v>
      </c>
      <c r="R46" s="18">
        <v>10</v>
      </c>
      <c r="S46" s="18" t="s">
        <v>79</v>
      </c>
      <c r="T46" s="18"/>
    </row>
    <row r="47" spans="1:20" ht="33">
      <c r="A47" s="4">
        <v>43</v>
      </c>
      <c r="B47" s="17" t="s">
        <v>63</v>
      </c>
      <c r="C47" s="143" t="s">
        <v>305</v>
      </c>
      <c r="D47" s="18" t="s">
        <v>23</v>
      </c>
      <c r="E47" s="144" t="s">
        <v>306</v>
      </c>
      <c r="F47" s="144" t="s">
        <v>199</v>
      </c>
      <c r="G47" s="145">
        <v>0</v>
      </c>
      <c r="H47" s="145">
        <v>55</v>
      </c>
      <c r="I47" s="56">
        <f t="shared" si="0"/>
        <v>55</v>
      </c>
      <c r="J47" s="143" t="s">
        <v>386</v>
      </c>
      <c r="K47" s="18" t="s">
        <v>231</v>
      </c>
      <c r="L47" s="18" t="s">
        <v>232</v>
      </c>
      <c r="M47" s="152">
        <v>9864062178</v>
      </c>
      <c r="N47" s="148" t="s">
        <v>252</v>
      </c>
      <c r="O47" s="149">
        <v>9875180492</v>
      </c>
      <c r="P47" s="24">
        <v>43599</v>
      </c>
      <c r="Q47" s="18" t="s">
        <v>91</v>
      </c>
      <c r="R47" s="18">
        <v>6</v>
      </c>
      <c r="S47" s="18" t="s">
        <v>79</v>
      </c>
      <c r="T47" s="18"/>
    </row>
    <row r="48" spans="1:20">
      <c r="A48" s="4">
        <v>44</v>
      </c>
      <c r="B48" s="17" t="s">
        <v>63</v>
      </c>
      <c r="C48" s="151" t="s">
        <v>307</v>
      </c>
      <c r="D48" s="18" t="s">
        <v>25</v>
      </c>
      <c r="E48" s="19"/>
      <c r="F48" s="18"/>
      <c r="G48" s="151">
        <v>15</v>
      </c>
      <c r="H48" s="151">
        <v>10</v>
      </c>
      <c r="I48" s="56">
        <f t="shared" si="0"/>
        <v>25</v>
      </c>
      <c r="J48" s="157">
        <v>7576804781</v>
      </c>
      <c r="K48" s="18" t="s">
        <v>231</v>
      </c>
      <c r="L48" s="18" t="s">
        <v>232</v>
      </c>
      <c r="M48" s="152">
        <v>9864062178</v>
      </c>
      <c r="N48" s="151" t="s">
        <v>387</v>
      </c>
      <c r="O48" s="149">
        <v>9678893955</v>
      </c>
      <c r="P48" s="24">
        <v>43599</v>
      </c>
      <c r="Q48" s="18" t="s">
        <v>91</v>
      </c>
      <c r="R48" s="18">
        <v>6</v>
      </c>
      <c r="S48" s="18" t="s">
        <v>79</v>
      </c>
      <c r="T48" s="18"/>
    </row>
    <row r="49" spans="1:20" ht="33">
      <c r="A49" s="4">
        <v>45</v>
      </c>
      <c r="B49" s="17" t="s">
        <v>62</v>
      </c>
      <c r="C49" s="143" t="s">
        <v>299</v>
      </c>
      <c r="D49" s="18" t="s">
        <v>23</v>
      </c>
      <c r="E49" s="164">
        <v>18061000403</v>
      </c>
      <c r="F49" s="164" t="s">
        <v>199</v>
      </c>
      <c r="G49" s="151">
        <v>107</v>
      </c>
      <c r="H49" s="151">
        <v>70</v>
      </c>
      <c r="I49" s="56">
        <f t="shared" si="0"/>
        <v>177</v>
      </c>
      <c r="J49" s="143">
        <v>9954760106</v>
      </c>
      <c r="K49" s="146" t="s">
        <v>368</v>
      </c>
      <c r="L49" s="146" t="s">
        <v>369</v>
      </c>
      <c r="M49" s="147">
        <v>8472879396</v>
      </c>
      <c r="N49" s="158" t="s">
        <v>378</v>
      </c>
      <c r="O49" s="149">
        <v>9584386551</v>
      </c>
      <c r="P49" s="24">
        <v>43600</v>
      </c>
      <c r="Q49" s="18" t="s">
        <v>101</v>
      </c>
      <c r="R49" s="18">
        <v>10</v>
      </c>
      <c r="S49" s="18" t="s">
        <v>79</v>
      </c>
      <c r="T49" s="18"/>
    </row>
    <row r="50" spans="1:20" ht="33">
      <c r="A50" s="4">
        <v>46</v>
      </c>
      <c r="B50" s="17" t="s">
        <v>62</v>
      </c>
      <c r="C50" s="148" t="s">
        <v>308</v>
      </c>
      <c r="D50" s="18" t="s">
        <v>25</v>
      </c>
      <c r="E50" s="19"/>
      <c r="F50" s="18"/>
      <c r="G50" s="148">
        <v>45</v>
      </c>
      <c r="H50" s="148">
        <v>65</v>
      </c>
      <c r="I50" s="56">
        <f t="shared" si="0"/>
        <v>110</v>
      </c>
      <c r="J50" s="150">
        <v>8822149639</v>
      </c>
      <c r="K50" s="146" t="s">
        <v>368</v>
      </c>
      <c r="L50" s="146" t="s">
        <v>369</v>
      </c>
      <c r="M50" s="147">
        <v>8472879396</v>
      </c>
      <c r="N50" s="148" t="s">
        <v>162</v>
      </c>
      <c r="O50" s="152">
        <v>9859327101</v>
      </c>
      <c r="P50" s="24">
        <v>43600</v>
      </c>
      <c r="Q50" s="18" t="s">
        <v>101</v>
      </c>
      <c r="R50" s="18">
        <v>10</v>
      </c>
      <c r="S50" s="18" t="s">
        <v>79</v>
      </c>
      <c r="T50" s="18"/>
    </row>
    <row r="51" spans="1:20" ht="33">
      <c r="A51" s="4">
        <v>47</v>
      </c>
      <c r="B51" s="17" t="s">
        <v>63</v>
      </c>
      <c r="C51" s="143" t="s">
        <v>309</v>
      </c>
      <c r="D51" s="18" t="s">
        <v>23</v>
      </c>
      <c r="E51" s="144" t="s">
        <v>310</v>
      </c>
      <c r="F51" s="144" t="s">
        <v>89</v>
      </c>
      <c r="G51" s="145">
        <v>25</v>
      </c>
      <c r="H51" s="145">
        <v>29</v>
      </c>
      <c r="I51" s="56">
        <f t="shared" si="0"/>
        <v>54</v>
      </c>
      <c r="J51" s="54" t="s">
        <v>388</v>
      </c>
      <c r="K51" s="18" t="s">
        <v>231</v>
      </c>
      <c r="L51" s="18" t="s">
        <v>232</v>
      </c>
      <c r="M51" s="152">
        <v>9864062178</v>
      </c>
      <c r="N51" s="158" t="s">
        <v>389</v>
      </c>
      <c r="O51" s="149">
        <v>8399850370</v>
      </c>
      <c r="P51" s="24">
        <v>43600</v>
      </c>
      <c r="Q51" s="18" t="s">
        <v>101</v>
      </c>
      <c r="R51" s="18">
        <v>6</v>
      </c>
      <c r="S51" s="18" t="s">
        <v>79</v>
      </c>
      <c r="T51" s="18"/>
    </row>
    <row r="52" spans="1:20" ht="33">
      <c r="A52" s="4">
        <v>48</v>
      </c>
      <c r="B52" s="17" t="s">
        <v>63</v>
      </c>
      <c r="C52" s="151" t="s">
        <v>311</v>
      </c>
      <c r="D52" s="18" t="s">
        <v>25</v>
      </c>
      <c r="E52" s="19"/>
      <c r="F52" s="18"/>
      <c r="G52" s="148">
        <v>10</v>
      </c>
      <c r="H52" s="148">
        <v>14</v>
      </c>
      <c r="I52" s="56">
        <f t="shared" si="0"/>
        <v>24</v>
      </c>
      <c r="J52" s="150">
        <v>9613132331</v>
      </c>
      <c r="K52" s="18" t="s">
        <v>231</v>
      </c>
      <c r="L52" s="18" t="s">
        <v>232</v>
      </c>
      <c r="M52" s="152">
        <v>9864062178</v>
      </c>
      <c r="N52" s="148" t="s">
        <v>387</v>
      </c>
      <c r="O52" s="149">
        <v>9678893955</v>
      </c>
      <c r="P52" s="24">
        <v>43600</v>
      </c>
      <c r="Q52" s="18" t="s">
        <v>101</v>
      </c>
      <c r="R52" s="18">
        <v>6</v>
      </c>
      <c r="S52" s="18" t="s">
        <v>79</v>
      </c>
      <c r="T52" s="18"/>
    </row>
    <row r="53" spans="1:20">
      <c r="A53" s="4">
        <v>49</v>
      </c>
      <c r="B53" s="17" t="s">
        <v>62</v>
      </c>
      <c r="C53" s="143" t="s">
        <v>312</v>
      </c>
      <c r="D53" s="18" t="s">
        <v>23</v>
      </c>
      <c r="E53" s="144" t="s">
        <v>313</v>
      </c>
      <c r="F53" s="144" t="s">
        <v>89</v>
      </c>
      <c r="G53" s="145">
        <v>37</v>
      </c>
      <c r="H53" s="145">
        <v>22</v>
      </c>
      <c r="I53" s="56">
        <f t="shared" si="0"/>
        <v>59</v>
      </c>
      <c r="J53" s="54" t="s">
        <v>390</v>
      </c>
      <c r="K53" s="146" t="s">
        <v>368</v>
      </c>
      <c r="L53" s="146" t="s">
        <v>369</v>
      </c>
      <c r="M53" s="147">
        <v>8472879396</v>
      </c>
      <c r="N53" s="148" t="s">
        <v>381</v>
      </c>
      <c r="O53" s="149">
        <v>7896947660</v>
      </c>
      <c r="P53" s="24">
        <v>43601</v>
      </c>
      <c r="Q53" s="18" t="s">
        <v>114</v>
      </c>
      <c r="R53" s="18">
        <v>10</v>
      </c>
      <c r="S53" s="18" t="s">
        <v>79</v>
      </c>
      <c r="T53" s="18"/>
    </row>
    <row r="54" spans="1:20">
      <c r="A54" s="4">
        <v>50</v>
      </c>
      <c r="B54" s="17" t="s">
        <v>62</v>
      </c>
      <c r="C54" s="148" t="s">
        <v>314</v>
      </c>
      <c r="D54" s="18" t="s">
        <v>25</v>
      </c>
      <c r="E54" s="19">
        <v>35</v>
      </c>
      <c r="F54" s="18"/>
      <c r="G54" s="148">
        <v>15</v>
      </c>
      <c r="H54" s="148">
        <v>73</v>
      </c>
      <c r="I54" s="56">
        <f t="shared" si="0"/>
        <v>88</v>
      </c>
      <c r="J54" s="150">
        <v>9957916123</v>
      </c>
      <c r="K54" s="146" t="s">
        <v>361</v>
      </c>
      <c r="L54" s="146" t="s">
        <v>362</v>
      </c>
      <c r="M54" s="147">
        <v>9401450191</v>
      </c>
      <c r="N54" s="148" t="s">
        <v>377</v>
      </c>
      <c r="O54" s="54">
        <v>8011270495</v>
      </c>
      <c r="P54" s="24">
        <v>43601</v>
      </c>
      <c r="Q54" s="18" t="s">
        <v>114</v>
      </c>
      <c r="R54" s="18">
        <v>10</v>
      </c>
      <c r="S54" s="18" t="s">
        <v>79</v>
      </c>
      <c r="T54" s="18"/>
    </row>
    <row r="55" spans="1:20" ht="33">
      <c r="A55" s="4">
        <v>51</v>
      </c>
      <c r="B55" s="17" t="s">
        <v>63</v>
      </c>
      <c r="C55" s="143" t="s">
        <v>315</v>
      </c>
      <c r="D55" s="18" t="s">
        <v>23</v>
      </c>
      <c r="E55" s="144" t="s">
        <v>316</v>
      </c>
      <c r="F55" s="144" t="s">
        <v>89</v>
      </c>
      <c r="G55" s="145">
        <v>30</v>
      </c>
      <c r="H55" s="145">
        <v>36</v>
      </c>
      <c r="I55" s="56">
        <f t="shared" si="0"/>
        <v>66</v>
      </c>
      <c r="J55" s="54">
        <v>9707014120</v>
      </c>
      <c r="K55" s="18" t="s">
        <v>231</v>
      </c>
      <c r="L55" s="18" t="s">
        <v>232</v>
      </c>
      <c r="M55" s="152">
        <v>9864062178</v>
      </c>
      <c r="N55" s="148" t="s">
        <v>384</v>
      </c>
      <c r="O55" s="149">
        <v>9854750866</v>
      </c>
      <c r="P55" s="24">
        <v>43601</v>
      </c>
      <c r="Q55" s="18" t="s">
        <v>114</v>
      </c>
      <c r="R55" s="18">
        <v>10</v>
      </c>
      <c r="S55" s="18" t="s">
        <v>79</v>
      </c>
      <c r="T55" s="18"/>
    </row>
    <row r="56" spans="1:20">
      <c r="A56" s="4">
        <v>52</v>
      </c>
      <c r="B56" s="17" t="s">
        <v>63</v>
      </c>
      <c r="C56" s="148" t="s">
        <v>317</v>
      </c>
      <c r="D56" s="18" t="s">
        <v>25</v>
      </c>
      <c r="E56" s="19"/>
      <c r="F56" s="18"/>
      <c r="G56" s="148">
        <v>6</v>
      </c>
      <c r="H56" s="148">
        <v>5</v>
      </c>
      <c r="I56" s="56">
        <f t="shared" si="0"/>
        <v>11</v>
      </c>
      <c r="J56" s="153">
        <v>8011110800</v>
      </c>
      <c r="K56" s="18" t="s">
        <v>231</v>
      </c>
      <c r="L56" s="18" t="s">
        <v>232</v>
      </c>
      <c r="M56" s="152">
        <v>9864062178</v>
      </c>
      <c r="N56" s="148" t="s">
        <v>384</v>
      </c>
      <c r="O56" s="149">
        <v>9854750866</v>
      </c>
      <c r="P56" s="24">
        <v>43601</v>
      </c>
      <c r="Q56" s="18" t="s">
        <v>114</v>
      </c>
      <c r="R56" s="18">
        <v>6</v>
      </c>
      <c r="S56" s="18" t="s">
        <v>79</v>
      </c>
      <c r="T56" s="18"/>
    </row>
    <row r="57" spans="1:20" ht="33">
      <c r="A57" s="4">
        <v>53</v>
      </c>
      <c r="B57" s="17" t="s">
        <v>62</v>
      </c>
      <c r="C57" s="143" t="s">
        <v>318</v>
      </c>
      <c r="D57" s="18" t="s">
        <v>23</v>
      </c>
      <c r="E57" s="144" t="s">
        <v>319</v>
      </c>
      <c r="F57" s="144" t="s">
        <v>74</v>
      </c>
      <c r="G57" s="151">
        <v>0</v>
      </c>
      <c r="H57" s="151">
        <v>36</v>
      </c>
      <c r="I57" s="56">
        <f t="shared" si="0"/>
        <v>36</v>
      </c>
      <c r="J57" s="54">
        <v>9854210169</v>
      </c>
      <c r="K57" s="146" t="s">
        <v>368</v>
      </c>
      <c r="L57" s="146" t="s">
        <v>369</v>
      </c>
      <c r="M57" s="147">
        <v>8472879396</v>
      </c>
      <c r="N57" s="158" t="s">
        <v>391</v>
      </c>
      <c r="O57" s="149">
        <v>9864728808</v>
      </c>
      <c r="P57" s="24">
        <v>43602</v>
      </c>
      <c r="Q57" s="18" t="s">
        <v>126</v>
      </c>
      <c r="R57" s="18">
        <v>10</v>
      </c>
      <c r="S57" s="18" t="s">
        <v>79</v>
      </c>
      <c r="T57" s="18"/>
    </row>
    <row r="58" spans="1:20" ht="33">
      <c r="A58" s="4">
        <v>54</v>
      </c>
      <c r="B58" s="17" t="s">
        <v>62</v>
      </c>
      <c r="C58" s="148" t="s">
        <v>320</v>
      </c>
      <c r="D58" s="18" t="s">
        <v>25</v>
      </c>
      <c r="E58" s="19">
        <v>47</v>
      </c>
      <c r="F58" s="18"/>
      <c r="G58" s="148">
        <v>24</v>
      </c>
      <c r="H58" s="148">
        <v>27</v>
      </c>
      <c r="I58" s="56">
        <f t="shared" si="0"/>
        <v>51</v>
      </c>
      <c r="J58" s="150">
        <v>8876370785</v>
      </c>
      <c r="K58" s="146" t="s">
        <v>361</v>
      </c>
      <c r="L58" s="146" t="s">
        <v>362</v>
      </c>
      <c r="M58" s="147">
        <v>9401450191</v>
      </c>
      <c r="N58" s="148" t="s">
        <v>377</v>
      </c>
      <c r="O58" s="54">
        <v>8011270495</v>
      </c>
      <c r="P58" s="24">
        <v>43602</v>
      </c>
      <c r="Q58" s="18" t="s">
        <v>126</v>
      </c>
      <c r="R58" s="18">
        <v>10</v>
      </c>
      <c r="S58" s="18" t="s">
        <v>79</v>
      </c>
      <c r="T58" s="18"/>
    </row>
    <row r="59" spans="1:20" ht="33">
      <c r="A59" s="4">
        <v>55</v>
      </c>
      <c r="B59" s="17" t="s">
        <v>63</v>
      </c>
      <c r="C59" s="143" t="s">
        <v>321</v>
      </c>
      <c r="D59" s="18" t="s">
        <v>23</v>
      </c>
      <c r="E59" s="144" t="s">
        <v>322</v>
      </c>
      <c r="F59" s="144" t="s">
        <v>89</v>
      </c>
      <c r="G59" s="145">
        <v>13</v>
      </c>
      <c r="H59" s="145">
        <v>14</v>
      </c>
      <c r="I59" s="56">
        <f t="shared" si="0"/>
        <v>27</v>
      </c>
      <c r="J59" s="54">
        <v>8876189198</v>
      </c>
      <c r="K59" s="18" t="s">
        <v>231</v>
      </c>
      <c r="L59" s="18" t="s">
        <v>232</v>
      </c>
      <c r="M59" s="152">
        <v>9864062178</v>
      </c>
      <c r="N59" s="148" t="s">
        <v>384</v>
      </c>
      <c r="O59" s="149">
        <v>9854750866</v>
      </c>
      <c r="P59" s="24">
        <v>43602</v>
      </c>
      <c r="Q59" s="18" t="s">
        <v>126</v>
      </c>
      <c r="R59" s="18">
        <v>10</v>
      </c>
      <c r="S59" s="18" t="s">
        <v>79</v>
      </c>
      <c r="T59" s="18"/>
    </row>
    <row r="60" spans="1:20" ht="33">
      <c r="A60" s="4">
        <v>56</v>
      </c>
      <c r="B60" s="17" t="s">
        <v>63</v>
      </c>
      <c r="C60" s="148" t="s">
        <v>323</v>
      </c>
      <c r="D60" s="18" t="s">
        <v>25</v>
      </c>
      <c r="E60" s="19">
        <v>18</v>
      </c>
      <c r="F60" s="18"/>
      <c r="G60" s="148">
        <v>2</v>
      </c>
      <c r="H60" s="148">
        <v>7</v>
      </c>
      <c r="I60" s="56">
        <f t="shared" si="0"/>
        <v>9</v>
      </c>
      <c r="J60" s="157">
        <v>9707624849</v>
      </c>
      <c r="K60" s="18" t="s">
        <v>231</v>
      </c>
      <c r="L60" s="18" t="s">
        <v>232</v>
      </c>
      <c r="M60" s="152">
        <v>9864062178</v>
      </c>
      <c r="N60" s="148" t="s">
        <v>392</v>
      </c>
      <c r="O60" s="153">
        <v>8876472098</v>
      </c>
      <c r="P60" s="24">
        <v>43602</v>
      </c>
      <c r="Q60" s="18" t="s">
        <v>126</v>
      </c>
      <c r="R60" s="18">
        <v>6</v>
      </c>
      <c r="S60" s="18" t="s">
        <v>79</v>
      </c>
      <c r="T60" s="18"/>
    </row>
    <row r="61" spans="1:20">
      <c r="A61" s="4">
        <v>57</v>
      </c>
      <c r="B61" s="17" t="s">
        <v>62</v>
      </c>
      <c r="C61" s="143" t="s">
        <v>324</v>
      </c>
      <c r="D61" s="18" t="s">
        <v>23</v>
      </c>
      <c r="E61" s="144" t="s">
        <v>325</v>
      </c>
      <c r="F61" s="144" t="s">
        <v>89</v>
      </c>
      <c r="G61" s="145">
        <v>39</v>
      </c>
      <c r="H61" s="145">
        <v>45</v>
      </c>
      <c r="I61" s="56">
        <f t="shared" si="0"/>
        <v>84</v>
      </c>
      <c r="J61" s="54" t="s">
        <v>393</v>
      </c>
      <c r="K61" s="146" t="s">
        <v>368</v>
      </c>
      <c r="L61" s="146" t="s">
        <v>369</v>
      </c>
      <c r="M61" s="147">
        <v>8472879396</v>
      </c>
      <c r="N61" s="148" t="s">
        <v>379</v>
      </c>
      <c r="O61" s="149">
        <v>9577997498</v>
      </c>
      <c r="P61" s="24">
        <v>43605</v>
      </c>
      <c r="Q61" s="18" t="s">
        <v>78</v>
      </c>
      <c r="R61" s="18">
        <v>10</v>
      </c>
      <c r="S61" s="18" t="s">
        <v>79</v>
      </c>
      <c r="T61" s="18"/>
    </row>
    <row r="62" spans="1:20">
      <c r="A62" s="4">
        <v>58</v>
      </c>
      <c r="B62" s="17" t="s">
        <v>62</v>
      </c>
      <c r="C62" s="148" t="s">
        <v>326</v>
      </c>
      <c r="D62" s="18" t="s">
        <v>25</v>
      </c>
      <c r="E62" s="19">
        <v>151</v>
      </c>
      <c r="F62" s="18"/>
      <c r="G62" s="148">
        <v>4</v>
      </c>
      <c r="H62" s="148">
        <v>26</v>
      </c>
      <c r="I62" s="56">
        <f t="shared" si="0"/>
        <v>30</v>
      </c>
      <c r="J62" s="150">
        <v>9954152927</v>
      </c>
      <c r="K62" s="146" t="s">
        <v>361</v>
      </c>
      <c r="L62" s="146" t="s">
        <v>362</v>
      </c>
      <c r="M62" s="147">
        <v>9401450191</v>
      </c>
      <c r="N62" s="148" t="s">
        <v>363</v>
      </c>
      <c r="O62" s="54">
        <v>9707240954</v>
      </c>
      <c r="P62" s="24">
        <v>43605</v>
      </c>
      <c r="Q62" s="18" t="s">
        <v>78</v>
      </c>
      <c r="R62" s="18">
        <v>10</v>
      </c>
      <c r="S62" s="18" t="s">
        <v>79</v>
      </c>
      <c r="T62" s="18"/>
    </row>
    <row r="63" spans="1:20" ht="33">
      <c r="A63" s="4">
        <v>59</v>
      </c>
      <c r="B63" s="17" t="s">
        <v>63</v>
      </c>
      <c r="C63" s="143" t="s">
        <v>327</v>
      </c>
      <c r="D63" s="18" t="s">
        <v>23</v>
      </c>
      <c r="E63" s="144" t="s">
        <v>328</v>
      </c>
      <c r="F63" s="144" t="s">
        <v>89</v>
      </c>
      <c r="G63" s="151">
        <v>12</v>
      </c>
      <c r="H63" s="151">
        <v>11</v>
      </c>
      <c r="I63" s="56">
        <f t="shared" si="0"/>
        <v>23</v>
      </c>
      <c r="J63" s="143">
        <v>8876396042</v>
      </c>
      <c r="K63" s="18" t="s">
        <v>231</v>
      </c>
      <c r="L63" s="18" t="s">
        <v>232</v>
      </c>
      <c r="M63" s="152">
        <v>9864062178</v>
      </c>
      <c r="N63" s="148" t="s">
        <v>233</v>
      </c>
      <c r="O63" s="153">
        <v>9707279650</v>
      </c>
      <c r="P63" s="24">
        <v>43605</v>
      </c>
      <c r="Q63" s="18" t="s">
        <v>78</v>
      </c>
      <c r="R63" s="18">
        <v>6</v>
      </c>
      <c r="S63" s="18" t="s">
        <v>79</v>
      </c>
      <c r="T63" s="18"/>
    </row>
    <row r="64" spans="1:20">
      <c r="A64" s="4">
        <v>60</v>
      </c>
      <c r="B64" s="17" t="s">
        <v>63</v>
      </c>
      <c r="C64" s="148" t="s">
        <v>329</v>
      </c>
      <c r="D64" s="18" t="s">
        <v>25</v>
      </c>
      <c r="E64" s="19"/>
      <c r="F64" s="18"/>
      <c r="G64" s="148">
        <v>15</v>
      </c>
      <c r="H64" s="148">
        <v>16</v>
      </c>
      <c r="I64" s="56">
        <f t="shared" si="0"/>
        <v>31</v>
      </c>
      <c r="J64" s="150">
        <v>9678892994</v>
      </c>
      <c r="K64" s="18" t="s">
        <v>231</v>
      </c>
      <c r="L64" s="18" t="s">
        <v>232</v>
      </c>
      <c r="M64" s="152">
        <v>9864062178</v>
      </c>
      <c r="N64" s="148" t="s">
        <v>233</v>
      </c>
      <c r="O64" s="153">
        <v>9707279650</v>
      </c>
      <c r="P64" s="24">
        <v>43605</v>
      </c>
      <c r="Q64" s="18" t="s">
        <v>78</v>
      </c>
      <c r="R64" s="18">
        <v>6</v>
      </c>
      <c r="S64" s="18" t="s">
        <v>79</v>
      </c>
      <c r="T64" s="18"/>
    </row>
    <row r="65" spans="1:20" ht="33">
      <c r="A65" s="4">
        <v>61</v>
      </c>
      <c r="B65" s="17" t="s">
        <v>62</v>
      </c>
      <c r="C65" s="143" t="s">
        <v>330</v>
      </c>
      <c r="D65" s="18" t="s">
        <v>23</v>
      </c>
      <c r="E65" s="165" t="s">
        <v>331</v>
      </c>
      <c r="F65" s="165" t="s">
        <v>199</v>
      </c>
      <c r="G65" s="148">
        <v>0</v>
      </c>
      <c r="H65" s="148">
        <v>97</v>
      </c>
      <c r="I65" s="56">
        <f t="shared" si="0"/>
        <v>97</v>
      </c>
      <c r="J65" s="143">
        <v>7896279720</v>
      </c>
      <c r="K65" s="146" t="s">
        <v>368</v>
      </c>
      <c r="L65" s="146" t="s">
        <v>369</v>
      </c>
      <c r="M65" s="147">
        <v>8472879396</v>
      </c>
      <c r="N65" s="158" t="s">
        <v>391</v>
      </c>
      <c r="O65" s="149">
        <v>9864728808</v>
      </c>
      <c r="P65" s="24">
        <v>43606</v>
      </c>
      <c r="Q65" s="18" t="s">
        <v>91</v>
      </c>
      <c r="R65" s="18">
        <v>10</v>
      </c>
      <c r="S65" s="18" t="s">
        <v>79</v>
      </c>
      <c r="T65" s="18"/>
    </row>
    <row r="66" spans="1:20">
      <c r="A66" s="4">
        <v>62</v>
      </c>
      <c r="B66" s="17" t="s">
        <v>62</v>
      </c>
      <c r="C66" s="151" t="s">
        <v>163</v>
      </c>
      <c r="D66" s="18" t="s">
        <v>25</v>
      </c>
      <c r="E66" s="19">
        <v>25</v>
      </c>
      <c r="F66" s="18"/>
      <c r="G66" s="151">
        <v>9</v>
      </c>
      <c r="H66" s="151">
        <v>5</v>
      </c>
      <c r="I66" s="56">
        <f t="shared" si="0"/>
        <v>14</v>
      </c>
      <c r="J66" s="54">
        <v>8011568824</v>
      </c>
      <c r="K66" s="18" t="s">
        <v>98</v>
      </c>
      <c r="L66" s="18" t="s">
        <v>99</v>
      </c>
      <c r="M66" s="152">
        <v>9854542701</v>
      </c>
      <c r="N66" s="148" t="s">
        <v>100</v>
      </c>
      <c r="O66" s="149">
        <v>9854928130</v>
      </c>
      <c r="P66" s="24">
        <v>43606</v>
      </c>
      <c r="Q66" s="18" t="s">
        <v>91</v>
      </c>
      <c r="R66" s="18">
        <v>8</v>
      </c>
      <c r="S66" s="18" t="s">
        <v>79</v>
      </c>
      <c r="T66" s="18"/>
    </row>
    <row r="67" spans="1:20" ht="33">
      <c r="A67" s="4">
        <v>63</v>
      </c>
      <c r="B67" s="17" t="s">
        <v>63</v>
      </c>
      <c r="C67" s="143" t="s">
        <v>332</v>
      </c>
      <c r="D67" s="18" t="s">
        <v>23</v>
      </c>
      <c r="E67" s="144" t="s">
        <v>333</v>
      </c>
      <c r="F67" s="144" t="s">
        <v>89</v>
      </c>
      <c r="G67" s="145">
        <v>35</v>
      </c>
      <c r="H67" s="145">
        <v>30</v>
      </c>
      <c r="I67" s="56">
        <f t="shared" si="0"/>
        <v>65</v>
      </c>
      <c r="J67" s="54" t="s">
        <v>394</v>
      </c>
      <c r="K67" s="18" t="s">
        <v>231</v>
      </c>
      <c r="L67" s="18" t="s">
        <v>232</v>
      </c>
      <c r="M67" s="152">
        <v>9864062178</v>
      </c>
      <c r="N67" s="148" t="s">
        <v>233</v>
      </c>
      <c r="O67" s="153">
        <v>9707279650</v>
      </c>
      <c r="P67" s="24">
        <v>43606</v>
      </c>
      <c r="Q67" s="18" t="s">
        <v>91</v>
      </c>
      <c r="R67" s="18">
        <v>6</v>
      </c>
      <c r="S67" s="18" t="s">
        <v>79</v>
      </c>
      <c r="T67" s="18"/>
    </row>
    <row r="68" spans="1:20">
      <c r="A68" s="4">
        <v>64</v>
      </c>
      <c r="B68" s="17" t="s">
        <v>63</v>
      </c>
      <c r="C68" s="151" t="s">
        <v>334</v>
      </c>
      <c r="D68" s="18" t="s">
        <v>25</v>
      </c>
      <c r="E68" s="19"/>
      <c r="F68" s="18"/>
      <c r="G68" s="151">
        <v>5</v>
      </c>
      <c r="H68" s="151">
        <v>6</v>
      </c>
      <c r="I68" s="56">
        <f t="shared" si="0"/>
        <v>11</v>
      </c>
      <c r="J68" s="54">
        <v>8486504379</v>
      </c>
      <c r="K68" s="18" t="s">
        <v>231</v>
      </c>
      <c r="L68" s="18" t="s">
        <v>232</v>
      </c>
      <c r="M68" s="152">
        <v>9864062178</v>
      </c>
      <c r="N68" s="151" t="s">
        <v>384</v>
      </c>
      <c r="O68" s="149">
        <v>9854750866</v>
      </c>
      <c r="P68" s="24">
        <v>43606</v>
      </c>
      <c r="Q68" s="18" t="s">
        <v>91</v>
      </c>
      <c r="R68" s="18">
        <v>6</v>
      </c>
      <c r="S68" s="18" t="s">
        <v>79</v>
      </c>
      <c r="T68" s="18"/>
    </row>
    <row r="69" spans="1:20" ht="33">
      <c r="A69" s="4">
        <v>65</v>
      </c>
      <c r="B69" s="17" t="s">
        <v>62</v>
      </c>
      <c r="C69" s="143" t="s">
        <v>330</v>
      </c>
      <c r="D69" s="18" t="s">
        <v>23</v>
      </c>
      <c r="E69" s="165" t="s">
        <v>331</v>
      </c>
      <c r="F69" s="165" t="s">
        <v>199</v>
      </c>
      <c r="G69" s="148">
        <v>0</v>
      </c>
      <c r="H69" s="148">
        <v>97</v>
      </c>
      <c r="I69" s="56">
        <f t="shared" si="0"/>
        <v>97</v>
      </c>
      <c r="J69" s="143">
        <v>7896279720</v>
      </c>
      <c r="K69" s="146" t="s">
        <v>368</v>
      </c>
      <c r="L69" s="146" t="s">
        <v>369</v>
      </c>
      <c r="M69" s="147">
        <v>8472879396</v>
      </c>
      <c r="N69" s="158" t="s">
        <v>391</v>
      </c>
      <c r="O69" s="149">
        <v>9864728808</v>
      </c>
      <c r="P69" s="24">
        <v>43607</v>
      </c>
      <c r="Q69" s="18" t="s">
        <v>101</v>
      </c>
      <c r="R69" s="18">
        <v>10</v>
      </c>
      <c r="S69" s="18" t="s">
        <v>79</v>
      </c>
      <c r="T69" s="18"/>
    </row>
    <row r="70" spans="1:20" ht="33">
      <c r="A70" s="4">
        <v>66</v>
      </c>
      <c r="B70" s="17" t="s">
        <v>62</v>
      </c>
      <c r="C70" s="151" t="s">
        <v>115</v>
      </c>
      <c r="D70" s="18" t="s">
        <v>25</v>
      </c>
      <c r="E70" s="151">
        <v>2</v>
      </c>
      <c r="F70" s="18"/>
      <c r="G70" s="151">
        <v>16</v>
      </c>
      <c r="H70" s="151">
        <v>10</v>
      </c>
      <c r="I70" s="56">
        <f t="shared" ref="I70:I133" si="1">SUM(G70:H70)</f>
        <v>26</v>
      </c>
      <c r="J70" s="151">
        <v>9954736418</v>
      </c>
      <c r="K70" s="18" t="s">
        <v>98</v>
      </c>
      <c r="L70" s="18" t="s">
        <v>99</v>
      </c>
      <c r="M70" s="152">
        <v>9854542701</v>
      </c>
      <c r="N70" s="148" t="s">
        <v>100</v>
      </c>
      <c r="O70" s="149">
        <v>9854928130</v>
      </c>
      <c r="P70" s="24">
        <v>43607</v>
      </c>
      <c r="Q70" s="18" t="s">
        <v>101</v>
      </c>
      <c r="R70" s="18">
        <v>8</v>
      </c>
      <c r="S70" s="18" t="s">
        <v>79</v>
      </c>
      <c r="T70" s="18"/>
    </row>
    <row r="71" spans="1:20" ht="33">
      <c r="A71" s="4">
        <v>67</v>
      </c>
      <c r="B71" s="17" t="s">
        <v>63</v>
      </c>
      <c r="C71" s="143" t="s">
        <v>335</v>
      </c>
      <c r="D71" s="18" t="s">
        <v>23</v>
      </c>
      <c r="E71" s="164" t="s">
        <v>306</v>
      </c>
      <c r="F71" s="164" t="s">
        <v>199</v>
      </c>
      <c r="G71" s="148">
        <v>0</v>
      </c>
      <c r="H71" s="148">
        <v>80</v>
      </c>
      <c r="I71" s="56">
        <f t="shared" si="1"/>
        <v>80</v>
      </c>
      <c r="J71" s="143" t="s">
        <v>395</v>
      </c>
      <c r="K71" s="18" t="s">
        <v>231</v>
      </c>
      <c r="L71" s="18" t="s">
        <v>232</v>
      </c>
      <c r="M71" s="152">
        <v>9864062178</v>
      </c>
      <c r="N71" s="148" t="s">
        <v>392</v>
      </c>
      <c r="O71" s="153">
        <v>8876472098</v>
      </c>
      <c r="P71" s="24">
        <v>43607</v>
      </c>
      <c r="Q71" s="18" t="s">
        <v>101</v>
      </c>
      <c r="R71" s="18">
        <v>6</v>
      </c>
      <c r="S71" s="18" t="s">
        <v>79</v>
      </c>
      <c r="T71" s="18"/>
    </row>
    <row r="72" spans="1:20" ht="33">
      <c r="A72" s="4">
        <v>68</v>
      </c>
      <c r="B72" s="17" t="s">
        <v>63</v>
      </c>
      <c r="C72" s="151" t="s">
        <v>311</v>
      </c>
      <c r="D72" s="18" t="s">
        <v>25</v>
      </c>
      <c r="E72" s="19"/>
      <c r="F72" s="18"/>
      <c r="G72" s="151">
        <v>10</v>
      </c>
      <c r="H72" s="151">
        <v>14</v>
      </c>
      <c r="I72" s="56">
        <f t="shared" si="1"/>
        <v>24</v>
      </c>
      <c r="J72" s="151">
        <v>9613132331</v>
      </c>
      <c r="K72" s="18" t="s">
        <v>231</v>
      </c>
      <c r="L72" s="18" t="s">
        <v>232</v>
      </c>
      <c r="M72" s="152">
        <v>9864062178</v>
      </c>
      <c r="N72" s="151" t="s">
        <v>387</v>
      </c>
      <c r="O72" s="149">
        <v>9678893955</v>
      </c>
      <c r="P72" s="24">
        <v>43607</v>
      </c>
      <c r="Q72" s="18" t="s">
        <v>101</v>
      </c>
      <c r="R72" s="18">
        <v>6</v>
      </c>
      <c r="S72" s="18" t="s">
        <v>79</v>
      </c>
      <c r="T72" s="18"/>
    </row>
    <row r="73" spans="1:20" ht="33">
      <c r="A73" s="4">
        <v>69</v>
      </c>
      <c r="B73" s="17" t="s">
        <v>62</v>
      </c>
      <c r="C73" s="143" t="s">
        <v>330</v>
      </c>
      <c r="D73" s="18" t="s">
        <v>23</v>
      </c>
      <c r="E73" s="165" t="s">
        <v>331</v>
      </c>
      <c r="F73" s="165" t="s">
        <v>199</v>
      </c>
      <c r="G73" s="148">
        <v>0</v>
      </c>
      <c r="H73" s="148">
        <v>97</v>
      </c>
      <c r="I73" s="56">
        <f t="shared" si="1"/>
        <v>97</v>
      </c>
      <c r="J73" s="143">
        <v>7896279720</v>
      </c>
      <c r="K73" s="146" t="s">
        <v>368</v>
      </c>
      <c r="L73" s="146" t="s">
        <v>369</v>
      </c>
      <c r="M73" s="147">
        <v>8472879396</v>
      </c>
      <c r="N73" s="158" t="s">
        <v>391</v>
      </c>
      <c r="O73" s="149">
        <v>9864728808</v>
      </c>
      <c r="P73" s="24">
        <v>43608</v>
      </c>
      <c r="Q73" s="18" t="s">
        <v>114</v>
      </c>
      <c r="R73" s="18">
        <v>10</v>
      </c>
      <c r="S73" s="18" t="s">
        <v>79</v>
      </c>
      <c r="T73" s="18"/>
    </row>
    <row r="74" spans="1:20">
      <c r="A74" s="4">
        <v>70</v>
      </c>
      <c r="B74" s="17" t="s">
        <v>62</v>
      </c>
      <c r="C74" s="151" t="s">
        <v>258</v>
      </c>
      <c r="D74" s="18" t="s">
        <v>25</v>
      </c>
      <c r="E74" s="151">
        <v>34</v>
      </c>
      <c r="F74" s="18"/>
      <c r="G74" s="151">
        <v>4</v>
      </c>
      <c r="H74" s="151">
        <v>55</v>
      </c>
      <c r="I74" s="56">
        <f t="shared" si="1"/>
        <v>59</v>
      </c>
      <c r="J74" s="151">
        <v>9864824612</v>
      </c>
      <c r="K74" s="146" t="s">
        <v>361</v>
      </c>
      <c r="L74" s="146" t="s">
        <v>362</v>
      </c>
      <c r="M74" s="147">
        <v>9401450191</v>
      </c>
      <c r="N74" s="148" t="s">
        <v>363</v>
      </c>
      <c r="O74" s="149">
        <v>9707240954</v>
      </c>
      <c r="P74" s="24">
        <v>43608</v>
      </c>
      <c r="Q74" s="18" t="s">
        <v>114</v>
      </c>
      <c r="R74" s="18">
        <v>12</v>
      </c>
      <c r="S74" s="18" t="s">
        <v>79</v>
      </c>
      <c r="T74" s="18"/>
    </row>
    <row r="75" spans="1:20" ht="33">
      <c r="A75" s="4">
        <v>71</v>
      </c>
      <c r="B75" s="17" t="s">
        <v>63</v>
      </c>
      <c r="C75" s="143" t="s">
        <v>335</v>
      </c>
      <c r="D75" s="18" t="s">
        <v>23</v>
      </c>
      <c r="E75" s="164" t="s">
        <v>306</v>
      </c>
      <c r="F75" s="164" t="s">
        <v>199</v>
      </c>
      <c r="G75" s="148">
        <v>0</v>
      </c>
      <c r="H75" s="148">
        <v>81</v>
      </c>
      <c r="I75" s="56">
        <f t="shared" si="1"/>
        <v>81</v>
      </c>
      <c r="J75" s="143" t="s">
        <v>395</v>
      </c>
      <c r="K75" s="18" t="s">
        <v>231</v>
      </c>
      <c r="L75" s="18" t="s">
        <v>232</v>
      </c>
      <c r="M75" s="152">
        <v>9864062178</v>
      </c>
      <c r="N75" s="148" t="s">
        <v>392</v>
      </c>
      <c r="O75" s="153">
        <v>8876472098</v>
      </c>
      <c r="P75" s="24">
        <v>43608</v>
      </c>
      <c r="Q75" s="18" t="s">
        <v>114</v>
      </c>
      <c r="R75" s="18">
        <v>6</v>
      </c>
      <c r="S75" s="18" t="s">
        <v>79</v>
      </c>
      <c r="T75" s="18"/>
    </row>
    <row r="76" spans="1:20">
      <c r="A76" s="4">
        <v>72</v>
      </c>
      <c r="B76" s="17" t="s">
        <v>63</v>
      </c>
      <c r="C76" s="151" t="s">
        <v>307</v>
      </c>
      <c r="D76" s="18" t="s">
        <v>25</v>
      </c>
      <c r="E76" s="19"/>
      <c r="F76" s="18"/>
      <c r="G76" s="151">
        <v>15</v>
      </c>
      <c r="H76" s="151">
        <v>10</v>
      </c>
      <c r="I76" s="56">
        <f t="shared" si="1"/>
        <v>25</v>
      </c>
      <c r="J76" s="151">
        <v>7576804781</v>
      </c>
      <c r="K76" s="18" t="s">
        <v>231</v>
      </c>
      <c r="L76" s="18" t="s">
        <v>232</v>
      </c>
      <c r="M76" s="152">
        <v>9864062178</v>
      </c>
      <c r="N76" s="151" t="s">
        <v>387</v>
      </c>
      <c r="O76" s="149">
        <v>9678893955</v>
      </c>
      <c r="P76" s="24">
        <v>43608</v>
      </c>
      <c r="Q76" s="18" t="s">
        <v>114</v>
      </c>
      <c r="R76" s="18">
        <v>6</v>
      </c>
      <c r="S76" s="18" t="s">
        <v>79</v>
      </c>
      <c r="T76" s="18"/>
    </row>
    <row r="77" spans="1:20" ht="33">
      <c r="A77" s="4">
        <v>73</v>
      </c>
      <c r="B77" s="17" t="s">
        <v>62</v>
      </c>
      <c r="C77" s="143" t="s">
        <v>336</v>
      </c>
      <c r="D77" s="18" t="s">
        <v>23</v>
      </c>
      <c r="E77" s="144" t="s">
        <v>337</v>
      </c>
      <c r="F77" s="144" t="s">
        <v>89</v>
      </c>
      <c r="G77" s="166">
        <v>49</v>
      </c>
      <c r="H77" s="166">
        <v>38</v>
      </c>
      <c r="I77" s="56">
        <f t="shared" si="1"/>
        <v>87</v>
      </c>
      <c r="J77" s="143" t="s">
        <v>396</v>
      </c>
      <c r="K77" s="146" t="s">
        <v>368</v>
      </c>
      <c r="L77" s="146" t="s">
        <v>369</v>
      </c>
      <c r="M77" s="147">
        <v>8472879396</v>
      </c>
      <c r="N77" s="158" t="s">
        <v>391</v>
      </c>
      <c r="O77" s="149">
        <v>9864728808</v>
      </c>
      <c r="P77" s="24">
        <v>43609</v>
      </c>
      <c r="Q77" s="18" t="s">
        <v>126</v>
      </c>
      <c r="R77" s="18">
        <v>10</v>
      </c>
      <c r="S77" s="18" t="s">
        <v>79</v>
      </c>
      <c r="T77" s="18"/>
    </row>
    <row r="78" spans="1:20">
      <c r="A78" s="4">
        <v>74</v>
      </c>
      <c r="B78" s="17" t="s">
        <v>62</v>
      </c>
      <c r="C78" s="151" t="s">
        <v>102</v>
      </c>
      <c r="D78" s="18" t="s">
        <v>25</v>
      </c>
      <c r="E78" s="151">
        <v>166</v>
      </c>
      <c r="F78" s="18"/>
      <c r="G78" s="151">
        <v>7</v>
      </c>
      <c r="H78" s="151">
        <v>7</v>
      </c>
      <c r="I78" s="56">
        <f t="shared" si="1"/>
        <v>14</v>
      </c>
      <c r="J78" s="157">
        <v>9401733404</v>
      </c>
      <c r="K78" s="18" t="s">
        <v>98</v>
      </c>
      <c r="L78" s="18" t="s">
        <v>99</v>
      </c>
      <c r="M78" s="152">
        <v>9854542701</v>
      </c>
      <c r="N78" s="148" t="s">
        <v>100</v>
      </c>
      <c r="O78" s="149">
        <v>9854928130</v>
      </c>
      <c r="P78" s="24">
        <v>43609</v>
      </c>
      <c r="Q78" s="18" t="s">
        <v>126</v>
      </c>
      <c r="R78" s="18">
        <v>8</v>
      </c>
      <c r="S78" s="18" t="s">
        <v>79</v>
      </c>
      <c r="T78" s="18"/>
    </row>
    <row r="79" spans="1:20" ht="33">
      <c r="A79" s="4">
        <v>75</v>
      </c>
      <c r="B79" s="17" t="s">
        <v>63</v>
      </c>
      <c r="C79" s="143" t="s">
        <v>335</v>
      </c>
      <c r="D79" s="18" t="s">
        <v>23</v>
      </c>
      <c r="E79" s="164" t="s">
        <v>306</v>
      </c>
      <c r="F79" s="164" t="s">
        <v>199</v>
      </c>
      <c r="G79" s="148">
        <v>0</v>
      </c>
      <c r="H79" s="148">
        <v>81</v>
      </c>
      <c r="I79" s="56">
        <f t="shared" si="1"/>
        <v>81</v>
      </c>
      <c r="J79" s="143" t="s">
        <v>395</v>
      </c>
      <c r="K79" s="18" t="s">
        <v>231</v>
      </c>
      <c r="L79" s="18" t="s">
        <v>232</v>
      </c>
      <c r="M79" s="152">
        <v>9864062178</v>
      </c>
      <c r="N79" s="148" t="s">
        <v>392</v>
      </c>
      <c r="O79" s="153">
        <v>8876472098</v>
      </c>
      <c r="P79" s="24">
        <v>43609</v>
      </c>
      <c r="Q79" s="18" t="s">
        <v>126</v>
      </c>
      <c r="R79" s="18">
        <v>6</v>
      </c>
      <c r="S79" s="18" t="s">
        <v>79</v>
      </c>
      <c r="T79" s="18"/>
    </row>
    <row r="80" spans="1:20">
      <c r="A80" s="4">
        <v>76</v>
      </c>
      <c r="B80" s="17" t="s">
        <v>63</v>
      </c>
      <c r="C80" s="151" t="s">
        <v>338</v>
      </c>
      <c r="D80" s="18" t="s">
        <v>25</v>
      </c>
      <c r="E80" s="19"/>
      <c r="F80" s="18"/>
      <c r="G80" s="151">
        <v>20</v>
      </c>
      <c r="H80" s="151">
        <v>15</v>
      </c>
      <c r="I80" s="56">
        <f t="shared" si="1"/>
        <v>35</v>
      </c>
      <c r="J80" s="157">
        <v>9613027089</v>
      </c>
      <c r="K80" s="18" t="s">
        <v>397</v>
      </c>
      <c r="L80" s="18" t="s">
        <v>232</v>
      </c>
      <c r="M80" s="152">
        <v>9864062178</v>
      </c>
      <c r="N80" s="151" t="s">
        <v>398</v>
      </c>
      <c r="O80" s="152"/>
      <c r="P80" s="24">
        <v>43609</v>
      </c>
      <c r="Q80" s="18" t="s">
        <v>126</v>
      </c>
      <c r="R80" s="18">
        <v>6</v>
      </c>
      <c r="S80" s="18" t="s">
        <v>79</v>
      </c>
      <c r="T80" s="18"/>
    </row>
    <row r="81" spans="1:20">
      <c r="A81" s="4">
        <v>77</v>
      </c>
      <c r="B81" s="17" t="s">
        <v>62</v>
      </c>
      <c r="C81" s="143" t="s">
        <v>339</v>
      </c>
      <c r="D81" s="18" t="s">
        <v>23</v>
      </c>
      <c r="E81" s="144" t="s">
        <v>340</v>
      </c>
      <c r="F81" s="144" t="s">
        <v>89</v>
      </c>
      <c r="G81" s="145">
        <v>8</v>
      </c>
      <c r="H81" s="145">
        <v>20</v>
      </c>
      <c r="I81" s="56">
        <f t="shared" si="1"/>
        <v>28</v>
      </c>
      <c r="J81" s="54">
        <v>9957080939</v>
      </c>
      <c r="K81" s="18" t="s">
        <v>399</v>
      </c>
      <c r="L81" s="18" t="s">
        <v>400</v>
      </c>
      <c r="M81" s="147">
        <v>8486406419</v>
      </c>
      <c r="N81" s="158" t="s">
        <v>401</v>
      </c>
      <c r="O81" s="149">
        <v>7896105390</v>
      </c>
      <c r="P81" s="24">
        <v>43610</v>
      </c>
      <c r="Q81" s="18" t="s">
        <v>140</v>
      </c>
      <c r="R81" s="18">
        <v>8</v>
      </c>
      <c r="S81" s="18" t="s">
        <v>79</v>
      </c>
      <c r="T81" s="18"/>
    </row>
    <row r="82" spans="1:20" ht="33">
      <c r="A82" s="4">
        <v>78</v>
      </c>
      <c r="B82" s="17" t="s">
        <v>62</v>
      </c>
      <c r="C82" s="18" t="s">
        <v>341</v>
      </c>
      <c r="D82" s="18" t="s">
        <v>25</v>
      </c>
      <c r="E82" s="19">
        <v>10</v>
      </c>
      <c r="F82" s="18"/>
      <c r="G82" s="19">
        <v>5</v>
      </c>
      <c r="H82" s="19">
        <v>4</v>
      </c>
      <c r="I82" s="56">
        <f t="shared" si="1"/>
        <v>9</v>
      </c>
      <c r="J82" s="152">
        <v>7399578127</v>
      </c>
      <c r="K82" s="18" t="s">
        <v>399</v>
      </c>
      <c r="L82" s="18" t="s">
        <v>400</v>
      </c>
      <c r="M82" s="147">
        <v>8486406419</v>
      </c>
      <c r="N82" s="18" t="s">
        <v>402</v>
      </c>
      <c r="O82" s="149">
        <v>7399623558</v>
      </c>
      <c r="P82" s="24">
        <v>43610</v>
      </c>
      <c r="Q82" s="18" t="s">
        <v>140</v>
      </c>
      <c r="R82" s="18">
        <v>6</v>
      </c>
      <c r="S82" s="18" t="s">
        <v>79</v>
      </c>
      <c r="T82" s="18"/>
    </row>
    <row r="83" spans="1:20" ht="33">
      <c r="A83" s="4">
        <v>79</v>
      </c>
      <c r="B83" s="17" t="s">
        <v>63</v>
      </c>
      <c r="C83" s="143" t="s">
        <v>335</v>
      </c>
      <c r="D83" s="18" t="s">
        <v>23</v>
      </c>
      <c r="E83" s="164" t="s">
        <v>306</v>
      </c>
      <c r="F83" s="164" t="s">
        <v>199</v>
      </c>
      <c r="G83" s="148">
        <v>0</v>
      </c>
      <c r="H83" s="148">
        <v>81</v>
      </c>
      <c r="I83" s="56">
        <f t="shared" si="1"/>
        <v>81</v>
      </c>
      <c r="J83" s="143" t="s">
        <v>395</v>
      </c>
      <c r="K83" s="18" t="s">
        <v>231</v>
      </c>
      <c r="L83" s="18" t="s">
        <v>232</v>
      </c>
      <c r="M83" s="152">
        <v>9864062178</v>
      </c>
      <c r="N83" s="148" t="s">
        <v>392</v>
      </c>
      <c r="O83" s="153">
        <v>8876472098</v>
      </c>
      <c r="P83" s="24">
        <v>43610</v>
      </c>
      <c r="Q83" s="18" t="s">
        <v>140</v>
      </c>
      <c r="R83" s="18">
        <v>6</v>
      </c>
      <c r="S83" s="18" t="s">
        <v>79</v>
      </c>
      <c r="T83" s="18"/>
    </row>
    <row r="84" spans="1:20">
      <c r="A84" s="4">
        <v>80</v>
      </c>
      <c r="B84" s="17" t="s">
        <v>63</v>
      </c>
      <c r="C84" s="151" t="s">
        <v>342</v>
      </c>
      <c r="D84" s="18" t="s">
        <v>25</v>
      </c>
      <c r="E84" s="19">
        <v>19</v>
      </c>
      <c r="F84" s="18"/>
      <c r="G84" s="151">
        <v>7</v>
      </c>
      <c r="H84" s="151">
        <v>8</v>
      </c>
      <c r="I84" s="56">
        <f t="shared" si="1"/>
        <v>15</v>
      </c>
      <c r="J84" s="157">
        <v>9613129913</v>
      </c>
      <c r="K84" s="18" t="s">
        <v>397</v>
      </c>
      <c r="L84" s="18" t="s">
        <v>232</v>
      </c>
      <c r="M84" s="152">
        <v>9864062178</v>
      </c>
      <c r="N84" s="151" t="s">
        <v>239</v>
      </c>
      <c r="O84" s="149">
        <v>9508799223</v>
      </c>
      <c r="P84" s="24">
        <v>43610</v>
      </c>
      <c r="Q84" s="18" t="s">
        <v>140</v>
      </c>
      <c r="R84" s="18">
        <v>6</v>
      </c>
      <c r="S84" s="18" t="s">
        <v>79</v>
      </c>
      <c r="T84" s="18"/>
    </row>
    <row r="85" spans="1:20" ht="33">
      <c r="A85" s="4">
        <v>81</v>
      </c>
      <c r="B85" s="17" t="s">
        <v>62</v>
      </c>
      <c r="C85" s="143" t="s">
        <v>343</v>
      </c>
      <c r="D85" s="18" t="s">
        <v>23</v>
      </c>
      <c r="E85" s="144" t="s">
        <v>344</v>
      </c>
      <c r="F85" s="144" t="s">
        <v>89</v>
      </c>
      <c r="G85" s="145">
        <v>16</v>
      </c>
      <c r="H85" s="145">
        <v>17</v>
      </c>
      <c r="I85" s="56">
        <f t="shared" si="1"/>
        <v>33</v>
      </c>
      <c r="J85" s="54" t="s">
        <v>403</v>
      </c>
      <c r="K85" s="18" t="s">
        <v>399</v>
      </c>
      <c r="L85" s="18" t="s">
        <v>400</v>
      </c>
      <c r="M85" s="147">
        <v>8486406419</v>
      </c>
      <c r="N85" s="18" t="s">
        <v>404</v>
      </c>
      <c r="O85" s="149">
        <v>9706058216</v>
      </c>
      <c r="P85" s="24">
        <v>43612</v>
      </c>
      <c r="Q85" s="18" t="s">
        <v>78</v>
      </c>
      <c r="R85" s="18">
        <v>8</v>
      </c>
      <c r="S85" s="18" t="s">
        <v>79</v>
      </c>
      <c r="T85" s="18"/>
    </row>
    <row r="86" spans="1:20">
      <c r="A86" s="4">
        <v>82</v>
      </c>
      <c r="B86" s="17" t="s">
        <v>62</v>
      </c>
      <c r="C86" s="18" t="s">
        <v>345</v>
      </c>
      <c r="D86" s="18" t="s">
        <v>25</v>
      </c>
      <c r="E86" s="19">
        <v>12</v>
      </c>
      <c r="F86" s="18"/>
      <c r="G86" s="19">
        <v>6</v>
      </c>
      <c r="H86" s="19">
        <v>3</v>
      </c>
      <c r="I86" s="56">
        <f t="shared" si="1"/>
        <v>9</v>
      </c>
      <c r="J86" s="152">
        <v>9613842004</v>
      </c>
      <c r="K86" s="18" t="s">
        <v>399</v>
      </c>
      <c r="L86" s="18" t="s">
        <v>400</v>
      </c>
      <c r="M86" s="147">
        <v>8486406419</v>
      </c>
      <c r="N86" s="18" t="s">
        <v>402</v>
      </c>
      <c r="O86" s="149">
        <v>7399623558</v>
      </c>
      <c r="P86" s="24">
        <v>43612</v>
      </c>
      <c r="Q86" s="18" t="s">
        <v>78</v>
      </c>
      <c r="R86" s="18">
        <v>6</v>
      </c>
      <c r="S86" s="18" t="s">
        <v>79</v>
      </c>
      <c r="T86" s="18"/>
    </row>
    <row r="87" spans="1:20" ht="33">
      <c r="A87" s="4">
        <v>83</v>
      </c>
      <c r="B87" s="17" t="s">
        <v>63</v>
      </c>
      <c r="C87" s="143" t="s">
        <v>346</v>
      </c>
      <c r="D87" s="18" t="s">
        <v>23</v>
      </c>
      <c r="E87" s="144" t="s">
        <v>347</v>
      </c>
      <c r="F87" s="144" t="s">
        <v>156</v>
      </c>
      <c r="G87" s="148">
        <v>46</v>
      </c>
      <c r="H87" s="148">
        <v>49</v>
      </c>
      <c r="I87" s="56">
        <f t="shared" si="1"/>
        <v>95</v>
      </c>
      <c r="J87" s="143">
        <v>9954097204</v>
      </c>
      <c r="K87" s="18" t="s">
        <v>231</v>
      </c>
      <c r="L87" s="18" t="s">
        <v>232</v>
      </c>
      <c r="M87" s="152">
        <v>9864062178</v>
      </c>
      <c r="N87" s="158" t="s">
        <v>405</v>
      </c>
      <c r="O87" s="153">
        <v>9707279650</v>
      </c>
      <c r="P87" s="24">
        <v>43612</v>
      </c>
      <c r="Q87" s="18" t="s">
        <v>78</v>
      </c>
      <c r="R87" s="18">
        <v>6</v>
      </c>
      <c r="S87" s="18" t="s">
        <v>79</v>
      </c>
      <c r="T87" s="18"/>
    </row>
    <row r="88" spans="1:20">
      <c r="A88" s="4">
        <v>84</v>
      </c>
      <c r="B88" s="17" t="s">
        <v>63</v>
      </c>
      <c r="C88" s="151" t="s">
        <v>348</v>
      </c>
      <c r="D88" s="18" t="s">
        <v>25</v>
      </c>
      <c r="E88" s="19"/>
      <c r="F88" s="18"/>
      <c r="G88" s="151">
        <v>6</v>
      </c>
      <c r="H88" s="151">
        <v>5</v>
      </c>
      <c r="I88" s="56">
        <f t="shared" si="1"/>
        <v>11</v>
      </c>
      <c r="J88" s="157">
        <v>9954995277</v>
      </c>
      <c r="K88" s="18" t="s">
        <v>397</v>
      </c>
      <c r="L88" s="18" t="s">
        <v>232</v>
      </c>
      <c r="M88" s="152">
        <v>9864062178</v>
      </c>
      <c r="N88" s="151" t="s">
        <v>404</v>
      </c>
      <c r="O88" s="149">
        <v>9706058216</v>
      </c>
      <c r="P88" s="24">
        <v>43612</v>
      </c>
      <c r="Q88" s="18" t="s">
        <v>78</v>
      </c>
      <c r="R88" s="18">
        <v>6</v>
      </c>
      <c r="S88" s="18" t="s">
        <v>79</v>
      </c>
      <c r="T88" s="18"/>
    </row>
    <row r="89" spans="1:20">
      <c r="A89" s="4">
        <v>85</v>
      </c>
      <c r="B89" s="17" t="s">
        <v>62</v>
      </c>
      <c r="C89" s="143" t="s">
        <v>349</v>
      </c>
      <c r="D89" s="18" t="s">
        <v>23</v>
      </c>
      <c r="E89" s="144" t="s">
        <v>350</v>
      </c>
      <c r="F89" s="144" t="s">
        <v>89</v>
      </c>
      <c r="G89" s="145">
        <v>35</v>
      </c>
      <c r="H89" s="145">
        <v>29</v>
      </c>
      <c r="I89" s="56">
        <f t="shared" si="1"/>
        <v>64</v>
      </c>
      <c r="J89" s="54">
        <v>8761846818</v>
      </c>
      <c r="K89" s="18" t="s">
        <v>106</v>
      </c>
      <c r="L89" s="18" t="s">
        <v>107</v>
      </c>
      <c r="M89" s="152">
        <v>8876853748</v>
      </c>
      <c r="N89" s="148" t="s">
        <v>108</v>
      </c>
      <c r="O89" s="149">
        <v>7896434260</v>
      </c>
      <c r="P89" s="24">
        <v>43613</v>
      </c>
      <c r="Q89" s="18" t="s">
        <v>91</v>
      </c>
      <c r="R89" s="18">
        <v>15</v>
      </c>
      <c r="S89" s="18" t="s">
        <v>79</v>
      </c>
      <c r="T89" s="18"/>
    </row>
    <row r="90" spans="1:20">
      <c r="A90" s="4">
        <v>86</v>
      </c>
      <c r="B90" s="17" t="s">
        <v>62</v>
      </c>
      <c r="C90" s="148" t="s">
        <v>351</v>
      </c>
      <c r="D90" s="18" t="s">
        <v>25</v>
      </c>
      <c r="E90" s="19"/>
      <c r="F90" s="18"/>
      <c r="G90" s="148">
        <v>6</v>
      </c>
      <c r="H90" s="148">
        <v>3</v>
      </c>
      <c r="I90" s="56">
        <f t="shared" si="1"/>
        <v>9</v>
      </c>
      <c r="J90" s="150">
        <v>9957300405</v>
      </c>
      <c r="K90" s="18" t="s">
        <v>399</v>
      </c>
      <c r="L90" s="18" t="s">
        <v>400</v>
      </c>
      <c r="M90" s="147">
        <v>8486406419</v>
      </c>
      <c r="N90" s="148" t="s">
        <v>406</v>
      </c>
      <c r="O90" s="149">
        <v>7399623558</v>
      </c>
      <c r="P90" s="24">
        <v>43613</v>
      </c>
      <c r="Q90" s="18" t="s">
        <v>91</v>
      </c>
      <c r="R90" s="18">
        <v>6</v>
      </c>
      <c r="S90" s="18" t="s">
        <v>79</v>
      </c>
      <c r="T90" s="18"/>
    </row>
    <row r="91" spans="1:20" ht="33">
      <c r="A91" s="4">
        <v>87</v>
      </c>
      <c r="B91" s="17" t="s">
        <v>63</v>
      </c>
      <c r="C91" s="143" t="s">
        <v>346</v>
      </c>
      <c r="D91" s="18" t="s">
        <v>23</v>
      </c>
      <c r="E91" s="144" t="s">
        <v>347</v>
      </c>
      <c r="F91" s="144" t="s">
        <v>156</v>
      </c>
      <c r="G91" s="148">
        <v>46</v>
      </c>
      <c r="H91" s="148">
        <v>49</v>
      </c>
      <c r="I91" s="56">
        <f t="shared" si="1"/>
        <v>95</v>
      </c>
      <c r="J91" s="143">
        <v>9954097204</v>
      </c>
      <c r="K91" s="18" t="s">
        <v>231</v>
      </c>
      <c r="L91" s="18" t="s">
        <v>232</v>
      </c>
      <c r="M91" s="152">
        <v>9864062178</v>
      </c>
      <c r="N91" s="158" t="s">
        <v>405</v>
      </c>
      <c r="O91" s="153">
        <v>9707279650</v>
      </c>
      <c r="P91" s="24">
        <v>43613</v>
      </c>
      <c r="Q91" s="18" t="s">
        <v>91</v>
      </c>
      <c r="R91" s="18">
        <v>6</v>
      </c>
      <c r="S91" s="18" t="s">
        <v>79</v>
      </c>
      <c r="T91" s="18"/>
    </row>
    <row r="92" spans="1:20">
      <c r="A92" s="4">
        <v>88</v>
      </c>
      <c r="B92" s="17" t="s">
        <v>63</v>
      </c>
      <c r="C92" s="151" t="s">
        <v>342</v>
      </c>
      <c r="D92" s="18" t="s">
        <v>25</v>
      </c>
      <c r="E92" s="19">
        <v>19</v>
      </c>
      <c r="F92" s="18"/>
      <c r="G92" s="151">
        <v>7</v>
      </c>
      <c r="H92" s="151">
        <v>8</v>
      </c>
      <c r="I92" s="56">
        <f t="shared" si="1"/>
        <v>15</v>
      </c>
      <c r="J92" s="157">
        <v>9613129913</v>
      </c>
      <c r="K92" s="18" t="s">
        <v>397</v>
      </c>
      <c r="L92" s="18" t="s">
        <v>232</v>
      </c>
      <c r="M92" s="152">
        <v>9864062178</v>
      </c>
      <c r="N92" s="151" t="s">
        <v>239</v>
      </c>
      <c r="O92" s="149">
        <v>9508799223</v>
      </c>
      <c r="P92" s="24">
        <v>43613</v>
      </c>
      <c r="Q92" s="18" t="s">
        <v>91</v>
      </c>
      <c r="R92" s="18">
        <v>6</v>
      </c>
      <c r="S92" s="18" t="s">
        <v>79</v>
      </c>
      <c r="T92" s="18"/>
    </row>
    <row r="93" spans="1:20" ht="33">
      <c r="A93" s="4">
        <v>89</v>
      </c>
      <c r="B93" s="17" t="s">
        <v>62</v>
      </c>
      <c r="C93" s="143" t="s">
        <v>352</v>
      </c>
      <c r="D93" s="18" t="s">
        <v>23</v>
      </c>
      <c r="E93" s="144" t="s">
        <v>73</v>
      </c>
      <c r="F93" s="144" t="s">
        <v>74</v>
      </c>
      <c r="G93" s="145">
        <v>15</v>
      </c>
      <c r="H93" s="145">
        <v>17</v>
      </c>
      <c r="I93" s="56">
        <f t="shared" si="1"/>
        <v>32</v>
      </c>
      <c r="J93" s="54" t="s">
        <v>407</v>
      </c>
      <c r="K93" s="18" t="s">
        <v>106</v>
      </c>
      <c r="L93" s="18" t="s">
        <v>107</v>
      </c>
      <c r="M93" s="152">
        <v>8876853748</v>
      </c>
      <c r="N93" s="148" t="s">
        <v>108</v>
      </c>
      <c r="O93" s="149">
        <v>7896434260</v>
      </c>
      <c r="P93" s="24">
        <v>43614</v>
      </c>
      <c r="Q93" s="18" t="s">
        <v>101</v>
      </c>
      <c r="R93" s="18">
        <v>15</v>
      </c>
      <c r="S93" s="18" t="s">
        <v>79</v>
      </c>
      <c r="T93" s="18"/>
    </row>
    <row r="94" spans="1:20" ht="33">
      <c r="A94" s="4">
        <v>90</v>
      </c>
      <c r="B94" s="17" t="s">
        <v>62</v>
      </c>
      <c r="C94" s="148" t="s">
        <v>353</v>
      </c>
      <c r="D94" s="18" t="s">
        <v>25</v>
      </c>
      <c r="E94" s="19"/>
      <c r="F94" s="18"/>
      <c r="G94" s="148">
        <v>5</v>
      </c>
      <c r="H94" s="148">
        <v>3</v>
      </c>
      <c r="I94" s="56">
        <f t="shared" si="1"/>
        <v>8</v>
      </c>
      <c r="J94" s="148">
        <v>9677729952</v>
      </c>
      <c r="K94" s="18" t="s">
        <v>106</v>
      </c>
      <c r="L94" s="18" t="s">
        <v>107</v>
      </c>
      <c r="M94" s="152">
        <v>8876853748</v>
      </c>
      <c r="N94" s="148" t="s">
        <v>110</v>
      </c>
      <c r="O94" s="155">
        <v>7896267031</v>
      </c>
      <c r="P94" s="24">
        <v>43614</v>
      </c>
      <c r="Q94" s="18" t="s">
        <v>101</v>
      </c>
      <c r="R94" s="18">
        <v>12</v>
      </c>
      <c r="S94" s="18" t="s">
        <v>79</v>
      </c>
      <c r="T94" s="18"/>
    </row>
    <row r="95" spans="1:20" ht="33">
      <c r="A95" s="4">
        <v>91</v>
      </c>
      <c r="B95" s="17" t="s">
        <v>63</v>
      </c>
      <c r="C95" s="143" t="s">
        <v>346</v>
      </c>
      <c r="D95" s="18" t="s">
        <v>23</v>
      </c>
      <c r="E95" s="144" t="s">
        <v>347</v>
      </c>
      <c r="F95" s="144" t="s">
        <v>156</v>
      </c>
      <c r="G95" s="148">
        <v>46</v>
      </c>
      <c r="H95" s="148">
        <v>49</v>
      </c>
      <c r="I95" s="56">
        <f t="shared" si="1"/>
        <v>95</v>
      </c>
      <c r="J95" s="143">
        <v>9954097204</v>
      </c>
      <c r="K95" s="18" t="s">
        <v>231</v>
      </c>
      <c r="L95" s="18" t="s">
        <v>232</v>
      </c>
      <c r="M95" s="152">
        <v>9864062178</v>
      </c>
      <c r="N95" s="158" t="s">
        <v>405</v>
      </c>
      <c r="O95" s="153">
        <v>9707279650</v>
      </c>
      <c r="P95" s="24">
        <v>43614</v>
      </c>
      <c r="Q95" s="18" t="s">
        <v>101</v>
      </c>
      <c r="R95" s="18">
        <v>6</v>
      </c>
      <c r="S95" s="18" t="s">
        <v>79</v>
      </c>
      <c r="T95" s="18"/>
    </row>
    <row r="96" spans="1:20" ht="33">
      <c r="A96" s="4">
        <v>92</v>
      </c>
      <c r="B96" s="17" t="s">
        <v>63</v>
      </c>
      <c r="C96" s="151" t="s">
        <v>115</v>
      </c>
      <c r="D96" s="18" t="s">
        <v>25</v>
      </c>
      <c r="E96" s="151">
        <v>2</v>
      </c>
      <c r="F96" s="18"/>
      <c r="G96" s="151">
        <v>16</v>
      </c>
      <c r="H96" s="151">
        <v>10</v>
      </c>
      <c r="I96" s="56">
        <f t="shared" si="1"/>
        <v>26</v>
      </c>
      <c r="J96" s="157">
        <v>9954736418</v>
      </c>
      <c r="K96" s="18" t="s">
        <v>98</v>
      </c>
      <c r="L96" s="18" t="s">
        <v>99</v>
      </c>
      <c r="M96" s="152">
        <v>9854542701</v>
      </c>
      <c r="N96" s="148" t="s">
        <v>100</v>
      </c>
      <c r="O96" s="149">
        <v>9854928130</v>
      </c>
      <c r="P96" s="24">
        <v>43614</v>
      </c>
      <c r="Q96" s="18" t="s">
        <v>101</v>
      </c>
      <c r="R96" s="18">
        <v>8</v>
      </c>
      <c r="S96" s="18" t="s">
        <v>79</v>
      </c>
      <c r="T96" s="18"/>
    </row>
    <row r="97" spans="1:20">
      <c r="A97" s="4">
        <v>93</v>
      </c>
      <c r="B97" s="17" t="s">
        <v>62</v>
      </c>
      <c r="C97" s="143" t="s">
        <v>354</v>
      </c>
      <c r="D97" s="18" t="s">
        <v>23</v>
      </c>
      <c r="E97" s="144" t="s">
        <v>355</v>
      </c>
      <c r="F97" s="144" t="s">
        <v>89</v>
      </c>
      <c r="G97" s="145">
        <v>26</v>
      </c>
      <c r="H97" s="145">
        <v>33</v>
      </c>
      <c r="I97" s="56">
        <f t="shared" si="1"/>
        <v>59</v>
      </c>
      <c r="J97" s="54" t="s">
        <v>408</v>
      </c>
      <c r="K97" s="18" t="s">
        <v>106</v>
      </c>
      <c r="L97" s="18" t="s">
        <v>107</v>
      </c>
      <c r="M97" s="152">
        <v>8876853748</v>
      </c>
      <c r="N97" s="148" t="s">
        <v>409</v>
      </c>
      <c r="O97" s="152">
        <v>9957126978</v>
      </c>
      <c r="P97" s="24">
        <v>43615</v>
      </c>
      <c r="Q97" s="18" t="s">
        <v>114</v>
      </c>
      <c r="R97" s="18">
        <v>15</v>
      </c>
      <c r="S97" s="18" t="s">
        <v>79</v>
      </c>
      <c r="T97" s="18"/>
    </row>
    <row r="98" spans="1:20">
      <c r="A98" s="4">
        <v>94</v>
      </c>
      <c r="B98" s="17" t="s">
        <v>62</v>
      </c>
      <c r="C98" s="148" t="s">
        <v>356</v>
      </c>
      <c r="D98" s="18" t="s">
        <v>25</v>
      </c>
      <c r="E98" s="148"/>
      <c r="F98" s="18"/>
      <c r="G98" s="148">
        <v>8</v>
      </c>
      <c r="H98" s="148">
        <v>4</v>
      </c>
      <c r="I98" s="56">
        <f t="shared" si="1"/>
        <v>12</v>
      </c>
      <c r="J98" s="148">
        <v>8011139551</v>
      </c>
      <c r="K98" s="18" t="s">
        <v>106</v>
      </c>
      <c r="L98" s="18" t="s">
        <v>107</v>
      </c>
      <c r="M98" s="152">
        <v>8876853748</v>
      </c>
      <c r="N98" s="148" t="s">
        <v>108</v>
      </c>
      <c r="O98" s="149">
        <v>7896434260</v>
      </c>
      <c r="P98" s="24">
        <v>43615</v>
      </c>
      <c r="Q98" s="18" t="s">
        <v>114</v>
      </c>
      <c r="R98" s="18">
        <v>15</v>
      </c>
      <c r="S98" s="18" t="s">
        <v>79</v>
      </c>
      <c r="T98" s="18"/>
    </row>
    <row r="99" spans="1:20" ht="33">
      <c r="A99" s="4">
        <v>95</v>
      </c>
      <c r="B99" s="17" t="s">
        <v>63</v>
      </c>
      <c r="C99" s="143" t="s">
        <v>346</v>
      </c>
      <c r="D99" s="18" t="s">
        <v>23</v>
      </c>
      <c r="E99" s="144" t="s">
        <v>347</v>
      </c>
      <c r="F99" s="144" t="s">
        <v>156</v>
      </c>
      <c r="G99" s="148">
        <v>46</v>
      </c>
      <c r="H99" s="148">
        <v>50</v>
      </c>
      <c r="I99" s="56">
        <f t="shared" si="1"/>
        <v>96</v>
      </c>
      <c r="J99" s="143">
        <v>9954097204</v>
      </c>
      <c r="K99" s="18" t="s">
        <v>231</v>
      </c>
      <c r="L99" s="18" t="s">
        <v>232</v>
      </c>
      <c r="M99" s="152">
        <v>9864062178</v>
      </c>
      <c r="N99" s="158" t="s">
        <v>405</v>
      </c>
      <c r="O99" s="153">
        <v>9707279650</v>
      </c>
      <c r="P99" s="24">
        <v>43615</v>
      </c>
      <c r="Q99" s="18" t="s">
        <v>114</v>
      </c>
      <c r="R99" s="18">
        <v>6</v>
      </c>
      <c r="S99" s="18" t="s">
        <v>79</v>
      </c>
      <c r="T99" s="18"/>
    </row>
    <row r="100" spans="1:20">
      <c r="A100" s="4">
        <v>96</v>
      </c>
      <c r="B100" s="17" t="s">
        <v>63</v>
      </c>
      <c r="C100" s="151" t="s">
        <v>157</v>
      </c>
      <c r="D100" s="18" t="s">
        <v>25</v>
      </c>
      <c r="E100" s="151">
        <v>6</v>
      </c>
      <c r="F100" s="18"/>
      <c r="G100" s="151">
        <v>7</v>
      </c>
      <c r="H100" s="151">
        <v>6</v>
      </c>
      <c r="I100" s="56">
        <f t="shared" si="1"/>
        <v>13</v>
      </c>
      <c r="J100" s="157">
        <v>9954748497</v>
      </c>
      <c r="K100" s="18" t="s">
        <v>98</v>
      </c>
      <c r="L100" s="18" t="s">
        <v>99</v>
      </c>
      <c r="M100" s="152">
        <v>9854542701</v>
      </c>
      <c r="N100" s="148" t="s">
        <v>100</v>
      </c>
      <c r="O100" s="149">
        <v>9854928130</v>
      </c>
      <c r="P100" s="24">
        <v>43615</v>
      </c>
      <c r="Q100" s="18" t="s">
        <v>114</v>
      </c>
      <c r="R100" s="18">
        <v>8</v>
      </c>
      <c r="S100" s="18" t="s">
        <v>79</v>
      </c>
      <c r="T100" s="18"/>
    </row>
    <row r="101" spans="1:20" ht="33">
      <c r="A101" s="4">
        <v>97</v>
      </c>
      <c r="B101" s="17" t="s">
        <v>62</v>
      </c>
      <c r="C101" s="143" t="s">
        <v>357</v>
      </c>
      <c r="D101" s="18" t="s">
        <v>23</v>
      </c>
      <c r="E101" s="144" t="s">
        <v>358</v>
      </c>
      <c r="F101" s="144" t="s">
        <v>89</v>
      </c>
      <c r="G101" s="145">
        <v>15</v>
      </c>
      <c r="H101" s="145">
        <v>19</v>
      </c>
      <c r="I101" s="56">
        <f t="shared" si="1"/>
        <v>34</v>
      </c>
      <c r="J101" s="54" t="s">
        <v>410</v>
      </c>
      <c r="K101" s="18" t="s">
        <v>106</v>
      </c>
      <c r="L101" s="18" t="s">
        <v>107</v>
      </c>
      <c r="M101" s="152">
        <v>8876853748</v>
      </c>
      <c r="N101" s="148" t="s">
        <v>120</v>
      </c>
      <c r="O101" s="156">
        <v>9577238320</v>
      </c>
      <c r="P101" s="24">
        <v>43616</v>
      </c>
      <c r="Q101" s="18" t="s">
        <v>126</v>
      </c>
      <c r="R101" s="18">
        <v>15</v>
      </c>
      <c r="S101" s="18" t="s">
        <v>79</v>
      </c>
      <c r="T101" s="18"/>
    </row>
    <row r="102" spans="1:20">
      <c r="A102" s="4">
        <v>98</v>
      </c>
      <c r="B102" s="17" t="s">
        <v>62</v>
      </c>
      <c r="C102" s="148" t="s">
        <v>359</v>
      </c>
      <c r="D102" s="18" t="s">
        <v>25</v>
      </c>
      <c r="E102" s="19"/>
      <c r="F102" s="18"/>
      <c r="G102" s="148">
        <v>9</v>
      </c>
      <c r="H102" s="148">
        <v>6</v>
      </c>
      <c r="I102" s="56">
        <f t="shared" si="1"/>
        <v>15</v>
      </c>
      <c r="J102" s="54">
        <v>9613551575</v>
      </c>
      <c r="K102" s="18" t="s">
        <v>106</v>
      </c>
      <c r="L102" s="18" t="s">
        <v>107</v>
      </c>
      <c r="M102" s="152">
        <v>8876853748</v>
      </c>
      <c r="N102" s="148" t="s">
        <v>120</v>
      </c>
      <c r="O102" s="156">
        <v>9577238320</v>
      </c>
      <c r="P102" s="24">
        <v>43616</v>
      </c>
      <c r="Q102" s="18" t="s">
        <v>126</v>
      </c>
      <c r="R102" s="18">
        <v>15</v>
      </c>
      <c r="S102" s="18" t="s">
        <v>79</v>
      </c>
      <c r="T102" s="18"/>
    </row>
    <row r="103" spans="1:20" ht="33">
      <c r="A103" s="4">
        <v>99</v>
      </c>
      <c r="B103" s="17" t="s">
        <v>63</v>
      </c>
      <c r="C103" s="143" t="s">
        <v>346</v>
      </c>
      <c r="D103" s="18" t="s">
        <v>23</v>
      </c>
      <c r="E103" s="144" t="s">
        <v>347</v>
      </c>
      <c r="F103" s="144" t="s">
        <v>156</v>
      </c>
      <c r="G103" s="148">
        <v>46</v>
      </c>
      <c r="H103" s="148">
        <v>50</v>
      </c>
      <c r="I103" s="56">
        <f t="shared" si="1"/>
        <v>96</v>
      </c>
      <c r="J103" s="143">
        <v>9954097204</v>
      </c>
      <c r="K103" s="18" t="s">
        <v>231</v>
      </c>
      <c r="L103" s="18" t="s">
        <v>232</v>
      </c>
      <c r="M103" s="152">
        <v>9864062178</v>
      </c>
      <c r="N103" s="158" t="s">
        <v>405</v>
      </c>
      <c r="O103" s="153">
        <v>9707279650</v>
      </c>
      <c r="P103" s="24">
        <v>43616</v>
      </c>
      <c r="Q103" s="18" t="s">
        <v>126</v>
      </c>
      <c r="R103" s="18">
        <v>6</v>
      </c>
      <c r="S103" s="18" t="s">
        <v>79</v>
      </c>
      <c r="T103" s="18"/>
    </row>
    <row r="104" spans="1:20">
      <c r="A104" s="4">
        <v>100</v>
      </c>
      <c r="B104" s="17" t="s">
        <v>63</v>
      </c>
      <c r="C104" s="151" t="s">
        <v>163</v>
      </c>
      <c r="D104" s="18" t="s">
        <v>25</v>
      </c>
      <c r="E104" s="151">
        <v>25</v>
      </c>
      <c r="F104" s="18"/>
      <c r="G104" s="151">
        <v>9</v>
      </c>
      <c r="H104" s="151">
        <v>5</v>
      </c>
      <c r="I104" s="56">
        <f t="shared" si="1"/>
        <v>14</v>
      </c>
      <c r="J104" s="157">
        <v>801156824</v>
      </c>
      <c r="K104" s="18" t="s">
        <v>98</v>
      </c>
      <c r="L104" s="18" t="s">
        <v>99</v>
      </c>
      <c r="M104" s="152">
        <v>9854542701</v>
      </c>
      <c r="N104" s="148" t="s">
        <v>100</v>
      </c>
      <c r="O104" s="149">
        <v>9854928130</v>
      </c>
      <c r="P104" s="24">
        <v>43616</v>
      </c>
      <c r="Q104" s="18" t="s">
        <v>126</v>
      </c>
      <c r="R104" s="18">
        <v>8</v>
      </c>
      <c r="S104" s="18" t="s">
        <v>79</v>
      </c>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100</v>
      </c>
      <c r="D165" s="21"/>
      <c r="E165" s="13"/>
      <c r="F165" s="21"/>
      <c r="G165" s="57">
        <f>SUM(G5:G164)</f>
        <v>2009</v>
      </c>
      <c r="H165" s="57">
        <f>SUM(H5:H164)</f>
        <v>3138</v>
      </c>
      <c r="I165" s="57">
        <f>SUM(I5:I164)</f>
        <v>5147</v>
      </c>
      <c r="J165" s="21"/>
      <c r="K165" s="21"/>
      <c r="L165" s="21"/>
      <c r="M165" s="21"/>
      <c r="N165" s="21"/>
      <c r="O165" s="21"/>
      <c r="P165" s="14"/>
      <c r="Q165" s="21"/>
      <c r="R165" s="21"/>
      <c r="S165" s="21"/>
      <c r="T165" s="12"/>
    </row>
    <row r="166" spans="1:20">
      <c r="A166" s="44" t="s">
        <v>62</v>
      </c>
      <c r="B166" s="10">
        <f>COUNTIF(B$5:B$164,"Team 1")</f>
        <v>50</v>
      </c>
      <c r="C166" s="44" t="s">
        <v>25</v>
      </c>
      <c r="D166" s="10">
        <f>COUNTIF(D5:D164,"Anganwadi")</f>
        <v>50</v>
      </c>
    </row>
    <row r="167" spans="1:20">
      <c r="A167" s="44" t="s">
        <v>63</v>
      </c>
      <c r="B167" s="10">
        <f>COUNTIF(B$6:B$164,"Team 2")</f>
        <v>50</v>
      </c>
      <c r="C167" s="44" t="s">
        <v>23</v>
      </c>
      <c r="D167" s="10">
        <f>COUNTIF(D5:D164,"School")</f>
        <v>50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Q104" sqref="Q10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19" t="s">
        <v>70</v>
      </c>
      <c r="B1" s="119"/>
      <c r="C1" s="119"/>
      <c r="D1" s="52"/>
      <c r="E1" s="52"/>
      <c r="F1" s="52"/>
      <c r="G1" s="52"/>
      <c r="H1" s="52"/>
      <c r="I1" s="52"/>
      <c r="J1" s="52"/>
      <c r="K1" s="52"/>
      <c r="L1" s="52"/>
      <c r="M1" s="120"/>
      <c r="N1" s="120"/>
      <c r="O1" s="120"/>
      <c r="P1" s="120"/>
      <c r="Q1" s="120"/>
      <c r="R1" s="120"/>
      <c r="S1" s="120"/>
      <c r="T1" s="120"/>
    </row>
    <row r="2" spans="1:20">
      <c r="A2" s="115" t="s">
        <v>59</v>
      </c>
      <c r="B2" s="116"/>
      <c r="C2" s="116"/>
      <c r="D2" s="25">
        <v>43617</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23" t="s">
        <v>9</v>
      </c>
      <c r="H4" s="23" t="s">
        <v>10</v>
      </c>
      <c r="I4" s="23" t="s">
        <v>11</v>
      </c>
      <c r="J4" s="110"/>
      <c r="K4" s="114"/>
      <c r="L4" s="114"/>
      <c r="M4" s="114"/>
      <c r="N4" s="114"/>
      <c r="O4" s="114"/>
      <c r="P4" s="111"/>
      <c r="Q4" s="111"/>
      <c r="R4" s="110"/>
      <c r="S4" s="110"/>
      <c r="T4" s="110"/>
    </row>
    <row r="5" spans="1:20" ht="33">
      <c r="A5" s="4">
        <v>1</v>
      </c>
      <c r="B5" s="17" t="s">
        <v>62</v>
      </c>
      <c r="C5" s="143" t="s">
        <v>411</v>
      </c>
      <c r="D5" s="18" t="s">
        <v>23</v>
      </c>
      <c r="E5" s="144" t="s">
        <v>412</v>
      </c>
      <c r="F5" s="144" t="s">
        <v>74</v>
      </c>
      <c r="G5" s="145">
        <v>51</v>
      </c>
      <c r="H5" s="145">
        <v>51</v>
      </c>
      <c r="I5" s="56">
        <f>SUM(G5:H5)</f>
        <v>102</v>
      </c>
      <c r="J5" s="54" t="s">
        <v>469</v>
      </c>
      <c r="K5" s="18" t="s">
        <v>106</v>
      </c>
      <c r="L5" s="18" t="s">
        <v>107</v>
      </c>
      <c r="M5" s="152">
        <v>8876853748</v>
      </c>
      <c r="N5" s="148" t="s">
        <v>120</v>
      </c>
      <c r="O5" s="156">
        <v>9577238320</v>
      </c>
      <c r="P5" s="24">
        <v>43617</v>
      </c>
      <c r="Q5" s="18" t="s">
        <v>140</v>
      </c>
      <c r="R5" s="18">
        <v>15</v>
      </c>
      <c r="S5" s="18" t="s">
        <v>79</v>
      </c>
      <c r="T5" s="18"/>
    </row>
    <row r="6" spans="1:20">
      <c r="A6" s="4">
        <v>2</v>
      </c>
      <c r="B6" s="17" t="s">
        <v>62</v>
      </c>
      <c r="C6" s="148" t="s">
        <v>413</v>
      </c>
      <c r="D6" s="18" t="s">
        <v>25</v>
      </c>
      <c r="E6" s="19">
        <v>28</v>
      </c>
      <c r="F6" s="18"/>
      <c r="G6" s="148">
        <v>7</v>
      </c>
      <c r="H6" s="148">
        <v>6</v>
      </c>
      <c r="I6" s="56">
        <f t="shared" ref="I6:I69" si="0">SUM(G6:H6)</f>
        <v>13</v>
      </c>
      <c r="J6" s="54">
        <v>8876376437</v>
      </c>
      <c r="K6" s="18" t="s">
        <v>106</v>
      </c>
      <c r="L6" s="18" t="s">
        <v>107</v>
      </c>
      <c r="M6" s="152">
        <v>8876853748</v>
      </c>
      <c r="N6" s="148" t="s">
        <v>409</v>
      </c>
      <c r="O6" s="152">
        <v>9957126978</v>
      </c>
      <c r="P6" s="24">
        <v>43617</v>
      </c>
      <c r="Q6" s="18" t="s">
        <v>140</v>
      </c>
      <c r="R6" s="18">
        <v>15</v>
      </c>
      <c r="S6" s="18" t="s">
        <v>79</v>
      </c>
      <c r="T6" s="18"/>
    </row>
    <row r="7" spans="1:20" ht="33">
      <c r="A7" s="4">
        <v>3</v>
      </c>
      <c r="B7" s="17" t="s">
        <v>63</v>
      </c>
      <c r="C7" s="143" t="s">
        <v>346</v>
      </c>
      <c r="D7" s="18" t="s">
        <v>23</v>
      </c>
      <c r="E7" s="144" t="s">
        <v>347</v>
      </c>
      <c r="F7" s="144" t="s">
        <v>156</v>
      </c>
      <c r="G7" s="148">
        <v>46</v>
      </c>
      <c r="H7" s="148">
        <v>50</v>
      </c>
      <c r="I7" s="56">
        <f t="shared" si="0"/>
        <v>96</v>
      </c>
      <c r="J7" s="143">
        <v>9954097204</v>
      </c>
      <c r="K7" s="18" t="s">
        <v>231</v>
      </c>
      <c r="L7" s="18" t="s">
        <v>232</v>
      </c>
      <c r="M7" s="152">
        <v>9864062178</v>
      </c>
      <c r="N7" s="158" t="s">
        <v>405</v>
      </c>
      <c r="O7" s="153">
        <v>9707279650</v>
      </c>
      <c r="P7" s="24">
        <v>43617</v>
      </c>
      <c r="Q7" s="18" t="s">
        <v>140</v>
      </c>
      <c r="R7" s="18">
        <v>6</v>
      </c>
      <c r="S7" s="18" t="s">
        <v>79</v>
      </c>
      <c r="T7" s="18"/>
    </row>
    <row r="8" spans="1:20">
      <c r="A8" s="4">
        <v>4</v>
      </c>
      <c r="B8" s="17" t="s">
        <v>63</v>
      </c>
      <c r="C8" s="148" t="s">
        <v>334</v>
      </c>
      <c r="D8" s="18" t="s">
        <v>25</v>
      </c>
      <c r="E8" s="19"/>
      <c r="F8" s="18"/>
      <c r="G8" s="148">
        <v>5</v>
      </c>
      <c r="H8" s="148">
        <v>6</v>
      </c>
      <c r="I8" s="56">
        <f t="shared" si="0"/>
        <v>11</v>
      </c>
      <c r="J8" s="149">
        <v>8486504379</v>
      </c>
      <c r="K8" s="18" t="s">
        <v>84</v>
      </c>
      <c r="L8" s="146" t="s">
        <v>85</v>
      </c>
      <c r="M8" s="147">
        <v>9854693201</v>
      </c>
      <c r="N8" s="148" t="s">
        <v>384</v>
      </c>
      <c r="O8" s="149">
        <v>9854750866</v>
      </c>
      <c r="P8" s="24">
        <v>43617</v>
      </c>
      <c r="Q8" s="18" t="s">
        <v>140</v>
      </c>
      <c r="R8" s="18">
        <v>6</v>
      </c>
      <c r="S8" s="18" t="s">
        <v>79</v>
      </c>
      <c r="T8" s="18"/>
    </row>
    <row r="9" spans="1:20" ht="33">
      <c r="A9" s="4">
        <v>5</v>
      </c>
      <c r="B9" s="17" t="s">
        <v>62</v>
      </c>
      <c r="C9" s="143" t="s">
        <v>411</v>
      </c>
      <c r="D9" s="18" t="s">
        <v>23</v>
      </c>
      <c r="E9" s="144" t="s">
        <v>412</v>
      </c>
      <c r="F9" s="144" t="s">
        <v>74</v>
      </c>
      <c r="G9" s="145">
        <v>52</v>
      </c>
      <c r="H9" s="145">
        <v>51</v>
      </c>
      <c r="I9" s="56">
        <f t="shared" si="0"/>
        <v>103</v>
      </c>
      <c r="J9" s="54" t="s">
        <v>469</v>
      </c>
      <c r="K9" s="18" t="s">
        <v>106</v>
      </c>
      <c r="L9" s="18" t="s">
        <v>107</v>
      </c>
      <c r="M9" s="152">
        <v>8876853748</v>
      </c>
      <c r="N9" s="148" t="s">
        <v>120</v>
      </c>
      <c r="O9" s="156">
        <v>9577238320</v>
      </c>
      <c r="P9" s="24">
        <v>43619</v>
      </c>
      <c r="Q9" s="18" t="s">
        <v>78</v>
      </c>
      <c r="R9" s="18">
        <v>15</v>
      </c>
      <c r="S9" s="18" t="s">
        <v>79</v>
      </c>
      <c r="T9" s="18"/>
    </row>
    <row r="10" spans="1:20">
      <c r="A10" s="4">
        <v>6</v>
      </c>
      <c r="B10" s="17" t="s">
        <v>62</v>
      </c>
      <c r="C10" s="151" t="s">
        <v>414</v>
      </c>
      <c r="D10" s="18" t="s">
        <v>25</v>
      </c>
      <c r="E10" s="19"/>
      <c r="F10" s="18"/>
      <c r="G10" s="151">
        <v>7</v>
      </c>
      <c r="H10" s="151">
        <v>6</v>
      </c>
      <c r="I10" s="56">
        <f t="shared" si="0"/>
        <v>13</v>
      </c>
      <c r="J10" s="157">
        <v>8876376437</v>
      </c>
      <c r="K10" s="18" t="s">
        <v>106</v>
      </c>
      <c r="L10" s="18" t="s">
        <v>107</v>
      </c>
      <c r="M10" s="152">
        <v>8876853748</v>
      </c>
      <c r="N10" s="148" t="s">
        <v>409</v>
      </c>
      <c r="O10" s="152">
        <v>9957126978</v>
      </c>
      <c r="P10" s="24">
        <v>43619</v>
      </c>
      <c r="Q10" s="18" t="s">
        <v>78</v>
      </c>
      <c r="R10" s="18">
        <v>12</v>
      </c>
      <c r="S10" s="18" t="s">
        <v>79</v>
      </c>
      <c r="T10" s="18"/>
    </row>
    <row r="11" spans="1:20" ht="33">
      <c r="A11" s="4">
        <v>7</v>
      </c>
      <c r="B11" s="17" t="s">
        <v>63</v>
      </c>
      <c r="C11" s="143" t="s">
        <v>346</v>
      </c>
      <c r="D11" s="18" t="s">
        <v>23</v>
      </c>
      <c r="E11" s="144" t="s">
        <v>347</v>
      </c>
      <c r="F11" s="144" t="s">
        <v>156</v>
      </c>
      <c r="G11" s="148">
        <v>46</v>
      </c>
      <c r="H11" s="148">
        <v>50</v>
      </c>
      <c r="I11" s="56">
        <f t="shared" si="0"/>
        <v>96</v>
      </c>
      <c r="J11" s="143">
        <v>9954097204</v>
      </c>
      <c r="K11" s="18" t="s">
        <v>231</v>
      </c>
      <c r="L11" s="18" t="s">
        <v>232</v>
      </c>
      <c r="M11" s="152">
        <v>9864062178</v>
      </c>
      <c r="N11" s="158" t="s">
        <v>405</v>
      </c>
      <c r="O11" s="153">
        <v>9707279650</v>
      </c>
      <c r="P11" s="24">
        <v>43619</v>
      </c>
      <c r="Q11" s="18" t="s">
        <v>78</v>
      </c>
      <c r="R11" s="18">
        <v>6</v>
      </c>
      <c r="S11" s="18" t="s">
        <v>79</v>
      </c>
      <c r="T11" s="18"/>
    </row>
    <row r="12" spans="1:20">
      <c r="A12" s="4">
        <v>8</v>
      </c>
      <c r="B12" s="17" t="s">
        <v>63</v>
      </c>
      <c r="C12" s="151" t="s">
        <v>415</v>
      </c>
      <c r="D12" s="18" t="s">
        <v>25</v>
      </c>
      <c r="E12" s="19"/>
      <c r="F12" s="18"/>
      <c r="G12" s="151">
        <v>7</v>
      </c>
      <c r="H12" s="151">
        <v>5</v>
      </c>
      <c r="I12" s="56">
        <f t="shared" si="0"/>
        <v>12</v>
      </c>
      <c r="J12" s="157">
        <v>9577769572</v>
      </c>
      <c r="K12" s="18" t="s">
        <v>84</v>
      </c>
      <c r="L12" s="146" t="s">
        <v>85</v>
      </c>
      <c r="M12" s="147">
        <v>9854693201</v>
      </c>
      <c r="N12" s="151" t="s">
        <v>118</v>
      </c>
      <c r="O12" s="149">
        <v>9508025159</v>
      </c>
      <c r="P12" s="24">
        <v>43619</v>
      </c>
      <c r="Q12" s="18" t="s">
        <v>78</v>
      </c>
      <c r="R12" s="18">
        <v>8</v>
      </c>
      <c r="S12" s="18" t="s">
        <v>79</v>
      </c>
      <c r="T12" s="18"/>
    </row>
    <row r="13" spans="1:20" ht="33">
      <c r="A13" s="4">
        <v>9</v>
      </c>
      <c r="B13" s="17" t="s">
        <v>62</v>
      </c>
      <c r="C13" s="143" t="s">
        <v>411</v>
      </c>
      <c r="D13" s="18" t="s">
        <v>23</v>
      </c>
      <c r="E13" s="144" t="s">
        <v>412</v>
      </c>
      <c r="F13" s="144" t="s">
        <v>74</v>
      </c>
      <c r="G13" s="145">
        <v>52</v>
      </c>
      <c r="H13" s="145">
        <v>51</v>
      </c>
      <c r="I13" s="56">
        <f t="shared" si="0"/>
        <v>103</v>
      </c>
      <c r="J13" s="54" t="s">
        <v>469</v>
      </c>
      <c r="K13" s="18" t="s">
        <v>106</v>
      </c>
      <c r="L13" s="18" t="s">
        <v>107</v>
      </c>
      <c r="M13" s="152">
        <v>8876853748</v>
      </c>
      <c r="N13" s="148" t="s">
        <v>120</v>
      </c>
      <c r="O13" s="156">
        <v>9577238320</v>
      </c>
      <c r="P13" s="24">
        <v>43620</v>
      </c>
      <c r="Q13" s="18" t="s">
        <v>91</v>
      </c>
      <c r="R13" s="18">
        <v>15</v>
      </c>
      <c r="S13" s="18" t="s">
        <v>79</v>
      </c>
      <c r="T13" s="18"/>
    </row>
    <row r="14" spans="1:20">
      <c r="A14" s="4">
        <v>10</v>
      </c>
      <c r="B14" s="17" t="s">
        <v>62</v>
      </c>
      <c r="C14" s="18" t="s">
        <v>345</v>
      </c>
      <c r="D14" s="18" t="s">
        <v>25</v>
      </c>
      <c r="E14" s="19">
        <v>12</v>
      </c>
      <c r="F14" s="18"/>
      <c r="G14" s="19">
        <v>6</v>
      </c>
      <c r="H14" s="19">
        <v>3</v>
      </c>
      <c r="I14" s="56">
        <f t="shared" si="0"/>
        <v>9</v>
      </c>
      <c r="J14" s="152">
        <v>9613842004</v>
      </c>
      <c r="K14" s="18" t="s">
        <v>399</v>
      </c>
      <c r="L14" s="18" t="s">
        <v>400</v>
      </c>
      <c r="M14" s="147">
        <v>8486406419</v>
      </c>
      <c r="N14" s="18" t="s">
        <v>402</v>
      </c>
      <c r="O14" s="149">
        <v>7399623558</v>
      </c>
      <c r="P14" s="24">
        <v>43620</v>
      </c>
      <c r="Q14" s="18" t="s">
        <v>91</v>
      </c>
      <c r="R14" s="18">
        <v>6</v>
      </c>
      <c r="S14" s="18" t="s">
        <v>79</v>
      </c>
      <c r="T14" s="18"/>
    </row>
    <row r="15" spans="1:20">
      <c r="A15" s="4">
        <v>11</v>
      </c>
      <c r="B15" s="17" t="s">
        <v>63</v>
      </c>
      <c r="C15" s="143" t="s">
        <v>416</v>
      </c>
      <c r="D15" s="18" t="s">
        <v>23</v>
      </c>
      <c r="E15" s="144" t="s">
        <v>73</v>
      </c>
      <c r="F15" s="144" t="s">
        <v>89</v>
      </c>
      <c r="G15" s="145">
        <v>40</v>
      </c>
      <c r="H15" s="145">
        <v>41</v>
      </c>
      <c r="I15" s="56">
        <f t="shared" si="0"/>
        <v>81</v>
      </c>
      <c r="J15" s="54">
        <v>9706566125</v>
      </c>
      <c r="K15" s="18" t="s">
        <v>176</v>
      </c>
      <c r="L15" s="18" t="s">
        <v>177</v>
      </c>
      <c r="M15" s="147">
        <v>9954115855</v>
      </c>
      <c r="N15" s="148" t="s">
        <v>470</v>
      </c>
      <c r="O15" s="149">
        <v>9508381820</v>
      </c>
      <c r="P15" s="24">
        <v>43620</v>
      </c>
      <c r="Q15" s="18" t="s">
        <v>91</v>
      </c>
      <c r="R15" s="18">
        <v>8</v>
      </c>
      <c r="S15" s="18" t="s">
        <v>79</v>
      </c>
      <c r="T15" s="18"/>
    </row>
    <row r="16" spans="1:20">
      <c r="A16" s="4">
        <v>12</v>
      </c>
      <c r="B16" s="17" t="s">
        <v>63</v>
      </c>
      <c r="C16" s="148" t="s">
        <v>417</v>
      </c>
      <c r="D16" s="18" t="s">
        <v>25</v>
      </c>
      <c r="E16" s="19">
        <v>22</v>
      </c>
      <c r="F16" s="18"/>
      <c r="G16" s="148">
        <v>9</v>
      </c>
      <c r="H16" s="148">
        <v>7</v>
      </c>
      <c r="I16" s="56">
        <f t="shared" si="0"/>
        <v>16</v>
      </c>
      <c r="J16" s="150">
        <v>9678977447</v>
      </c>
      <c r="K16" s="18" t="s">
        <v>471</v>
      </c>
      <c r="L16" s="18" t="s">
        <v>472</v>
      </c>
      <c r="M16" s="152">
        <v>9864328262</v>
      </c>
      <c r="N16" s="148" t="s">
        <v>473</v>
      </c>
      <c r="O16" s="54">
        <v>9957783068</v>
      </c>
      <c r="P16" s="24">
        <v>43620</v>
      </c>
      <c r="Q16" s="18" t="s">
        <v>91</v>
      </c>
      <c r="R16" s="18">
        <v>8</v>
      </c>
      <c r="S16" s="18" t="s">
        <v>79</v>
      </c>
      <c r="T16" s="18"/>
    </row>
    <row r="17" spans="1:20" ht="33">
      <c r="A17" s="4">
        <v>13</v>
      </c>
      <c r="B17" s="17" t="s">
        <v>62</v>
      </c>
      <c r="C17" s="143" t="s">
        <v>418</v>
      </c>
      <c r="D17" s="18" t="s">
        <v>23</v>
      </c>
      <c r="E17" s="144" t="s">
        <v>419</v>
      </c>
      <c r="F17" s="144" t="s">
        <v>199</v>
      </c>
      <c r="G17" s="145">
        <v>45</v>
      </c>
      <c r="H17" s="145">
        <v>50</v>
      </c>
      <c r="I17" s="56">
        <f t="shared" si="0"/>
        <v>95</v>
      </c>
      <c r="J17" s="151">
        <v>7896183485</v>
      </c>
      <c r="K17" s="18" t="s">
        <v>106</v>
      </c>
      <c r="L17" s="18" t="s">
        <v>107</v>
      </c>
      <c r="M17" s="152">
        <v>8876853748</v>
      </c>
      <c r="N17" s="148" t="s">
        <v>409</v>
      </c>
      <c r="O17" s="152">
        <v>9957126978</v>
      </c>
      <c r="P17" s="24">
        <v>43622</v>
      </c>
      <c r="Q17" s="18" t="s">
        <v>114</v>
      </c>
      <c r="R17" s="18">
        <v>15</v>
      </c>
      <c r="S17" s="18" t="s">
        <v>79</v>
      </c>
      <c r="T17" s="18"/>
    </row>
    <row r="18" spans="1:20" ht="33">
      <c r="A18" s="4">
        <v>14</v>
      </c>
      <c r="B18" s="17" t="s">
        <v>62</v>
      </c>
      <c r="C18" s="148" t="s">
        <v>420</v>
      </c>
      <c r="D18" s="18" t="s">
        <v>25</v>
      </c>
      <c r="E18" s="19">
        <v>11</v>
      </c>
      <c r="F18" s="18"/>
      <c r="G18" s="148">
        <v>10</v>
      </c>
      <c r="H18" s="148">
        <v>15</v>
      </c>
      <c r="I18" s="56">
        <f t="shared" si="0"/>
        <v>25</v>
      </c>
      <c r="J18" s="150">
        <v>9954690046</v>
      </c>
      <c r="K18" s="18" t="s">
        <v>399</v>
      </c>
      <c r="L18" s="18" t="s">
        <v>400</v>
      </c>
      <c r="M18" s="147">
        <v>8486406419</v>
      </c>
      <c r="N18" s="18" t="s">
        <v>402</v>
      </c>
      <c r="O18" s="149">
        <v>7399623558</v>
      </c>
      <c r="P18" s="24">
        <v>43622</v>
      </c>
      <c r="Q18" s="18" t="s">
        <v>114</v>
      </c>
      <c r="R18" s="18">
        <v>6</v>
      </c>
      <c r="S18" s="18" t="s">
        <v>79</v>
      </c>
      <c r="T18" s="18"/>
    </row>
    <row r="19" spans="1:20">
      <c r="A19" s="4">
        <v>15</v>
      </c>
      <c r="B19" s="17" t="s">
        <v>63</v>
      </c>
      <c r="C19" s="143" t="s">
        <v>421</v>
      </c>
      <c r="D19" s="18" t="s">
        <v>23</v>
      </c>
      <c r="E19" s="144" t="s">
        <v>73</v>
      </c>
      <c r="F19" s="144" t="s">
        <v>74</v>
      </c>
      <c r="G19" s="145">
        <v>24</v>
      </c>
      <c r="H19" s="145">
        <v>20</v>
      </c>
      <c r="I19" s="56">
        <f t="shared" si="0"/>
        <v>44</v>
      </c>
      <c r="J19" s="54" t="s">
        <v>474</v>
      </c>
      <c r="K19" s="18" t="s">
        <v>176</v>
      </c>
      <c r="L19" s="18" t="s">
        <v>124</v>
      </c>
      <c r="M19" s="147">
        <v>9954115855</v>
      </c>
      <c r="N19" s="148" t="s">
        <v>470</v>
      </c>
      <c r="O19" s="149">
        <v>9508381820</v>
      </c>
      <c r="P19" s="24">
        <v>43622</v>
      </c>
      <c r="Q19" s="18" t="s">
        <v>114</v>
      </c>
      <c r="R19" s="18">
        <v>8</v>
      </c>
      <c r="S19" s="18" t="s">
        <v>79</v>
      </c>
      <c r="T19" s="18"/>
    </row>
    <row r="20" spans="1:20">
      <c r="A20" s="4">
        <v>16</v>
      </c>
      <c r="B20" s="17" t="s">
        <v>63</v>
      </c>
      <c r="C20" s="148" t="s">
        <v>422</v>
      </c>
      <c r="D20" s="18" t="s">
        <v>25</v>
      </c>
      <c r="E20" s="19"/>
      <c r="F20" s="18"/>
      <c r="G20" s="148">
        <v>7</v>
      </c>
      <c r="H20" s="148">
        <v>8</v>
      </c>
      <c r="I20" s="56">
        <f t="shared" si="0"/>
        <v>15</v>
      </c>
      <c r="J20" s="150">
        <v>9508560068</v>
      </c>
      <c r="K20" s="18" t="s">
        <v>471</v>
      </c>
      <c r="L20" s="18" t="s">
        <v>472</v>
      </c>
      <c r="M20" s="152">
        <v>9864328262</v>
      </c>
      <c r="N20" s="148" t="s">
        <v>473</v>
      </c>
      <c r="O20" s="54">
        <v>9957783068</v>
      </c>
      <c r="P20" s="24">
        <v>43622</v>
      </c>
      <c r="Q20" s="18" t="s">
        <v>114</v>
      </c>
      <c r="R20" s="18">
        <v>8</v>
      </c>
      <c r="S20" s="18" t="s">
        <v>79</v>
      </c>
      <c r="T20" s="18"/>
    </row>
    <row r="21" spans="1:20" ht="33">
      <c r="A21" s="4">
        <v>17</v>
      </c>
      <c r="B21" s="17" t="s">
        <v>62</v>
      </c>
      <c r="C21" s="143" t="s">
        <v>418</v>
      </c>
      <c r="D21" s="18" t="s">
        <v>23</v>
      </c>
      <c r="E21" s="144" t="s">
        <v>419</v>
      </c>
      <c r="F21" s="144" t="s">
        <v>199</v>
      </c>
      <c r="G21" s="145">
        <v>45</v>
      </c>
      <c r="H21" s="145">
        <v>50</v>
      </c>
      <c r="I21" s="56">
        <f t="shared" si="0"/>
        <v>95</v>
      </c>
      <c r="J21" s="151">
        <v>7896183485</v>
      </c>
      <c r="K21" s="18" t="s">
        <v>106</v>
      </c>
      <c r="L21" s="18" t="s">
        <v>107</v>
      </c>
      <c r="M21" s="152">
        <v>8876853748</v>
      </c>
      <c r="N21" s="148" t="s">
        <v>409</v>
      </c>
      <c r="O21" s="152">
        <v>9957126978</v>
      </c>
      <c r="P21" s="24">
        <v>43623</v>
      </c>
      <c r="Q21" s="18" t="s">
        <v>126</v>
      </c>
      <c r="R21" s="18">
        <v>15</v>
      </c>
      <c r="S21" s="18" t="s">
        <v>79</v>
      </c>
      <c r="T21" s="18"/>
    </row>
    <row r="22" spans="1:20" ht="33">
      <c r="A22" s="4">
        <v>18</v>
      </c>
      <c r="B22" s="17" t="s">
        <v>62</v>
      </c>
      <c r="C22" s="151" t="s">
        <v>423</v>
      </c>
      <c r="D22" s="18" t="s">
        <v>25</v>
      </c>
      <c r="E22" s="19">
        <v>10</v>
      </c>
      <c r="F22" s="18"/>
      <c r="G22" s="151">
        <v>5</v>
      </c>
      <c r="H22" s="151">
        <v>4</v>
      </c>
      <c r="I22" s="56">
        <f t="shared" si="0"/>
        <v>9</v>
      </c>
      <c r="J22" s="157">
        <v>7399578127</v>
      </c>
      <c r="K22" s="18" t="s">
        <v>399</v>
      </c>
      <c r="L22" s="18" t="s">
        <v>400</v>
      </c>
      <c r="M22" s="147">
        <v>8486406419</v>
      </c>
      <c r="N22" s="18" t="s">
        <v>402</v>
      </c>
      <c r="O22" s="149">
        <v>7399623558</v>
      </c>
      <c r="P22" s="24">
        <v>43623</v>
      </c>
      <c r="Q22" s="18" t="s">
        <v>126</v>
      </c>
      <c r="R22" s="18">
        <v>6</v>
      </c>
      <c r="S22" s="18" t="s">
        <v>79</v>
      </c>
      <c r="T22" s="18"/>
    </row>
    <row r="23" spans="1:20" ht="33">
      <c r="A23" s="4">
        <v>19</v>
      </c>
      <c r="B23" s="17" t="s">
        <v>63</v>
      </c>
      <c r="C23" s="143" t="s">
        <v>424</v>
      </c>
      <c r="D23" s="18" t="s">
        <v>23</v>
      </c>
      <c r="E23" s="144" t="s">
        <v>425</v>
      </c>
      <c r="F23" s="144" t="s">
        <v>89</v>
      </c>
      <c r="G23" s="145">
        <v>21</v>
      </c>
      <c r="H23" s="145">
        <v>20</v>
      </c>
      <c r="I23" s="56">
        <f t="shared" si="0"/>
        <v>41</v>
      </c>
      <c r="J23" s="143" t="s">
        <v>475</v>
      </c>
      <c r="K23" s="18" t="s">
        <v>471</v>
      </c>
      <c r="L23" s="18" t="s">
        <v>472</v>
      </c>
      <c r="M23" s="152">
        <v>9864328262</v>
      </c>
      <c r="N23" s="148" t="s">
        <v>476</v>
      </c>
      <c r="O23" s="149">
        <v>9954045802</v>
      </c>
      <c r="P23" s="24">
        <v>43623</v>
      </c>
      <c r="Q23" s="18" t="s">
        <v>126</v>
      </c>
      <c r="R23" s="18">
        <v>8</v>
      </c>
      <c r="S23" s="18" t="s">
        <v>79</v>
      </c>
      <c r="T23" s="18"/>
    </row>
    <row r="24" spans="1:20" ht="33">
      <c r="A24" s="4">
        <v>20</v>
      </c>
      <c r="B24" s="17" t="s">
        <v>63</v>
      </c>
      <c r="C24" s="148" t="s">
        <v>426</v>
      </c>
      <c r="D24" s="18" t="s">
        <v>25</v>
      </c>
      <c r="E24" s="19">
        <v>23</v>
      </c>
      <c r="F24" s="18"/>
      <c r="G24" s="148">
        <v>9</v>
      </c>
      <c r="H24" s="148">
        <v>11</v>
      </c>
      <c r="I24" s="56">
        <f t="shared" si="0"/>
        <v>20</v>
      </c>
      <c r="J24" s="150">
        <v>9859890494</v>
      </c>
      <c r="K24" s="18" t="s">
        <v>471</v>
      </c>
      <c r="L24" s="18" t="s">
        <v>472</v>
      </c>
      <c r="M24" s="152">
        <v>9864328262</v>
      </c>
      <c r="N24" s="148" t="s">
        <v>476</v>
      </c>
      <c r="O24" s="149">
        <v>9954045802</v>
      </c>
      <c r="P24" s="24">
        <v>43623</v>
      </c>
      <c r="Q24" s="18" t="s">
        <v>126</v>
      </c>
      <c r="R24" s="18">
        <v>8</v>
      </c>
      <c r="S24" s="18" t="s">
        <v>79</v>
      </c>
      <c r="T24" s="18"/>
    </row>
    <row r="25" spans="1:20" ht="33">
      <c r="A25" s="4">
        <v>21</v>
      </c>
      <c r="B25" s="17" t="s">
        <v>62</v>
      </c>
      <c r="C25" s="143" t="s">
        <v>418</v>
      </c>
      <c r="D25" s="18" t="s">
        <v>23</v>
      </c>
      <c r="E25" s="144" t="s">
        <v>419</v>
      </c>
      <c r="F25" s="144" t="s">
        <v>199</v>
      </c>
      <c r="G25" s="145">
        <v>45</v>
      </c>
      <c r="H25" s="145">
        <v>50</v>
      </c>
      <c r="I25" s="56">
        <f t="shared" si="0"/>
        <v>95</v>
      </c>
      <c r="J25" s="151">
        <v>7896183485</v>
      </c>
      <c r="K25" s="18" t="s">
        <v>106</v>
      </c>
      <c r="L25" s="18" t="s">
        <v>107</v>
      </c>
      <c r="M25" s="152">
        <v>8876853748</v>
      </c>
      <c r="N25" s="148" t="s">
        <v>409</v>
      </c>
      <c r="O25" s="152">
        <v>9957126978</v>
      </c>
      <c r="P25" s="24">
        <v>43624</v>
      </c>
      <c r="Q25" s="18" t="s">
        <v>140</v>
      </c>
      <c r="R25" s="18">
        <v>15</v>
      </c>
      <c r="S25" s="18" t="s">
        <v>79</v>
      </c>
      <c r="T25" s="18"/>
    </row>
    <row r="26" spans="1:20">
      <c r="A26" s="4">
        <v>22</v>
      </c>
      <c r="B26" s="17" t="s">
        <v>62</v>
      </c>
      <c r="C26" s="151" t="s">
        <v>427</v>
      </c>
      <c r="D26" s="18" t="s">
        <v>25</v>
      </c>
      <c r="E26" s="19">
        <v>12</v>
      </c>
      <c r="F26" s="18"/>
      <c r="G26" s="151">
        <v>6</v>
      </c>
      <c r="H26" s="151">
        <v>3</v>
      </c>
      <c r="I26" s="56">
        <f t="shared" si="0"/>
        <v>9</v>
      </c>
      <c r="J26" s="157">
        <v>9613842004</v>
      </c>
      <c r="K26" s="18" t="s">
        <v>399</v>
      </c>
      <c r="L26" s="18" t="s">
        <v>400</v>
      </c>
      <c r="M26" s="147">
        <v>8486406419</v>
      </c>
      <c r="N26" s="18" t="s">
        <v>402</v>
      </c>
      <c r="O26" s="149">
        <v>7399623558</v>
      </c>
      <c r="P26" s="24">
        <v>43624</v>
      </c>
      <c r="Q26" s="18" t="s">
        <v>140</v>
      </c>
      <c r="R26" s="18">
        <v>6</v>
      </c>
      <c r="S26" s="18" t="s">
        <v>79</v>
      </c>
      <c r="T26" s="18"/>
    </row>
    <row r="27" spans="1:20" ht="33">
      <c r="A27" s="4">
        <v>23</v>
      </c>
      <c r="B27" s="17" t="s">
        <v>63</v>
      </c>
      <c r="C27" s="143" t="s">
        <v>428</v>
      </c>
      <c r="D27" s="18" t="s">
        <v>23</v>
      </c>
      <c r="E27" s="144" t="s">
        <v>429</v>
      </c>
      <c r="F27" s="144" t="s">
        <v>89</v>
      </c>
      <c r="G27" s="145">
        <v>34</v>
      </c>
      <c r="H27" s="145">
        <v>34</v>
      </c>
      <c r="I27" s="56">
        <f t="shared" si="0"/>
        <v>68</v>
      </c>
      <c r="J27" s="151" t="s">
        <v>477</v>
      </c>
      <c r="K27" s="18" t="s">
        <v>471</v>
      </c>
      <c r="L27" s="18" t="s">
        <v>472</v>
      </c>
      <c r="M27" s="152">
        <v>9864328262</v>
      </c>
      <c r="N27" s="148" t="s">
        <v>473</v>
      </c>
      <c r="O27" s="149">
        <v>9957783068</v>
      </c>
      <c r="P27" s="24">
        <v>43624</v>
      </c>
      <c r="Q27" s="18" t="s">
        <v>140</v>
      </c>
      <c r="R27" s="18">
        <v>8</v>
      </c>
      <c r="S27" s="18" t="s">
        <v>79</v>
      </c>
      <c r="T27" s="18"/>
    </row>
    <row r="28" spans="1:20">
      <c r="A28" s="4">
        <v>24</v>
      </c>
      <c r="B28" s="17" t="s">
        <v>63</v>
      </c>
      <c r="C28" s="148" t="s">
        <v>430</v>
      </c>
      <c r="D28" s="18" t="s">
        <v>25</v>
      </c>
      <c r="E28" s="19"/>
      <c r="F28" s="18"/>
      <c r="G28" s="148">
        <v>27</v>
      </c>
      <c r="H28" s="148">
        <v>44</v>
      </c>
      <c r="I28" s="56">
        <f t="shared" si="0"/>
        <v>71</v>
      </c>
      <c r="J28" s="150">
        <v>9957977238</v>
      </c>
      <c r="K28" s="18" t="s">
        <v>471</v>
      </c>
      <c r="L28" s="18" t="s">
        <v>472</v>
      </c>
      <c r="M28" s="152">
        <v>9864328262</v>
      </c>
      <c r="N28" s="148" t="s">
        <v>476</v>
      </c>
      <c r="O28" s="149">
        <v>9954045802</v>
      </c>
      <c r="P28" s="24">
        <v>43624</v>
      </c>
      <c r="Q28" s="18" t="s">
        <v>140</v>
      </c>
      <c r="R28" s="18">
        <v>8</v>
      </c>
      <c r="S28" s="18" t="s">
        <v>79</v>
      </c>
      <c r="T28" s="18"/>
    </row>
    <row r="29" spans="1:20" ht="33">
      <c r="A29" s="4">
        <v>25</v>
      </c>
      <c r="B29" s="17" t="s">
        <v>62</v>
      </c>
      <c r="C29" s="143" t="s">
        <v>418</v>
      </c>
      <c r="D29" s="18" t="s">
        <v>23</v>
      </c>
      <c r="E29" s="144" t="s">
        <v>419</v>
      </c>
      <c r="F29" s="144" t="s">
        <v>199</v>
      </c>
      <c r="G29" s="145">
        <v>45</v>
      </c>
      <c r="H29" s="145">
        <v>49</v>
      </c>
      <c r="I29" s="56">
        <f t="shared" si="0"/>
        <v>94</v>
      </c>
      <c r="J29" s="151">
        <v>7896183485</v>
      </c>
      <c r="K29" s="18" t="s">
        <v>106</v>
      </c>
      <c r="L29" s="18" t="s">
        <v>107</v>
      </c>
      <c r="M29" s="152">
        <v>8876853748</v>
      </c>
      <c r="N29" s="148" t="s">
        <v>409</v>
      </c>
      <c r="O29" s="152">
        <v>9957126978</v>
      </c>
      <c r="P29" s="24">
        <v>43626</v>
      </c>
      <c r="Q29" s="18" t="s">
        <v>78</v>
      </c>
      <c r="R29" s="18">
        <v>15</v>
      </c>
      <c r="S29" s="18" t="s">
        <v>79</v>
      </c>
      <c r="T29" s="18"/>
    </row>
    <row r="30" spans="1:20" ht="33">
      <c r="A30" s="4">
        <v>26</v>
      </c>
      <c r="B30" s="17" t="s">
        <v>62</v>
      </c>
      <c r="C30" s="151" t="s">
        <v>420</v>
      </c>
      <c r="D30" s="18" t="s">
        <v>25</v>
      </c>
      <c r="E30" s="19">
        <v>11</v>
      </c>
      <c r="F30" s="18"/>
      <c r="G30" s="151">
        <v>10</v>
      </c>
      <c r="H30" s="151">
        <v>15</v>
      </c>
      <c r="I30" s="56">
        <f t="shared" si="0"/>
        <v>25</v>
      </c>
      <c r="J30" s="157">
        <v>9954690046</v>
      </c>
      <c r="K30" s="18" t="s">
        <v>399</v>
      </c>
      <c r="L30" s="18" t="s">
        <v>400</v>
      </c>
      <c r="M30" s="147">
        <v>8486406419</v>
      </c>
      <c r="N30" s="18" t="s">
        <v>402</v>
      </c>
      <c r="O30" s="149">
        <v>7399623558</v>
      </c>
      <c r="P30" s="24">
        <v>43626</v>
      </c>
      <c r="Q30" s="18" t="s">
        <v>78</v>
      </c>
      <c r="R30" s="18">
        <v>6</v>
      </c>
      <c r="S30" s="18" t="s">
        <v>79</v>
      </c>
      <c r="T30" s="18"/>
    </row>
    <row r="31" spans="1:20">
      <c r="A31" s="4">
        <v>27</v>
      </c>
      <c r="B31" s="17" t="s">
        <v>63</v>
      </c>
      <c r="C31" s="143" t="s">
        <v>431</v>
      </c>
      <c r="D31" s="18" t="s">
        <v>23</v>
      </c>
      <c r="E31" s="144" t="s">
        <v>432</v>
      </c>
      <c r="F31" s="144" t="s">
        <v>89</v>
      </c>
      <c r="G31" s="151">
        <v>17</v>
      </c>
      <c r="H31" s="151">
        <v>19</v>
      </c>
      <c r="I31" s="56">
        <f t="shared" si="0"/>
        <v>36</v>
      </c>
      <c r="J31" s="151">
        <v>9859327063</v>
      </c>
      <c r="K31" s="18" t="s">
        <v>478</v>
      </c>
      <c r="L31" s="18" t="s">
        <v>472</v>
      </c>
      <c r="M31" s="152">
        <v>9864328262</v>
      </c>
      <c r="N31" s="148" t="s">
        <v>479</v>
      </c>
      <c r="O31" s="149">
        <v>9085971171</v>
      </c>
      <c r="P31" s="24">
        <v>43626</v>
      </c>
      <c r="Q31" s="18" t="s">
        <v>78</v>
      </c>
      <c r="R31" s="18">
        <v>8</v>
      </c>
      <c r="S31" s="18" t="s">
        <v>79</v>
      </c>
      <c r="T31" s="18"/>
    </row>
    <row r="32" spans="1:20">
      <c r="A32" s="4">
        <v>28</v>
      </c>
      <c r="B32" s="17" t="s">
        <v>63</v>
      </c>
      <c r="C32" s="148" t="s">
        <v>433</v>
      </c>
      <c r="D32" s="18" t="s">
        <v>25</v>
      </c>
      <c r="E32" s="19">
        <v>11</v>
      </c>
      <c r="F32" s="18"/>
      <c r="G32" s="148">
        <v>17</v>
      </c>
      <c r="H32" s="148">
        <v>16</v>
      </c>
      <c r="I32" s="56">
        <f t="shared" si="0"/>
        <v>33</v>
      </c>
      <c r="J32" s="150">
        <v>8812892134</v>
      </c>
      <c r="K32" s="18" t="s">
        <v>471</v>
      </c>
      <c r="L32" s="18" t="s">
        <v>472</v>
      </c>
      <c r="M32" s="152">
        <v>9864328262</v>
      </c>
      <c r="N32" s="148" t="s">
        <v>476</v>
      </c>
      <c r="O32" s="149">
        <v>9954045802</v>
      </c>
      <c r="P32" s="24">
        <v>43626</v>
      </c>
      <c r="Q32" s="18" t="s">
        <v>78</v>
      </c>
      <c r="R32" s="18">
        <v>8</v>
      </c>
      <c r="S32" s="18" t="s">
        <v>79</v>
      </c>
      <c r="T32" s="18"/>
    </row>
    <row r="33" spans="1:20" ht="33">
      <c r="A33" s="4">
        <v>29</v>
      </c>
      <c r="B33" s="17" t="s">
        <v>62</v>
      </c>
      <c r="C33" s="143" t="s">
        <v>418</v>
      </c>
      <c r="D33" s="18" t="s">
        <v>23</v>
      </c>
      <c r="E33" s="144" t="s">
        <v>419</v>
      </c>
      <c r="F33" s="144" t="s">
        <v>199</v>
      </c>
      <c r="G33" s="145">
        <v>45</v>
      </c>
      <c r="H33" s="145">
        <v>49</v>
      </c>
      <c r="I33" s="56">
        <f t="shared" si="0"/>
        <v>94</v>
      </c>
      <c r="J33" s="151">
        <v>7896183485</v>
      </c>
      <c r="K33" s="18" t="s">
        <v>106</v>
      </c>
      <c r="L33" s="18" t="s">
        <v>107</v>
      </c>
      <c r="M33" s="152">
        <v>8876853748</v>
      </c>
      <c r="N33" s="148" t="s">
        <v>409</v>
      </c>
      <c r="O33" s="152">
        <v>9957126978</v>
      </c>
      <c r="P33" s="24">
        <v>43627</v>
      </c>
      <c r="Q33" s="18" t="s">
        <v>91</v>
      </c>
      <c r="R33" s="18">
        <v>15</v>
      </c>
      <c r="S33" s="18" t="s">
        <v>79</v>
      </c>
      <c r="T33" s="18"/>
    </row>
    <row r="34" spans="1:20">
      <c r="A34" s="4">
        <v>30</v>
      </c>
      <c r="B34" s="17" t="s">
        <v>62</v>
      </c>
      <c r="C34" s="18" t="s">
        <v>348</v>
      </c>
      <c r="D34" s="18" t="s">
        <v>25</v>
      </c>
      <c r="E34" s="19"/>
      <c r="F34" s="18"/>
      <c r="G34" s="19">
        <v>6</v>
      </c>
      <c r="H34" s="19">
        <v>5</v>
      </c>
      <c r="I34" s="56">
        <f t="shared" si="0"/>
        <v>11</v>
      </c>
      <c r="J34" s="152">
        <v>9508202551</v>
      </c>
      <c r="K34" s="18" t="s">
        <v>399</v>
      </c>
      <c r="L34" s="18" t="s">
        <v>400</v>
      </c>
      <c r="M34" s="147">
        <v>8486406419</v>
      </c>
      <c r="N34" s="18" t="s">
        <v>404</v>
      </c>
      <c r="O34" s="149">
        <v>9706058216</v>
      </c>
      <c r="P34" s="24">
        <v>43627</v>
      </c>
      <c r="Q34" s="18" t="s">
        <v>91</v>
      </c>
      <c r="R34" s="18">
        <v>8</v>
      </c>
      <c r="S34" s="18" t="s">
        <v>79</v>
      </c>
      <c r="T34" s="18"/>
    </row>
    <row r="35" spans="1:20">
      <c r="A35" s="4">
        <v>31</v>
      </c>
      <c r="B35" s="17" t="s">
        <v>63</v>
      </c>
      <c r="C35" s="143" t="s">
        <v>434</v>
      </c>
      <c r="D35" s="18" t="s">
        <v>23</v>
      </c>
      <c r="E35" s="144" t="s">
        <v>435</v>
      </c>
      <c r="F35" s="144" t="s">
        <v>89</v>
      </c>
      <c r="G35" s="145">
        <v>41</v>
      </c>
      <c r="H35" s="145">
        <v>34</v>
      </c>
      <c r="I35" s="56">
        <f t="shared" si="0"/>
        <v>75</v>
      </c>
      <c r="J35" s="54">
        <v>7399152072</v>
      </c>
      <c r="K35" s="18" t="s">
        <v>478</v>
      </c>
      <c r="L35" s="18" t="s">
        <v>472</v>
      </c>
      <c r="M35" s="152">
        <v>9864328262</v>
      </c>
      <c r="N35" s="148" t="s">
        <v>479</v>
      </c>
      <c r="O35" s="149">
        <v>9085971171</v>
      </c>
      <c r="P35" s="24">
        <v>43627</v>
      </c>
      <c r="Q35" s="18" t="s">
        <v>91</v>
      </c>
      <c r="R35" s="18">
        <v>8</v>
      </c>
      <c r="S35" s="18" t="s">
        <v>79</v>
      </c>
      <c r="T35" s="18"/>
    </row>
    <row r="36" spans="1:20">
      <c r="A36" s="4">
        <v>32</v>
      </c>
      <c r="B36" s="17" t="s">
        <v>63</v>
      </c>
      <c r="C36" s="148" t="s">
        <v>436</v>
      </c>
      <c r="D36" s="18" t="s">
        <v>25</v>
      </c>
      <c r="E36" s="19">
        <v>218</v>
      </c>
      <c r="F36" s="18"/>
      <c r="G36" s="148">
        <v>14</v>
      </c>
      <c r="H36" s="148">
        <v>45</v>
      </c>
      <c r="I36" s="56">
        <f t="shared" si="0"/>
        <v>59</v>
      </c>
      <c r="J36" s="150">
        <v>8876206167</v>
      </c>
      <c r="K36" s="18" t="s">
        <v>471</v>
      </c>
      <c r="L36" s="18" t="s">
        <v>472</v>
      </c>
      <c r="M36" s="152">
        <v>9864328262</v>
      </c>
      <c r="N36" s="148" t="s">
        <v>476</v>
      </c>
      <c r="O36" s="149">
        <v>9954045802</v>
      </c>
      <c r="P36" s="24">
        <v>43627</v>
      </c>
      <c r="Q36" s="18" t="s">
        <v>91</v>
      </c>
      <c r="R36" s="18">
        <v>8</v>
      </c>
      <c r="S36" s="18" t="s">
        <v>79</v>
      </c>
      <c r="T36" s="18"/>
    </row>
    <row r="37" spans="1:20" ht="33">
      <c r="A37" s="4">
        <v>33</v>
      </c>
      <c r="B37" s="17" t="s">
        <v>62</v>
      </c>
      <c r="C37" s="143" t="s">
        <v>72</v>
      </c>
      <c r="D37" s="18" t="s">
        <v>23</v>
      </c>
      <c r="E37" s="144" t="s">
        <v>73</v>
      </c>
      <c r="F37" s="144" t="s">
        <v>74</v>
      </c>
      <c r="G37" s="145">
        <v>65</v>
      </c>
      <c r="H37" s="145">
        <v>59</v>
      </c>
      <c r="I37" s="56">
        <f t="shared" si="0"/>
        <v>124</v>
      </c>
      <c r="J37" s="54">
        <v>9577921066</v>
      </c>
      <c r="K37" s="18" t="s">
        <v>75</v>
      </c>
      <c r="L37" s="146" t="s">
        <v>76</v>
      </c>
      <c r="M37" s="147">
        <v>9085862146</v>
      </c>
      <c r="N37" s="148" t="s">
        <v>77</v>
      </c>
      <c r="O37" s="149">
        <v>9085628627</v>
      </c>
      <c r="P37" s="24">
        <v>43628</v>
      </c>
      <c r="Q37" s="18" t="s">
        <v>101</v>
      </c>
      <c r="R37" s="18">
        <v>15</v>
      </c>
      <c r="S37" s="18" t="s">
        <v>79</v>
      </c>
      <c r="T37" s="18"/>
    </row>
    <row r="38" spans="1:20" ht="33">
      <c r="A38" s="4">
        <v>34</v>
      </c>
      <c r="B38" s="17" t="s">
        <v>62</v>
      </c>
      <c r="C38" s="148" t="s">
        <v>437</v>
      </c>
      <c r="D38" s="18" t="s">
        <v>25</v>
      </c>
      <c r="E38" s="19">
        <v>12</v>
      </c>
      <c r="F38" s="18"/>
      <c r="G38" s="148">
        <v>10</v>
      </c>
      <c r="H38" s="148">
        <v>14</v>
      </c>
      <c r="I38" s="56">
        <f t="shared" si="0"/>
        <v>24</v>
      </c>
      <c r="J38" s="150">
        <v>8822165611</v>
      </c>
      <c r="K38" s="18" t="s">
        <v>176</v>
      </c>
      <c r="L38" s="18" t="s">
        <v>177</v>
      </c>
      <c r="M38" s="147">
        <v>9954115855</v>
      </c>
      <c r="N38" s="148" t="s">
        <v>480</v>
      </c>
      <c r="O38" s="149">
        <v>9864248195</v>
      </c>
      <c r="P38" s="24">
        <v>43628</v>
      </c>
      <c r="Q38" s="18" t="s">
        <v>101</v>
      </c>
      <c r="R38" s="18">
        <v>8</v>
      </c>
      <c r="S38" s="18" t="s">
        <v>79</v>
      </c>
      <c r="T38" s="18"/>
    </row>
    <row r="39" spans="1:20" ht="33">
      <c r="A39" s="4">
        <v>35</v>
      </c>
      <c r="B39" s="17" t="s">
        <v>63</v>
      </c>
      <c r="C39" s="143" t="s">
        <v>438</v>
      </c>
      <c r="D39" s="18" t="s">
        <v>23</v>
      </c>
      <c r="E39" s="144" t="s">
        <v>439</v>
      </c>
      <c r="F39" s="144" t="s">
        <v>89</v>
      </c>
      <c r="G39" s="145">
        <v>35</v>
      </c>
      <c r="H39" s="145">
        <v>29</v>
      </c>
      <c r="I39" s="56">
        <f t="shared" si="0"/>
        <v>64</v>
      </c>
      <c r="J39" s="54">
        <v>8011519535</v>
      </c>
      <c r="K39" s="18" t="s">
        <v>471</v>
      </c>
      <c r="L39" s="18" t="s">
        <v>472</v>
      </c>
      <c r="M39" s="152">
        <v>9864328262</v>
      </c>
      <c r="N39" s="148" t="s">
        <v>481</v>
      </c>
      <c r="O39" s="155">
        <v>9954259685</v>
      </c>
      <c r="P39" s="24">
        <v>43628</v>
      </c>
      <c r="Q39" s="18" t="s">
        <v>101</v>
      </c>
      <c r="R39" s="18">
        <v>8</v>
      </c>
      <c r="S39" s="18" t="s">
        <v>79</v>
      </c>
      <c r="T39" s="18"/>
    </row>
    <row r="40" spans="1:20" ht="33">
      <c r="A40" s="4">
        <v>36</v>
      </c>
      <c r="B40" s="17" t="s">
        <v>63</v>
      </c>
      <c r="C40" s="148" t="s">
        <v>440</v>
      </c>
      <c r="D40" s="18" t="s">
        <v>25</v>
      </c>
      <c r="E40" s="19">
        <v>27</v>
      </c>
      <c r="F40" s="18"/>
      <c r="G40" s="148">
        <v>5</v>
      </c>
      <c r="H40" s="148">
        <v>10</v>
      </c>
      <c r="I40" s="56">
        <f t="shared" si="0"/>
        <v>15</v>
      </c>
      <c r="J40" s="150">
        <v>9957857411</v>
      </c>
      <c r="K40" s="18" t="s">
        <v>478</v>
      </c>
      <c r="L40" s="18" t="s">
        <v>472</v>
      </c>
      <c r="M40" s="152">
        <v>9864328262</v>
      </c>
      <c r="N40" s="148" t="s">
        <v>479</v>
      </c>
      <c r="O40" s="149">
        <v>9085971171</v>
      </c>
      <c r="P40" s="24">
        <v>43628</v>
      </c>
      <c r="Q40" s="18" t="s">
        <v>101</v>
      </c>
      <c r="R40" s="18">
        <v>8</v>
      </c>
      <c r="S40" s="18" t="s">
        <v>79</v>
      </c>
      <c r="T40" s="18"/>
    </row>
    <row r="41" spans="1:20" ht="33">
      <c r="A41" s="4">
        <v>37</v>
      </c>
      <c r="B41" s="17" t="s">
        <v>62</v>
      </c>
      <c r="C41" s="143" t="s">
        <v>88</v>
      </c>
      <c r="D41" s="18" t="s">
        <v>23</v>
      </c>
      <c r="E41" s="144" t="s">
        <v>73</v>
      </c>
      <c r="F41" s="144" t="s">
        <v>89</v>
      </c>
      <c r="G41" s="145">
        <v>24</v>
      </c>
      <c r="H41" s="145">
        <v>22</v>
      </c>
      <c r="I41" s="56">
        <f t="shared" si="0"/>
        <v>46</v>
      </c>
      <c r="J41" s="151">
        <v>9401381124</v>
      </c>
      <c r="K41" s="18" t="s">
        <v>75</v>
      </c>
      <c r="L41" s="146" t="s">
        <v>76</v>
      </c>
      <c r="M41" s="147">
        <v>9085862146</v>
      </c>
      <c r="N41" s="148" t="s">
        <v>77</v>
      </c>
      <c r="O41" s="149">
        <v>9085628627</v>
      </c>
      <c r="P41" s="24">
        <v>43629</v>
      </c>
      <c r="Q41" s="18" t="s">
        <v>114</v>
      </c>
      <c r="R41" s="18">
        <v>15</v>
      </c>
      <c r="S41" s="18" t="s">
        <v>79</v>
      </c>
      <c r="T41" s="18"/>
    </row>
    <row r="42" spans="1:20">
      <c r="A42" s="4">
        <v>38</v>
      </c>
      <c r="B42" s="17" t="s">
        <v>62</v>
      </c>
      <c r="C42" s="148" t="s">
        <v>441</v>
      </c>
      <c r="D42" s="18" t="s">
        <v>25</v>
      </c>
      <c r="E42" s="19">
        <v>134</v>
      </c>
      <c r="F42" s="18"/>
      <c r="G42" s="148">
        <v>30</v>
      </c>
      <c r="H42" s="148">
        <v>33</v>
      </c>
      <c r="I42" s="56">
        <f t="shared" si="0"/>
        <v>63</v>
      </c>
      <c r="J42" s="150">
        <v>9859579304</v>
      </c>
      <c r="K42" s="18" t="s">
        <v>176</v>
      </c>
      <c r="L42" s="18" t="s">
        <v>177</v>
      </c>
      <c r="M42" s="147">
        <v>9954115855</v>
      </c>
      <c r="N42" s="148" t="s">
        <v>480</v>
      </c>
      <c r="O42" s="149">
        <v>9864248195</v>
      </c>
      <c r="P42" s="24">
        <v>43629</v>
      </c>
      <c r="Q42" s="18" t="s">
        <v>114</v>
      </c>
      <c r="R42" s="18">
        <v>8</v>
      </c>
      <c r="S42" s="18" t="s">
        <v>79</v>
      </c>
      <c r="T42" s="18"/>
    </row>
    <row r="43" spans="1:20">
      <c r="A43" s="4">
        <v>39</v>
      </c>
      <c r="B43" s="17" t="s">
        <v>63</v>
      </c>
      <c r="C43" s="143" t="s">
        <v>442</v>
      </c>
      <c r="D43" s="18" t="s">
        <v>23</v>
      </c>
      <c r="E43" s="144" t="s">
        <v>443</v>
      </c>
      <c r="F43" s="144" t="s">
        <v>74</v>
      </c>
      <c r="G43" s="145">
        <v>74</v>
      </c>
      <c r="H43" s="145">
        <v>79</v>
      </c>
      <c r="I43" s="56">
        <f t="shared" si="0"/>
        <v>153</v>
      </c>
      <c r="J43" s="54" t="s">
        <v>482</v>
      </c>
      <c r="K43" s="18" t="s">
        <v>478</v>
      </c>
      <c r="L43" s="18" t="s">
        <v>472</v>
      </c>
      <c r="M43" s="152">
        <v>9864328262</v>
      </c>
      <c r="N43" s="148" t="s">
        <v>479</v>
      </c>
      <c r="O43" s="149">
        <v>9085971171</v>
      </c>
      <c r="P43" s="24">
        <v>43629</v>
      </c>
      <c r="Q43" s="18" t="s">
        <v>114</v>
      </c>
      <c r="R43" s="18">
        <v>8</v>
      </c>
      <c r="S43" s="18" t="s">
        <v>79</v>
      </c>
      <c r="T43" s="18"/>
    </row>
    <row r="44" spans="1:20">
      <c r="A44" s="4">
        <v>40</v>
      </c>
      <c r="B44" s="17" t="s">
        <v>63</v>
      </c>
      <c r="C44" s="148" t="s">
        <v>444</v>
      </c>
      <c r="D44" s="18" t="s">
        <v>25</v>
      </c>
      <c r="E44" s="161"/>
      <c r="F44" s="18"/>
      <c r="G44" s="148">
        <v>27</v>
      </c>
      <c r="H44" s="148">
        <v>21</v>
      </c>
      <c r="I44" s="56">
        <f t="shared" si="0"/>
        <v>48</v>
      </c>
      <c r="J44" s="150">
        <v>9954007075</v>
      </c>
      <c r="K44" s="18" t="s">
        <v>478</v>
      </c>
      <c r="L44" s="18" t="s">
        <v>472</v>
      </c>
      <c r="M44" s="152">
        <v>9864328262</v>
      </c>
      <c r="N44" s="148" t="s">
        <v>479</v>
      </c>
      <c r="O44" s="149">
        <v>9085971171</v>
      </c>
      <c r="P44" s="24">
        <v>43629</v>
      </c>
      <c r="Q44" s="18" t="s">
        <v>114</v>
      </c>
      <c r="R44" s="18">
        <v>8</v>
      </c>
      <c r="S44" s="18" t="s">
        <v>79</v>
      </c>
      <c r="T44" s="18"/>
    </row>
    <row r="45" spans="1:20" ht="33">
      <c r="A45" s="4">
        <v>41</v>
      </c>
      <c r="B45" s="17" t="s">
        <v>62</v>
      </c>
      <c r="C45" s="143" t="s">
        <v>97</v>
      </c>
      <c r="D45" s="18" t="s">
        <v>23</v>
      </c>
      <c r="E45" s="144" t="s">
        <v>73</v>
      </c>
      <c r="F45" s="144" t="s">
        <v>89</v>
      </c>
      <c r="G45" s="145">
        <v>53</v>
      </c>
      <c r="H45" s="145">
        <v>41</v>
      </c>
      <c r="I45" s="56">
        <f t="shared" si="0"/>
        <v>94</v>
      </c>
      <c r="J45" s="54">
        <v>9854717599</v>
      </c>
      <c r="K45" s="154" t="s">
        <v>98</v>
      </c>
      <c r="L45" s="18" t="s">
        <v>99</v>
      </c>
      <c r="M45" s="152">
        <v>9854542701</v>
      </c>
      <c r="N45" s="148" t="s">
        <v>100</v>
      </c>
      <c r="O45" s="149">
        <v>9854928130</v>
      </c>
      <c r="P45" s="24">
        <v>43630</v>
      </c>
      <c r="Q45" s="18" t="s">
        <v>126</v>
      </c>
      <c r="R45" s="18">
        <v>8</v>
      </c>
      <c r="S45" s="18" t="s">
        <v>79</v>
      </c>
      <c r="T45" s="18"/>
    </row>
    <row r="46" spans="1:20">
      <c r="A46" s="4">
        <v>42</v>
      </c>
      <c r="B46" s="17" t="s">
        <v>62</v>
      </c>
      <c r="C46" s="148" t="s">
        <v>445</v>
      </c>
      <c r="D46" s="18" t="s">
        <v>25</v>
      </c>
      <c r="E46" s="19">
        <v>13</v>
      </c>
      <c r="F46" s="18"/>
      <c r="G46" s="148">
        <v>13</v>
      </c>
      <c r="H46" s="148">
        <v>11</v>
      </c>
      <c r="I46" s="56">
        <f t="shared" si="0"/>
        <v>24</v>
      </c>
      <c r="J46" s="150">
        <v>8822541744</v>
      </c>
      <c r="K46" s="18" t="s">
        <v>176</v>
      </c>
      <c r="L46" s="18" t="s">
        <v>177</v>
      </c>
      <c r="M46" s="147">
        <v>9954115855</v>
      </c>
      <c r="N46" s="148" t="s">
        <v>470</v>
      </c>
      <c r="O46" s="149">
        <v>9508381820</v>
      </c>
      <c r="P46" s="24">
        <v>43630</v>
      </c>
      <c r="Q46" s="18" t="s">
        <v>126</v>
      </c>
      <c r="R46" s="18">
        <v>8</v>
      </c>
      <c r="S46" s="18" t="s">
        <v>79</v>
      </c>
      <c r="T46" s="18"/>
    </row>
    <row r="47" spans="1:20" ht="33">
      <c r="A47" s="4">
        <v>43</v>
      </c>
      <c r="B47" s="17" t="s">
        <v>63</v>
      </c>
      <c r="C47" s="143" t="s">
        <v>446</v>
      </c>
      <c r="D47" s="18" t="s">
        <v>23</v>
      </c>
      <c r="E47" s="144" t="s">
        <v>447</v>
      </c>
      <c r="F47" s="144" t="s">
        <v>89</v>
      </c>
      <c r="G47" s="145">
        <v>44</v>
      </c>
      <c r="H47" s="145">
        <v>37</v>
      </c>
      <c r="I47" s="56">
        <f t="shared" si="0"/>
        <v>81</v>
      </c>
      <c r="J47" s="151">
        <v>9859067674</v>
      </c>
      <c r="K47" s="18" t="s">
        <v>483</v>
      </c>
      <c r="L47" s="18" t="s">
        <v>484</v>
      </c>
      <c r="M47" s="152">
        <v>9864584011</v>
      </c>
      <c r="N47" s="148" t="s">
        <v>485</v>
      </c>
      <c r="O47" s="149">
        <v>9859746048</v>
      </c>
      <c r="P47" s="24">
        <v>43630</v>
      </c>
      <c r="Q47" s="18" t="s">
        <v>126</v>
      </c>
      <c r="R47" s="18">
        <v>8</v>
      </c>
      <c r="S47" s="18" t="s">
        <v>79</v>
      </c>
      <c r="T47" s="18"/>
    </row>
    <row r="48" spans="1:20">
      <c r="A48" s="4">
        <v>44</v>
      </c>
      <c r="B48" s="17" t="s">
        <v>63</v>
      </c>
      <c r="C48" s="148" t="s">
        <v>448</v>
      </c>
      <c r="D48" s="18" t="s">
        <v>25</v>
      </c>
      <c r="E48" s="19">
        <v>71</v>
      </c>
      <c r="F48" s="18"/>
      <c r="G48" s="148">
        <v>4</v>
      </c>
      <c r="H48" s="148">
        <v>6</v>
      </c>
      <c r="I48" s="56">
        <f t="shared" si="0"/>
        <v>10</v>
      </c>
      <c r="J48" s="148">
        <v>8811820752</v>
      </c>
      <c r="K48" s="18" t="s">
        <v>483</v>
      </c>
      <c r="L48" s="18" t="s">
        <v>484</v>
      </c>
      <c r="M48" s="152">
        <v>9864584011</v>
      </c>
      <c r="N48" s="148" t="s">
        <v>486</v>
      </c>
      <c r="O48" s="149">
        <v>9954973037</v>
      </c>
      <c r="P48" s="24">
        <v>43630</v>
      </c>
      <c r="Q48" s="18" t="s">
        <v>126</v>
      </c>
      <c r="R48" s="18">
        <v>8</v>
      </c>
      <c r="S48" s="18" t="s">
        <v>79</v>
      </c>
      <c r="T48" s="18"/>
    </row>
    <row r="49" spans="1:20" ht="33">
      <c r="A49" s="4">
        <v>45</v>
      </c>
      <c r="B49" s="17" t="s">
        <v>62</v>
      </c>
      <c r="C49" s="143" t="s">
        <v>111</v>
      </c>
      <c r="D49" s="18" t="s">
        <v>23</v>
      </c>
      <c r="E49" s="144" t="s">
        <v>112</v>
      </c>
      <c r="F49" s="144" t="s">
        <v>89</v>
      </c>
      <c r="G49" s="145">
        <v>19</v>
      </c>
      <c r="H49" s="145">
        <v>25</v>
      </c>
      <c r="I49" s="56">
        <f t="shared" si="0"/>
        <v>44</v>
      </c>
      <c r="J49" s="54" t="s">
        <v>113</v>
      </c>
      <c r="K49" s="154" t="s">
        <v>98</v>
      </c>
      <c r="L49" s="18" t="s">
        <v>99</v>
      </c>
      <c r="M49" s="152">
        <v>9854542701</v>
      </c>
      <c r="N49" s="148" t="s">
        <v>100</v>
      </c>
      <c r="O49" s="149">
        <v>9854928130</v>
      </c>
      <c r="P49" s="24">
        <v>43631</v>
      </c>
      <c r="Q49" s="18" t="s">
        <v>140</v>
      </c>
      <c r="R49" s="18">
        <v>8</v>
      </c>
      <c r="S49" s="18" t="s">
        <v>79</v>
      </c>
      <c r="T49" s="18"/>
    </row>
    <row r="50" spans="1:20">
      <c r="A50" s="4">
        <v>46</v>
      </c>
      <c r="B50" s="17" t="s">
        <v>62</v>
      </c>
      <c r="C50" s="148" t="s">
        <v>102</v>
      </c>
      <c r="D50" s="18" t="s">
        <v>25</v>
      </c>
      <c r="E50" s="19">
        <v>166</v>
      </c>
      <c r="F50" s="18"/>
      <c r="G50" s="148">
        <v>7</v>
      </c>
      <c r="H50" s="148">
        <v>7</v>
      </c>
      <c r="I50" s="56">
        <f t="shared" si="0"/>
        <v>14</v>
      </c>
      <c r="J50" s="150">
        <v>9401733404</v>
      </c>
      <c r="K50" s="18" t="s">
        <v>98</v>
      </c>
      <c r="L50" s="18" t="s">
        <v>99</v>
      </c>
      <c r="M50" s="152">
        <v>9854542701</v>
      </c>
      <c r="N50" s="148" t="s">
        <v>100</v>
      </c>
      <c r="O50" s="149">
        <v>9854928130</v>
      </c>
      <c r="P50" s="24">
        <v>43631</v>
      </c>
      <c r="Q50" s="18" t="s">
        <v>140</v>
      </c>
      <c r="R50" s="18">
        <v>8</v>
      </c>
      <c r="S50" s="18" t="s">
        <v>79</v>
      </c>
      <c r="T50" s="18"/>
    </row>
    <row r="51" spans="1:20">
      <c r="A51" s="4">
        <v>47</v>
      </c>
      <c r="B51" s="17" t="s">
        <v>63</v>
      </c>
      <c r="C51" s="143" t="s">
        <v>449</v>
      </c>
      <c r="D51" s="18" t="s">
        <v>23</v>
      </c>
      <c r="E51" s="144" t="s">
        <v>450</v>
      </c>
      <c r="F51" s="144" t="s">
        <v>89</v>
      </c>
      <c r="G51" s="145">
        <v>28</v>
      </c>
      <c r="H51" s="145">
        <v>30</v>
      </c>
      <c r="I51" s="56">
        <f t="shared" si="0"/>
        <v>58</v>
      </c>
      <c r="J51" s="54">
        <v>9435409146</v>
      </c>
      <c r="K51" s="18" t="s">
        <v>483</v>
      </c>
      <c r="L51" s="18" t="s">
        <v>487</v>
      </c>
      <c r="M51" s="152">
        <v>9864584011</v>
      </c>
      <c r="N51" s="158" t="s">
        <v>488</v>
      </c>
      <c r="O51" s="149">
        <v>9859068212</v>
      </c>
      <c r="P51" s="24">
        <v>43631</v>
      </c>
      <c r="Q51" s="18" t="s">
        <v>140</v>
      </c>
      <c r="R51" s="18">
        <v>8</v>
      </c>
      <c r="S51" s="18" t="s">
        <v>79</v>
      </c>
      <c r="T51" s="18"/>
    </row>
    <row r="52" spans="1:20">
      <c r="A52" s="4">
        <v>48</v>
      </c>
      <c r="B52" s="17" t="s">
        <v>63</v>
      </c>
      <c r="C52" s="148" t="s">
        <v>451</v>
      </c>
      <c r="D52" s="18" t="s">
        <v>25</v>
      </c>
      <c r="E52" s="19">
        <v>203</v>
      </c>
      <c r="F52" s="18"/>
      <c r="G52" s="148">
        <v>7</v>
      </c>
      <c r="H52" s="148">
        <v>11</v>
      </c>
      <c r="I52" s="56">
        <f t="shared" si="0"/>
        <v>18</v>
      </c>
      <c r="J52" s="150">
        <v>9577948468</v>
      </c>
      <c r="K52" s="18" t="s">
        <v>483</v>
      </c>
      <c r="L52" s="18" t="s">
        <v>487</v>
      </c>
      <c r="M52" s="152">
        <v>9864584011</v>
      </c>
      <c r="N52" s="148" t="s">
        <v>486</v>
      </c>
      <c r="O52" s="54">
        <v>9954973037</v>
      </c>
      <c r="P52" s="24">
        <v>43631</v>
      </c>
      <c r="Q52" s="18" t="s">
        <v>140</v>
      </c>
      <c r="R52" s="18">
        <v>8</v>
      </c>
      <c r="S52" s="18" t="s">
        <v>79</v>
      </c>
      <c r="T52" s="18"/>
    </row>
    <row r="53" spans="1:20">
      <c r="A53" s="4">
        <v>49</v>
      </c>
      <c r="B53" s="17" t="s">
        <v>62</v>
      </c>
      <c r="C53" s="143" t="s">
        <v>121</v>
      </c>
      <c r="D53" s="18" t="s">
        <v>23</v>
      </c>
      <c r="E53" s="144" t="s">
        <v>122</v>
      </c>
      <c r="F53" s="144" t="s">
        <v>89</v>
      </c>
      <c r="G53" s="145">
        <v>12</v>
      </c>
      <c r="H53" s="145">
        <v>12</v>
      </c>
      <c r="I53" s="56">
        <f t="shared" si="0"/>
        <v>24</v>
      </c>
      <c r="J53" s="54">
        <v>9706139896</v>
      </c>
      <c r="K53" s="18" t="s">
        <v>123</v>
      </c>
      <c r="L53" s="18" t="s">
        <v>124</v>
      </c>
      <c r="M53" s="147">
        <v>9954256843</v>
      </c>
      <c r="N53" s="148" t="s">
        <v>128</v>
      </c>
      <c r="O53" s="54">
        <v>9864699359</v>
      </c>
      <c r="P53" s="24">
        <v>43633</v>
      </c>
      <c r="Q53" s="18" t="s">
        <v>78</v>
      </c>
      <c r="R53" s="18">
        <v>15</v>
      </c>
      <c r="S53" s="18" t="s">
        <v>79</v>
      </c>
      <c r="T53" s="18"/>
    </row>
    <row r="54" spans="1:20">
      <c r="A54" s="4">
        <v>50</v>
      </c>
      <c r="B54" s="17" t="s">
        <v>62</v>
      </c>
      <c r="C54" s="148" t="s">
        <v>127</v>
      </c>
      <c r="D54" s="18" t="s">
        <v>25</v>
      </c>
      <c r="E54" s="19">
        <v>89</v>
      </c>
      <c r="F54" s="18"/>
      <c r="G54" s="19">
        <v>4</v>
      </c>
      <c r="H54" s="19">
        <v>7</v>
      </c>
      <c r="I54" s="56">
        <f t="shared" si="0"/>
        <v>11</v>
      </c>
      <c r="J54" s="150">
        <v>9401039071</v>
      </c>
      <c r="K54" s="18" t="s">
        <v>123</v>
      </c>
      <c r="L54" s="18" t="s">
        <v>124</v>
      </c>
      <c r="M54" s="147">
        <v>9954256843</v>
      </c>
      <c r="N54" s="148" t="s">
        <v>128</v>
      </c>
      <c r="O54" s="54">
        <v>9864699359</v>
      </c>
      <c r="P54" s="24">
        <v>43633</v>
      </c>
      <c r="Q54" s="18" t="s">
        <v>78</v>
      </c>
      <c r="R54" s="18">
        <v>15</v>
      </c>
      <c r="S54" s="18" t="s">
        <v>79</v>
      </c>
      <c r="T54" s="18"/>
    </row>
    <row r="55" spans="1:20" ht="33">
      <c r="A55" s="4">
        <v>51</v>
      </c>
      <c r="B55" s="17" t="s">
        <v>63</v>
      </c>
      <c r="C55" s="143" t="s">
        <v>452</v>
      </c>
      <c r="D55" s="18" t="s">
        <v>23</v>
      </c>
      <c r="E55" s="144" t="s">
        <v>453</v>
      </c>
      <c r="F55" s="144" t="s">
        <v>89</v>
      </c>
      <c r="G55" s="145">
        <v>23</v>
      </c>
      <c r="H55" s="145">
        <v>26</v>
      </c>
      <c r="I55" s="56">
        <f t="shared" si="0"/>
        <v>49</v>
      </c>
      <c r="J55" s="54">
        <v>8876429874</v>
      </c>
      <c r="K55" s="18" t="s">
        <v>483</v>
      </c>
      <c r="L55" s="18" t="s">
        <v>484</v>
      </c>
      <c r="M55" s="152">
        <v>9864584011</v>
      </c>
      <c r="N55" s="148" t="s">
        <v>489</v>
      </c>
      <c r="O55" s="149">
        <v>9957693185</v>
      </c>
      <c r="P55" s="24">
        <v>43633</v>
      </c>
      <c r="Q55" s="18" t="s">
        <v>78</v>
      </c>
      <c r="R55" s="18">
        <v>8</v>
      </c>
      <c r="S55" s="18" t="s">
        <v>79</v>
      </c>
      <c r="T55" s="18"/>
    </row>
    <row r="56" spans="1:20" ht="33">
      <c r="A56" s="4">
        <v>52</v>
      </c>
      <c r="B56" s="17" t="s">
        <v>63</v>
      </c>
      <c r="C56" s="148" t="s">
        <v>454</v>
      </c>
      <c r="D56" s="18" t="s">
        <v>25</v>
      </c>
      <c r="E56" s="19"/>
      <c r="F56" s="18"/>
      <c r="G56" s="148">
        <v>13</v>
      </c>
      <c r="H56" s="148">
        <v>7</v>
      </c>
      <c r="I56" s="56">
        <f t="shared" si="0"/>
        <v>20</v>
      </c>
      <c r="J56" s="150">
        <v>9864764245</v>
      </c>
      <c r="K56" s="18" t="s">
        <v>483</v>
      </c>
      <c r="L56" s="18" t="s">
        <v>487</v>
      </c>
      <c r="M56" s="152">
        <v>9864584011</v>
      </c>
      <c r="N56" s="148" t="s">
        <v>490</v>
      </c>
      <c r="O56" s="149">
        <v>8749926831</v>
      </c>
      <c r="P56" s="24">
        <v>43633</v>
      </c>
      <c r="Q56" s="18" t="s">
        <v>78</v>
      </c>
      <c r="R56" s="18">
        <v>8</v>
      </c>
      <c r="S56" s="18" t="s">
        <v>79</v>
      </c>
      <c r="T56" s="18"/>
    </row>
    <row r="57" spans="1:20" ht="33">
      <c r="A57" s="4">
        <v>53</v>
      </c>
      <c r="B57" s="17" t="s">
        <v>62</v>
      </c>
      <c r="C57" s="143" t="s">
        <v>137</v>
      </c>
      <c r="D57" s="18" t="s">
        <v>23</v>
      </c>
      <c r="E57" s="144" t="s">
        <v>138</v>
      </c>
      <c r="F57" s="144" t="s">
        <v>89</v>
      </c>
      <c r="G57" s="145">
        <v>14</v>
      </c>
      <c r="H57" s="145">
        <v>12</v>
      </c>
      <c r="I57" s="56">
        <f t="shared" si="0"/>
        <v>26</v>
      </c>
      <c r="J57" s="54" t="s">
        <v>139</v>
      </c>
      <c r="K57" s="18" t="s">
        <v>123</v>
      </c>
      <c r="L57" s="18" t="s">
        <v>124</v>
      </c>
      <c r="M57" s="147">
        <v>9954256843</v>
      </c>
      <c r="N57" s="148" t="s">
        <v>128</v>
      </c>
      <c r="O57" s="54">
        <v>9864699359</v>
      </c>
      <c r="P57" s="24">
        <v>43634</v>
      </c>
      <c r="Q57" s="18" t="s">
        <v>91</v>
      </c>
      <c r="R57" s="18">
        <v>15</v>
      </c>
      <c r="S57" s="18" t="s">
        <v>79</v>
      </c>
      <c r="T57" s="18"/>
    </row>
    <row r="58" spans="1:20">
      <c r="A58" s="4">
        <v>54</v>
      </c>
      <c r="B58" s="17" t="s">
        <v>62</v>
      </c>
      <c r="C58" s="148" t="s">
        <v>150</v>
      </c>
      <c r="D58" s="18" t="s">
        <v>25</v>
      </c>
      <c r="E58" s="19">
        <v>39</v>
      </c>
      <c r="F58" s="18"/>
      <c r="G58" s="148">
        <v>20</v>
      </c>
      <c r="H58" s="148">
        <v>13</v>
      </c>
      <c r="I58" s="56">
        <f t="shared" si="0"/>
        <v>33</v>
      </c>
      <c r="J58" s="150">
        <v>9864387133</v>
      </c>
      <c r="K58" s="18" t="s">
        <v>123</v>
      </c>
      <c r="L58" s="18" t="s">
        <v>124</v>
      </c>
      <c r="M58" s="147">
        <v>9954256843</v>
      </c>
      <c r="N58" s="148" t="s">
        <v>125</v>
      </c>
      <c r="O58" s="149">
        <v>9859834724</v>
      </c>
      <c r="P58" s="24">
        <v>43634</v>
      </c>
      <c r="Q58" s="18" t="s">
        <v>91</v>
      </c>
      <c r="R58" s="18">
        <v>15</v>
      </c>
      <c r="S58" s="18" t="s">
        <v>79</v>
      </c>
      <c r="T58" s="18"/>
    </row>
    <row r="59" spans="1:20" ht="33">
      <c r="A59" s="4">
        <v>55</v>
      </c>
      <c r="B59" s="17" t="s">
        <v>63</v>
      </c>
      <c r="C59" s="143" t="s">
        <v>455</v>
      </c>
      <c r="D59" s="18" t="s">
        <v>23</v>
      </c>
      <c r="E59" s="144" t="s">
        <v>456</v>
      </c>
      <c r="F59" s="144" t="s">
        <v>89</v>
      </c>
      <c r="G59" s="151">
        <v>7</v>
      </c>
      <c r="H59" s="151">
        <v>6</v>
      </c>
      <c r="I59" s="56">
        <f t="shared" si="0"/>
        <v>13</v>
      </c>
      <c r="J59" s="151">
        <v>9613460187</v>
      </c>
      <c r="K59" s="18" t="s">
        <v>483</v>
      </c>
      <c r="L59" s="18" t="s">
        <v>484</v>
      </c>
      <c r="M59" s="152">
        <v>9864584011</v>
      </c>
      <c r="N59" s="148" t="s">
        <v>486</v>
      </c>
      <c r="O59" s="149">
        <v>9954973037</v>
      </c>
      <c r="P59" s="24">
        <v>43634</v>
      </c>
      <c r="Q59" s="18" t="s">
        <v>91</v>
      </c>
      <c r="R59" s="18">
        <v>8</v>
      </c>
      <c r="S59" s="18" t="s">
        <v>79</v>
      </c>
      <c r="T59" s="18"/>
    </row>
    <row r="60" spans="1:20">
      <c r="A60" s="4">
        <v>56</v>
      </c>
      <c r="B60" s="17" t="s">
        <v>63</v>
      </c>
      <c r="C60" s="148" t="s">
        <v>457</v>
      </c>
      <c r="D60" s="18" t="s">
        <v>25</v>
      </c>
      <c r="E60" s="19">
        <v>31</v>
      </c>
      <c r="F60" s="18"/>
      <c r="G60" s="148">
        <v>18</v>
      </c>
      <c r="H60" s="148">
        <v>11</v>
      </c>
      <c r="I60" s="56">
        <f t="shared" si="0"/>
        <v>29</v>
      </c>
      <c r="J60" s="150">
        <v>9859881233</v>
      </c>
      <c r="K60" s="18" t="s">
        <v>483</v>
      </c>
      <c r="L60" s="18" t="s">
        <v>487</v>
      </c>
      <c r="M60" s="152">
        <v>9864584011</v>
      </c>
      <c r="N60" s="148" t="s">
        <v>490</v>
      </c>
      <c r="O60" s="149">
        <v>8749926831</v>
      </c>
      <c r="P60" s="24">
        <v>43634</v>
      </c>
      <c r="Q60" s="18" t="s">
        <v>91</v>
      </c>
      <c r="R60" s="18">
        <v>8</v>
      </c>
      <c r="S60" s="18" t="s">
        <v>79</v>
      </c>
      <c r="T60" s="18"/>
    </row>
    <row r="61" spans="1:20" ht="33">
      <c r="A61" s="4">
        <v>57</v>
      </c>
      <c r="B61" s="17" t="s">
        <v>62</v>
      </c>
      <c r="C61" s="143" t="s">
        <v>147</v>
      </c>
      <c r="D61" s="18" t="s">
        <v>23</v>
      </c>
      <c r="E61" s="144" t="s">
        <v>148</v>
      </c>
      <c r="F61" s="144" t="s">
        <v>89</v>
      </c>
      <c r="G61" s="145">
        <v>13</v>
      </c>
      <c r="H61" s="145">
        <v>20</v>
      </c>
      <c r="I61" s="56">
        <f t="shared" si="0"/>
        <v>33</v>
      </c>
      <c r="J61" s="54" t="s">
        <v>149</v>
      </c>
      <c r="K61" s="18" t="s">
        <v>123</v>
      </c>
      <c r="L61" s="18" t="s">
        <v>124</v>
      </c>
      <c r="M61" s="147">
        <v>9954256843</v>
      </c>
      <c r="N61" s="148" t="s">
        <v>128</v>
      </c>
      <c r="O61" s="54">
        <v>9864699359</v>
      </c>
      <c r="P61" s="24">
        <v>43635</v>
      </c>
      <c r="Q61" s="18" t="s">
        <v>101</v>
      </c>
      <c r="R61" s="18">
        <v>15</v>
      </c>
      <c r="S61" s="18" t="s">
        <v>79</v>
      </c>
      <c r="T61" s="18"/>
    </row>
    <row r="62" spans="1:20" ht="33">
      <c r="A62" s="4">
        <v>58</v>
      </c>
      <c r="B62" s="17" t="s">
        <v>62</v>
      </c>
      <c r="C62" s="148" t="s">
        <v>127</v>
      </c>
      <c r="D62" s="18" t="s">
        <v>25</v>
      </c>
      <c r="E62" s="19">
        <v>89</v>
      </c>
      <c r="F62" s="18"/>
      <c r="G62" s="19">
        <v>4</v>
      </c>
      <c r="H62" s="19">
        <v>7</v>
      </c>
      <c r="I62" s="56">
        <f t="shared" si="0"/>
        <v>11</v>
      </c>
      <c r="J62" s="150">
        <v>9401039071</v>
      </c>
      <c r="K62" s="18" t="s">
        <v>123</v>
      </c>
      <c r="L62" s="18" t="s">
        <v>124</v>
      </c>
      <c r="M62" s="147">
        <v>9954256843</v>
      </c>
      <c r="N62" s="148" t="s">
        <v>128</v>
      </c>
      <c r="O62" s="54">
        <v>9864699359</v>
      </c>
      <c r="P62" s="24">
        <v>43635</v>
      </c>
      <c r="Q62" s="18" t="s">
        <v>101</v>
      </c>
      <c r="R62" s="18">
        <v>15</v>
      </c>
      <c r="S62" s="18" t="s">
        <v>79</v>
      </c>
      <c r="T62" s="18"/>
    </row>
    <row r="63" spans="1:20" ht="33">
      <c r="A63" s="4">
        <v>59</v>
      </c>
      <c r="B63" s="17" t="s">
        <v>63</v>
      </c>
      <c r="C63" s="143" t="s">
        <v>458</v>
      </c>
      <c r="D63" s="18"/>
      <c r="E63" s="144" t="s">
        <v>459</v>
      </c>
      <c r="F63" s="144" t="s">
        <v>199</v>
      </c>
      <c r="G63" s="145">
        <v>58</v>
      </c>
      <c r="H63" s="145">
        <v>47</v>
      </c>
      <c r="I63" s="56">
        <f t="shared" si="0"/>
        <v>105</v>
      </c>
      <c r="J63" s="143">
        <v>9435554327</v>
      </c>
      <c r="K63" s="18" t="s">
        <v>483</v>
      </c>
      <c r="L63" s="18" t="s">
        <v>484</v>
      </c>
      <c r="M63" s="152">
        <v>9864584011</v>
      </c>
      <c r="N63" s="148" t="s">
        <v>489</v>
      </c>
      <c r="O63" s="149">
        <v>9957693185</v>
      </c>
      <c r="P63" s="24">
        <v>43635</v>
      </c>
      <c r="Q63" s="18" t="s">
        <v>101</v>
      </c>
      <c r="R63" s="18">
        <v>8</v>
      </c>
      <c r="S63" s="18" t="s">
        <v>79</v>
      </c>
      <c r="T63" s="18"/>
    </row>
    <row r="64" spans="1:20" ht="33">
      <c r="A64" s="4">
        <v>60</v>
      </c>
      <c r="B64" s="17" t="s">
        <v>63</v>
      </c>
      <c r="C64" s="148" t="s">
        <v>460</v>
      </c>
      <c r="D64" s="18" t="s">
        <v>25</v>
      </c>
      <c r="E64" s="19">
        <v>100</v>
      </c>
      <c r="F64" s="18"/>
      <c r="G64" s="148">
        <v>4</v>
      </c>
      <c r="H64" s="148">
        <v>9</v>
      </c>
      <c r="I64" s="56">
        <f t="shared" si="0"/>
        <v>13</v>
      </c>
      <c r="J64" s="150">
        <v>9864471601</v>
      </c>
      <c r="K64" s="18" t="s">
        <v>483</v>
      </c>
      <c r="L64" s="18" t="s">
        <v>487</v>
      </c>
      <c r="M64" s="152">
        <v>9864584011</v>
      </c>
      <c r="N64" s="148" t="s">
        <v>485</v>
      </c>
      <c r="O64" s="54">
        <v>9859746048</v>
      </c>
      <c r="P64" s="24">
        <v>43635</v>
      </c>
      <c r="Q64" s="18" t="s">
        <v>101</v>
      </c>
      <c r="R64" s="18">
        <v>8</v>
      </c>
      <c r="S64" s="18" t="s">
        <v>79</v>
      </c>
      <c r="T64" s="18"/>
    </row>
    <row r="65" spans="1:20" ht="33">
      <c r="A65" s="4">
        <v>61</v>
      </c>
      <c r="B65" s="17" t="s">
        <v>62</v>
      </c>
      <c r="C65" s="143" t="s">
        <v>336</v>
      </c>
      <c r="D65" s="18" t="s">
        <v>23</v>
      </c>
      <c r="E65" s="144" t="s">
        <v>337</v>
      </c>
      <c r="F65" s="144" t="s">
        <v>89</v>
      </c>
      <c r="G65" s="166">
        <v>49</v>
      </c>
      <c r="H65" s="166">
        <v>38</v>
      </c>
      <c r="I65" s="56">
        <f t="shared" si="0"/>
        <v>87</v>
      </c>
      <c r="J65" s="143" t="s">
        <v>396</v>
      </c>
      <c r="K65" s="146" t="s">
        <v>368</v>
      </c>
      <c r="L65" s="146" t="s">
        <v>369</v>
      </c>
      <c r="M65" s="147">
        <v>8472879396</v>
      </c>
      <c r="N65" s="158" t="s">
        <v>391</v>
      </c>
      <c r="O65" s="149">
        <v>9864728808</v>
      </c>
      <c r="P65" s="24">
        <v>43636</v>
      </c>
      <c r="Q65" s="18" t="s">
        <v>114</v>
      </c>
      <c r="R65" s="18">
        <v>10</v>
      </c>
      <c r="S65" s="18" t="s">
        <v>79</v>
      </c>
      <c r="T65" s="18"/>
    </row>
    <row r="66" spans="1:20">
      <c r="A66" s="4">
        <v>62</v>
      </c>
      <c r="B66" s="17" t="s">
        <v>62</v>
      </c>
      <c r="C66" s="151" t="s">
        <v>115</v>
      </c>
      <c r="D66" s="18" t="s">
        <v>25</v>
      </c>
      <c r="E66" s="151">
        <v>2</v>
      </c>
      <c r="F66" s="18"/>
      <c r="G66" s="151">
        <v>16</v>
      </c>
      <c r="H66" s="151">
        <v>10</v>
      </c>
      <c r="I66" s="56">
        <f t="shared" si="0"/>
        <v>26</v>
      </c>
      <c r="J66" s="151">
        <v>9954736418</v>
      </c>
      <c r="K66" s="18" t="s">
        <v>98</v>
      </c>
      <c r="L66" s="18" t="s">
        <v>99</v>
      </c>
      <c r="M66" s="152">
        <v>9854542701</v>
      </c>
      <c r="N66" s="148" t="s">
        <v>100</v>
      </c>
      <c r="O66" s="149">
        <v>9854928130</v>
      </c>
      <c r="P66" s="24">
        <v>43636</v>
      </c>
      <c r="Q66" s="18" t="s">
        <v>114</v>
      </c>
      <c r="R66" s="18">
        <v>8</v>
      </c>
      <c r="S66" s="18" t="s">
        <v>79</v>
      </c>
      <c r="T66" s="18"/>
    </row>
    <row r="67" spans="1:20">
      <c r="A67" s="4">
        <v>63</v>
      </c>
      <c r="B67" s="17" t="s">
        <v>63</v>
      </c>
      <c r="C67" s="143" t="s">
        <v>458</v>
      </c>
      <c r="D67" s="18"/>
      <c r="E67" s="144" t="s">
        <v>459</v>
      </c>
      <c r="F67" s="144" t="s">
        <v>199</v>
      </c>
      <c r="G67" s="145">
        <v>58</v>
      </c>
      <c r="H67" s="145">
        <v>47</v>
      </c>
      <c r="I67" s="56">
        <f t="shared" si="0"/>
        <v>105</v>
      </c>
      <c r="J67" s="143">
        <v>9435554327</v>
      </c>
      <c r="K67" s="18" t="s">
        <v>483</v>
      </c>
      <c r="L67" s="18" t="s">
        <v>484</v>
      </c>
      <c r="M67" s="152">
        <v>9864584011</v>
      </c>
      <c r="N67" s="148" t="s">
        <v>489</v>
      </c>
      <c r="O67" s="149">
        <v>9957693185</v>
      </c>
      <c r="P67" s="24">
        <v>43636</v>
      </c>
      <c r="Q67" s="18" t="s">
        <v>114</v>
      </c>
      <c r="R67" s="18">
        <v>8</v>
      </c>
      <c r="S67" s="18" t="s">
        <v>79</v>
      </c>
      <c r="T67" s="18"/>
    </row>
    <row r="68" spans="1:20" ht="33">
      <c r="A68" s="4">
        <v>64</v>
      </c>
      <c r="B68" s="17" t="s">
        <v>63</v>
      </c>
      <c r="C68" s="148" t="s">
        <v>461</v>
      </c>
      <c r="D68" s="18" t="s">
        <v>25</v>
      </c>
      <c r="E68" s="19">
        <v>202</v>
      </c>
      <c r="F68" s="18"/>
      <c r="G68" s="148">
        <v>10</v>
      </c>
      <c r="H68" s="148">
        <v>10</v>
      </c>
      <c r="I68" s="56">
        <f t="shared" si="0"/>
        <v>20</v>
      </c>
      <c r="J68" s="150">
        <v>8254822858</v>
      </c>
      <c r="K68" s="18" t="s">
        <v>483</v>
      </c>
      <c r="L68" s="18" t="s">
        <v>487</v>
      </c>
      <c r="M68" s="152">
        <v>9864584011</v>
      </c>
      <c r="N68" s="148" t="s">
        <v>485</v>
      </c>
      <c r="O68" s="54">
        <v>9859746048</v>
      </c>
      <c r="P68" s="24">
        <v>43636</v>
      </c>
      <c r="Q68" s="18" t="s">
        <v>114</v>
      </c>
      <c r="R68" s="18">
        <v>8</v>
      </c>
      <c r="S68" s="18" t="s">
        <v>79</v>
      </c>
      <c r="T68" s="18"/>
    </row>
    <row r="69" spans="1:20">
      <c r="A69" s="4">
        <v>65</v>
      </c>
      <c r="B69" s="17" t="s">
        <v>62</v>
      </c>
      <c r="C69" s="143" t="s">
        <v>268</v>
      </c>
      <c r="D69" s="18" t="s">
        <v>23</v>
      </c>
      <c r="E69" s="144" t="s">
        <v>269</v>
      </c>
      <c r="F69" s="144" t="s">
        <v>89</v>
      </c>
      <c r="G69" s="145">
        <v>25</v>
      </c>
      <c r="H69" s="145">
        <v>21</v>
      </c>
      <c r="I69" s="56">
        <f t="shared" si="0"/>
        <v>46</v>
      </c>
      <c r="J69" s="54">
        <v>9864277938</v>
      </c>
      <c r="K69" s="146" t="s">
        <v>361</v>
      </c>
      <c r="L69" s="146" t="s">
        <v>362</v>
      </c>
      <c r="M69" s="147">
        <v>9401450191</v>
      </c>
      <c r="N69" s="148" t="s">
        <v>363</v>
      </c>
      <c r="O69" s="54">
        <v>9707240954</v>
      </c>
      <c r="P69" s="24">
        <v>43637</v>
      </c>
      <c r="Q69" s="18" t="s">
        <v>126</v>
      </c>
      <c r="R69" s="18">
        <v>10</v>
      </c>
      <c r="S69" s="18" t="s">
        <v>79</v>
      </c>
      <c r="T69" s="18"/>
    </row>
    <row r="70" spans="1:20">
      <c r="A70" s="4">
        <v>66</v>
      </c>
      <c r="B70" s="17" t="s">
        <v>62</v>
      </c>
      <c r="C70" s="151" t="s">
        <v>258</v>
      </c>
      <c r="D70" s="18" t="s">
        <v>25</v>
      </c>
      <c r="E70" s="151">
        <v>34</v>
      </c>
      <c r="F70" s="18"/>
      <c r="G70" s="151">
        <v>4</v>
      </c>
      <c r="H70" s="151">
        <v>55</v>
      </c>
      <c r="I70" s="56">
        <f t="shared" ref="I70:I133" si="1">SUM(G70:H70)</f>
        <v>59</v>
      </c>
      <c r="J70" s="151">
        <v>9864824612</v>
      </c>
      <c r="K70" s="146" t="s">
        <v>361</v>
      </c>
      <c r="L70" s="146" t="s">
        <v>362</v>
      </c>
      <c r="M70" s="147">
        <v>9401450191</v>
      </c>
      <c r="N70" s="148" t="s">
        <v>363</v>
      </c>
      <c r="O70" s="149">
        <v>9707240954</v>
      </c>
      <c r="P70" s="24">
        <v>43637</v>
      </c>
      <c r="Q70" s="18" t="s">
        <v>126</v>
      </c>
      <c r="R70" s="18">
        <v>12</v>
      </c>
      <c r="S70" s="18" t="s">
        <v>79</v>
      </c>
      <c r="T70" s="18"/>
    </row>
    <row r="71" spans="1:20">
      <c r="A71" s="4">
        <v>67</v>
      </c>
      <c r="B71" s="17" t="s">
        <v>63</v>
      </c>
      <c r="C71" s="143" t="s">
        <v>458</v>
      </c>
      <c r="D71" s="18"/>
      <c r="E71" s="144" t="s">
        <v>459</v>
      </c>
      <c r="F71" s="144" t="s">
        <v>199</v>
      </c>
      <c r="G71" s="145">
        <v>57</v>
      </c>
      <c r="H71" s="145">
        <v>47</v>
      </c>
      <c r="I71" s="56">
        <f t="shared" si="1"/>
        <v>104</v>
      </c>
      <c r="J71" s="143">
        <v>9435554327</v>
      </c>
      <c r="K71" s="18" t="s">
        <v>483</v>
      </c>
      <c r="L71" s="18" t="s">
        <v>484</v>
      </c>
      <c r="M71" s="152">
        <v>9864584011</v>
      </c>
      <c r="N71" s="148" t="s">
        <v>489</v>
      </c>
      <c r="O71" s="149">
        <v>9957693185</v>
      </c>
      <c r="P71" s="24">
        <v>43637</v>
      </c>
      <c r="Q71" s="18" t="s">
        <v>126</v>
      </c>
      <c r="R71" s="18">
        <v>8</v>
      </c>
      <c r="S71" s="18" t="s">
        <v>79</v>
      </c>
      <c r="T71" s="18"/>
    </row>
    <row r="72" spans="1:20" ht="33">
      <c r="A72" s="4">
        <v>68</v>
      </c>
      <c r="B72" s="17" t="s">
        <v>63</v>
      </c>
      <c r="C72" s="148" t="s">
        <v>462</v>
      </c>
      <c r="D72" s="18" t="s">
        <v>25</v>
      </c>
      <c r="E72" s="19">
        <v>68</v>
      </c>
      <c r="F72" s="18"/>
      <c r="G72" s="148">
        <v>41</v>
      </c>
      <c r="H72" s="148">
        <v>35</v>
      </c>
      <c r="I72" s="56">
        <f t="shared" si="1"/>
        <v>76</v>
      </c>
      <c r="J72" s="150">
        <v>9957213396</v>
      </c>
      <c r="K72" s="18" t="s">
        <v>483</v>
      </c>
      <c r="L72" s="18" t="s">
        <v>487</v>
      </c>
      <c r="M72" s="152">
        <v>9864584011</v>
      </c>
      <c r="N72" s="148" t="s">
        <v>491</v>
      </c>
      <c r="O72" s="149">
        <v>9859750713</v>
      </c>
      <c r="P72" s="24">
        <v>43637</v>
      </c>
      <c r="Q72" s="18" t="s">
        <v>126</v>
      </c>
      <c r="R72" s="18">
        <v>8</v>
      </c>
      <c r="S72" s="18" t="s">
        <v>79</v>
      </c>
      <c r="T72" s="18"/>
    </row>
    <row r="73" spans="1:20">
      <c r="A73" s="4">
        <v>69</v>
      </c>
      <c r="B73" s="17" t="s">
        <v>62</v>
      </c>
      <c r="C73" s="143" t="s">
        <v>349</v>
      </c>
      <c r="D73" s="18" t="s">
        <v>23</v>
      </c>
      <c r="E73" s="144" t="s">
        <v>350</v>
      </c>
      <c r="F73" s="144" t="s">
        <v>89</v>
      </c>
      <c r="G73" s="145">
        <v>35</v>
      </c>
      <c r="H73" s="145">
        <v>29</v>
      </c>
      <c r="I73" s="56">
        <f t="shared" si="1"/>
        <v>64</v>
      </c>
      <c r="J73" s="54">
        <v>8761846818</v>
      </c>
      <c r="K73" s="18" t="s">
        <v>106</v>
      </c>
      <c r="L73" s="18" t="s">
        <v>107</v>
      </c>
      <c r="M73" s="152">
        <v>8876853748</v>
      </c>
      <c r="N73" s="148" t="s">
        <v>108</v>
      </c>
      <c r="O73" s="149">
        <v>7896434260</v>
      </c>
      <c r="P73" s="24">
        <v>43638</v>
      </c>
      <c r="Q73" s="18" t="s">
        <v>140</v>
      </c>
      <c r="R73" s="18">
        <v>15</v>
      </c>
      <c r="S73" s="18" t="s">
        <v>79</v>
      </c>
      <c r="T73" s="18"/>
    </row>
    <row r="74" spans="1:20">
      <c r="A74" s="4">
        <v>70</v>
      </c>
      <c r="B74" s="17" t="s">
        <v>62</v>
      </c>
      <c r="C74" s="148" t="s">
        <v>109</v>
      </c>
      <c r="D74" s="18" t="s">
        <v>25</v>
      </c>
      <c r="E74" s="19"/>
      <c r="F74" s="18"/>
      <c r="G74" s="148">
        <v>6</v>
      </c>
      <c r="H74" s="148">
        <v>3</v>
      </c>
      <c r="I74" s="56">
        <f t="shared" si="1"/>
        <v>9</v>
      </c>
      <c r="J74" s="54">
        <v>9859577303</v>
      </c>
      <c r="K74" s="18" t="s">
        <v>106</v>
      </c>
      <c r="L74" s="18" t="s">
        <v>107</v>
      </c>
      <c r="M74" s="152">
        <v>8876853748</v>
      </c>
      <c r="N74" s="148" t="s">
        <v>110</v>
      </c>
      <c r="O74" s="155">
        <v>7896267031</v>
      </c>
      <c r="P74" s="24">
        <v>43638</v>
      </c>
      <c r="Q74" s="18" t="s">
        <v>140</v>
      </c>
      <c r="R74" s="18">
        <v>15</v>
      </c>
      <c r="S74" s="18" t="s">
        <v>79</v>
      </c>
      <c r="T74" s="18"/>
    </row>
    <row r="75" spans="1:20">
      <c r="A75" s="4">
        <v>71</v>
      </c>
      <c r="B75" s="17" t="s">
        <v>63</v>
      </c>
      <c r="C75" s="143" t="s">
        <v>458</v>
      </c>
      <c r="D75" s="18"/>
      <c r="E75" s="144" t="s">
        <v>459</v>
      </c>
      <c r="F75" s="144" t="s">
        <v>199</v>
      </c>
      <c r="G75" s="145">
        <v>57</v>
      </c>
      <c r="H75" s="145">
        <v>48</v>
      </c>
      <c r="I75" s="56">
        <f t="shared" si="1"/>
        <v>105</v>
      </c>
      <c r="J75" s="143">
        <v>9435554327</v>
      </c>
      <c r="K75" s="18" t="s">
        <v>483</v>
      </c>
      <c r="L75" s="18" t="s">
        <v>484</v>
      </c>
      <c r="M75" s="152">
        <v>9864584011</v>
      </c>
      <c r="N75" s="148" t="s">
        <v>489</v>
      </c>
      <c r="O75" s="149">
        <v>9957693185</v>
      </c>
      <c r="P75" s="24">
        <v>43638</v>
      </c>
      <c r="Q75" s="18" t="s">
        <v>140</v>
      </c>
      <c r="R75" s="18">
        <v>8</v>
      </c>
      <c r="S75" s="18" t="s">
        <v>79</v>
      </c>
      <c r="T75" s="18"/>
    </row>
    <row r="76" spans="1:20">
      <c r="A76" s="4">
        <v>72</v>
      </c>
      <c r="B76" s="17" t="s">
        <v>63</v>
      </c>
      <c r="C76" s="148" t="s">
        <v>463</v>
      </c>
      <c r="D76" s="18" t="s">
        <v>25</v>
      </c>
      <c r="E76" s="19"/>
      <c r="F76" s="18"/>
      <c r="G76" s="148">
        <v>16</v>
      </c>
      <c r="H76" s="148">
        <v>15</v>
      </c>
      <c r="I76" s="56">
        <f t="shared" si="1"/>
        <v>31</v>
      </c>
      <c r="J76" s="150">
        <v>9954115871</v>
      </c>
      <c r="K76" s="18" t="s">
        <v>483</v>
      </c>
      <c r="L76" s="18" t="s">
        <v>487</v>
      </c>
      <c r="M76" s="152">
        <v>9864584011</v>
      </c>
      <c r="N76" s="148" t="s">
        <v>492</v>
      </c>
      <c r="O76" s="149">
        <v>9859068212</v>
      </c>
      <c r="P76" s="24">
        <v>43638</v>
      </c>
      <c r="Q76" s="18" t="s">
        <v>140</v>
      </c>
      <c r="R76" s="18">
        <v>8</v>
      </c>
      <c r="S76" s="18" t="s">
        <v>79</v>
      </c>
      <c r="T76" s="18"/>
    </row>
    <row r="77" spans="1:20">
      <c r="A77" s="4">
        <v>73</v>
      </c>
      <c r="B77" s="17" t="s">
        <v>62</v>
      </c>
      <c r="C77" s="143" t="s">
        <v>121</v>
      </c>
      <c r="D77" s="18" t="s">
        <v>23</v>
      </c>
      <c r="E77" s="144" t="s">
        <v>122</v>
      </c>
      <c r="F77" s="144" t="s">
        <v>89</v>
      </c>
      <c r="G77" s="145">
        <v>12</v>
      </c>
      <c r="H77" s="145">
        <v>12</v>
      </c>
      <c r="I77" s="56">
        <f t="shared" si="1"/>
        <v>24</v>
      </c>
      <c r="J77" s="54">
        <v>9706139896</v>
      </c>
      <c r="K77" s="154" t="s">
        <v>123</v>
      </c>
      <c r="L77" s="18" t="s">
        <v>124</v>
      </c>
      <c r="M77" s="147">
        <v>9954256843</v>
      </c>
      <c r="N77" s="148" t="s">
        <v>125</v>
      </c>
      <c r="O77" s="149">
        <v>9859834724</v>
      </c>
      <c r="P77" s="24">
        <v>43640</v>
      </c>
      <c r="Q77" s="18" t="s">
        <v>78</v>
      </c>
      <c r="R77" s="18">
        <v>15</v>
      </c>
      <c r="S77" s="18" t="s">
        <v>79</v>
      </c>
      <c r="T77" s="18"/>
    </row>
    <row r="78" spans="1:20">
      <c r="A78" s="4">
        <v>74</v>
      </c>
      <c r="B78" s="17" t="s">
        <v>62</v>
      </c>
      <c r="C78" s="148" t="s">
        <v>314</v>
      </c>
      <c r="D78" s="18" t="s">
        <v>25</v>
      </c>
      <c r="E78" s="19">
        <v>35</v>
      </c>
      <c r="F78" s="18"/>
      <c r="G78" s="148">
        <v>15</v>
      </c>
      <c r="H78" s="148">
        <v>73</v>
      </c>
      <c r="I78" s="56">
        <f t="shared" si="1"/>
        <v>88</v>
      </c>
      <c r="J78" s="150">
        <v>9957916123</v>
      </c>
      <c r="K78" s="18" t="s">
        <v>366</v>
      </c>
      <c r="L78" s="18" t="s">
        <v>362</v>
      </c>
      <c r="M78" s="147">
        <v>9401450191</v>
      </c>
      <c r="N78" s="148" t="s">
        <v>377</v>
      </c>
      <c r="O78" s="149">
        <v>8011270495</v>
      </c>
      <c r="P78" s="24">
        <v>43640</v>
      </c>
      <c r="Q78" s="18" t="s">
        <v>78</v>
      </c>
      <c r="R78" s="18">
        <v>10</v>
      </c>
      <c r="S78" s="18" t="s">
        <v>79</v>
      </c>
      <c r="T78" s="18"/>
    </row>
    <row r="79" spans="1:20">
      <c r="A79" s="4">
        <v>75</v>
      </c>
      <c r="B79" s="17" t="s">
        <v>63</v>
      </c>
      <c r="C79" s="143" t="s">
        <v>458</v>
      </c>
      <c r="D79" s="18" t="s">
        <v>23</v>
      </c>
      <c r="E79" s="144" t="s">
        <v>459</v>
      </c>
      <c r="F79" s="144" t="s">
        <v>199</v>
      </c>
      <c r="G79" s="145">
        <v>57</v>
      </c>
      <c r="H79" s="145">
        <v>48</v>
      </c>
      <c r="I79" s="56">
        <f t="shared" si="1"/>
        <v>105</v>
      </c>
      <c r="J79" s="143">
        <v>9435554327</v>
      </c>
      <c r="K79" s="18" t="s">
        <v>483</v>
      </c>
      <c r="L79" s="18" t="s">
        <v>484</v>
      </c>
      <c r="M79" s="152">
        <v>9864584011</v>
      </c>
      <c r="N79" s="148" t="s">
        <v>489</v>
      </c>
      <c r="O79" s="149">
        <v>9957693185</v>
      </c>
      <c r="P79" s="24">
        <v>43640</v>
      </c>
      <c r="Q79" s="18" t="s">
        <v>78</v>
      </c>
      <c r="R79" s="18">
        <v>8</v>
      </c>
      <c r="S79" s="18" t="s">
        <v>79</v>
      </c>
      <c r="T79" s="18"/>
    </row>
    <row r="80" spans="1:20" ht="33">
      <c r="A80" s="4">
        <v>76</v>
      </c>
      <c r="B80" s="17" t="s">
        <v>63</v>
      </c>
      <c r="C80" s="148" t="s">
        <v>464</v>
      </c>
      <c r="D80" s="18" t="s">
        <v>25</v>
      </c>
      <c r="E80" s="19">
        <v>33</v>
      </c>
      <c r="F80" s="18"/>
      <c r="G80" s="148">
        <v>26</v>
      </c>
      <c r="H80" s="148">
        <v>19</v>
      </c>
      <c r="I80" s="56">
        <f t="shared" si="1"/>
        <v>45</v>
      </c>
      <c r="J80" s="150">
        <v>9401729400</v>
      </c>
      <c r="K80" s="18" t="s">
        <v>483</v>
      </c>
      <c r="L80" s="18" t="s">
        <v>487</v>
      </c>
      <c r="M80" s="152">
        <v>9864584011</v>
      </c>
      <c r="N80" s="148" t="s">
        <v>492</v>
      </c>
      <c r="O80" s="149">
        <v>9859068212</v>
      </c>
      <c r="P80" s="24">
        <v>43640</v>
      </c>
      <c r="Q80" s="18" t="s">
        <v>78</v>
      </c>
      <c r="R80" s="18">
        <v>8</v>
      </c>
      <c r="S80" s="18" t="s">
        <v>79</v>
      </c>
      <c r="T80" s="18"/>
    </row>
    <row r="81" spans="1:20" ht="33">
      <c r="A81" s="4">
        <v>77</v>
      </c>
      <c r="B81" s="17" t="s">
        <v>62</v>
      </c>
      <c r="C81" s="148" t="s">
        <v>80</v>
      </c>
      <c r="D81" s="18" t="s">
        <v>25</v>
      </c>
      <c r="E81" s="19">
        <v>38</v>
      </c>
      <c r="F81" s="18"/>
      <c r="G81" s="148">
        <v>4</v>
      </c>
      <c r="H81" s="148">
        <v>16</v>
      </c>
      <c r="I81" s="56">
        <f t="shared" si="1"/>
        <v>20</v>
      </c>
      <c r="J81" s="150">
        <v>9864967494</v>
      </c>
      <c r="K81" s="18" t="s">
        <v>75</v>
      </c>
      <c r="L81" s="146" t="s">
        <v>76</v>
      </c>
      <c r="M81" s="147">
        <v>9085862146</v>
      </c>
      <c r="N81" s="148" t="s">
        <v>77</v>
      </c>
      <c r="O81" s="149">
        <v>9085628627</v>
      </c>
      <c r="P81" s="24">
        <v>43641</v>
      </c>
      <c r="Q81" s="18" t="s">
        <v>91</v>
      </c>
      <c r="R81" s="18">
        <v>15</v>
      </c>
      <c r="S81" s="18" t="s">
        <v>79</v>
      </c>
      <c r="T81" s="18"/>
    </row>
    <row r="82" spans="1:20">
      <c r="A82" s="4">
        <v>78</v>
      </c>
      <c r="B82" s="17" t="s">
        <v>62</v>
      </c>
      <c r="C82" s="148" t="s">
        <v>92</v>
      </c>
      <c r="D82" s="18" t="s">
        <v>25</v>
      </c>
      <c r="E82" s="19">
        <v>36</v>
      </c>
      <c r="F82" s="18"/>
      <c r="G82" s="148">
        <v>11</v>
      </c>
      <c r="H82" s="148">
        <v>9</v>
      </c>
      <c r="I82" s="56">
        <f t="shared" si="1"/>
        <v>20</v>
      </c>
      <c r="J82" s="150">
        <v>9085359636</v>
      </c>
      <c r="K82" s="18" t="s">
        <v>75</v>
      </c>
      <c r="L82" s="146" t="s">
        <v>76</v>
      </c>
      <c r="M82" s="147">
        <v>9085862146</v>
      </c>
      <c r="N82" s="148" t="s">
        <v>90</v>
      </c>
      <c r="O82" s="54">
        <v>9859140575</v>
      </c>
      <c r="P82" s="24">
        <v>43641</v>
      </c>
      <c r="Q82" s="18" t="s">
        <v>91</v>
      </c>
      <c r="R82" s="18">
        <v>15</v>
      </c>
      <c r="S82" s="18" t="s">
        <v>79</v>
      </c>
      <c r="T82" s="18"/>
    </row>
    <row r="83" spans="1:20" ht="30.75">
      <c r="A83" s="4">
        <v>79</v>
      </c>
      <c r="B83" s="17" t="s">
        <v>63</v>
      </c>
      <c r="C83" s="167" t="s">
        <v>465</v>
      </c>
      <c r="D83" s="168" t="s">
        <v>23</v>
      </c>
      <c r="E83" s="169" t="s">
        <v>466</v>
      </c>
      <c r="F83" s="169" t="s">
        <v>74</v>
      </c>
      <c r="G83" s="170">
        <v>13</v>
      </c>
      <c r="H83" s="170">
        <v>11</v>
      </c>
      <c r="I83" s="56">
        <f t="shared" si="1"/>
        <v>24</v>
      </c>
      <c r="J83" s="170">
        <v>8724815527</v>
      </c>
      <c r="K83" s="168" t="s">
        <v>169</v>
      </c>
      <c r="L83" s="168" t="s">
        <v>170</v>
      </c>
      <c r="M83" s="172">
        <v>9401450197</v>
      </c>
      <c r="N83" s="173" t="s">
        <v>173</v>
      </c>
      <c r="O83" s="174">
        <v>9954212022</v>
      </c>
      <c r="P83" s="24">
        <v>43641</v>
      </c>
      <c r="Q83" s="18" t="s">
        <v>91</v>
      </c>
      <c r="R83" s="168">
        <v>8</v>
      </c>
      <c r="S83" s="168" t="s">
        <v>79</v>
      </c>
      <c r="T83" s="18"/>
    </row>
    <row r="84" spans="1:20">
      <c r="A84" s="4">
        <v>80</v>
      </c>
      <c r="B84" s="17" t="s">
        <v>63</v>
      </c>
      <c r="C84" s="151" t="s">
        <v>224</v>
      </c>
      <c r="D84" s="18" t="s">
        <v>25</v>
      </c>
      <c r="E84" s="151"/>
      <c r="F84" s="18"/>
      <c r="G84" s="151">
        <v>5</v>
      </c>
      <c r="H84" s="151">
        <v>7</v>
      </c>
      <c r="I84" s="56">
        <f t="shared" si="1"/>
        <v>12</v>
      </c>
      <c r="J84" s="157">
        <v>9706055979</v>
      </c>
      <c r="K84" s="18" t="s">
        <v>169</v>
      </c>
      <c r="L84" s="18" t="s">
        <v>170</v>
      </c>
      <c r="M84" s="147">
        <v>9401450197</v>
      </c>
      <c r="N84" s="151" t="s">
        <v>183</v>
      </c>
      <c r="O84" s="149">
        <v>9954392218</v>
      </c>
      <c r="P84" s="24">
        <v>43641</v>
      </c>
      <c r="Q84" s="18" t="s">
        <v>91</v>
      </c>
      <c r="R84" s="18">
        <v>8</v>
      </c>
      <c r="S84" s="18" t="s">
        <v>79</v>
      </c>
      <c r="T84" s="18"/>
    </row>
    <row r="85" spans="1:20" ht="33">
      <c r="A85" s="4">
        <v>81</v>
      </c>
      <c r="B85" s="17" t="s">
        <v>62</v>
      </c>
      <c r="C85" s="148" t="s">
        <v>102</v>
      </c>
      <c r="D85" s="18" t="s">
        <v>25</v>
      </c>
      <c r="E85" s="19">
        <v>166</v>
      </c>
      <c r="F85" s="18"/>
      <c r="G85" s="148">
        <v>7</v>
      </c>
      <c r="H85" s="148">
        <v>7</v>
      </c>
      <c r="I85" s="56">
        <f t="shared" si="1"/>
        <v>14</v>
      </c>
      <c r="J85" s="150">
        <v>9401733404</v>
      </c>
      <c r="K85" s="18" t="s">
        <v>98</v>
      </c>
      <c r="L85" s="18" t="s">
        <v>99</v>
      </c>
      <c r="M85" s="152">
        <v>9854542701</v>
      </c>
      <c r="N85" s="148" t="s">
        <v>100</v>
      </c>
      <c r="O85" s="149">
        <v>9854928130</v>
      </c>
      <c r="P85" s="24">
        <v>43642</v>
      </c>
      <c r="Q85" s="18" t="s">
        <v>101</v>
      </c>
      <c r="R85" s="18">
        <v>8</v>
      </c>
      <c r="S85" s="18" t="s">
        <v>79</v>
      </c>
      <c r="T85" s="18"/>
    </row>
    <row r="86" spans="1:20" ht="33">
      <c r="A86" s="4">
        <v>82</v>
      </c>
      <c r="B86" s="17" t="s">
        <v>62</v>
      </c>
      <c r="C86" s="148" t="s">
        <v>115</v>
      </c>
      <c r="D86" s="18" t="s">
        <v>25</v>
      </c>
      <c r="E86" s="19"/>
      <c r="F86" s="18"/>
      <c r="G86" s="148">
        <v>16</v>
      </c>
      <c r="H86" s="148">
        <v>10</v>
      </c>
      <c r="I86" s="56">
        <f t="shared" si="1"/>
        <v>26</v>
      </c>
      <c r="J86" s="150">
        <v>9954736418</v>
      </c>
      <c r="K86" s="18" t="s">
        <v>98</v>
      </c>
      <c r="L86" s="18" t="s">
        <v>99</v>
      </c>
      <c r="M86" s="152">
        <v>9854542701</v>
      </c>
      <c r="N86" s="148" t="s">
        <v>100</v>
      </c>
      <c r="O86" s="149">
        <v>9854928130</v>
      </c>
      <c r="P86" s="24">
        <v>43642</v>
      </c>
      <c r="Q86" s="18" t="s">
        <v>101</v>
      </c>
      <c r="R86" s="18">
        <v>8</v>
      </c>
      <c r="S86" s="18" t="s">
        <v>79</v>
      </c>
      <c r="T86" s="18"/>
    </row>
    <row r="87" spans="1:20" ht="33">
      <c r="A87" s="4">
        <v>83</v>
      </c>
      <c r="B87" s="17" t="s">
        <v>63</v>
      </c>
      <c r="C87" s="167" t="s">
        <v>467</v>
      </c>
      <c r="D87" s="168" t="s">
        <v>23</v>
      </c>
      <c r="E87" s="169" t="s">
        <v>468</v>
      </c>
      <c r="F87" s="169" t="s">
        <v>89</v>
      </c>
      <c r="G87" s="171">
        <v>54</v>
      </c>
      <c r="H87" s="171">
        <v>46</v>
      </c>
      <c r="I87" s="56">
        <f t="shared" si="1"/>
        <v>100</v>
      </c>
      <c r="J87" s="175" t="s">
        <v>493</v>
      </c>
      <c r="K87" s="168" t="s">
        <v>231</v>
      </c>
      <c r="L87" s="168" t="s">
        <v>232</v>
      </c>
      <c r="M87" s="176">
        <v>9864062178</v>
      </c>
      <c r="N87" s="173" t="s">
        <v>387</v>
      </c>
      <c r="O87" s="174">
        <v>9678893955</v>
      </c>
      <c r="P87" s="24">
        <v>43642</v>
      </c>
      <c r="Q87" s="18" t="s">
        <v>101</v>
      </c>
      <c r="R87" s="168">
        <v>6</v>
      </c>
      <c r="S87" s="168" t="s">
        <v>79</v>
      </c>
      <c r="T87" s="18"/>
    </row>
    <row r="88" spans="1:20" ht="33">
      <c r="A88" s="4">
        <v>84</v>
      </c>
      <c r="B88" s="17" t="s">
        <v>63</v>
      </c>
      <c r="C88" s="148" t="s">
        <v>237</v>
      </c>
      <c r="D88" s="18" t="s">
        <v>25</v>
      </c>
      <c r="E88" s="144" t="s">
        <v>238</v>
      </c>
      <c r="F88" s="18"/>
      <c r="G88" s="19">
        <v>7</v>
      </c>
      <c r="H88" s="19">
        <v>8</v>
      </c>
      <c r="I88" s="56">
        <f t="shared" si="1"/>
        <v>15</v>
      </c>
      <c r="J88" s="162">
        <v>9613129913</v>
      </c>
      <c r="K88" s="18" t="s">
        <v>231</v>
      </c>
      <c r="L88" s="18" t="s">
        <v>232</v>
      </c>
      <c r="M88" s="152">
        <v>9864062178</v>
      </c>
      <c r="N88" s="148" t="s">
        <v>239</v>
      </c>
      <c r="O88" s="149">
        <v>9508799223</v>
      </c>
      <c r="P88" s="24">
        <v>43642</v>
      </c>
      <c r="Q88" s="18" t="s">
        <v>101</v>
      </c>
      <c r="R88" s="18">
        <v>6</v>
      </c>
      <c r="S88" s="18" t="s">
        <v>79</v>
      </c>
      <c r="T88" s="18"/>
    </row>
    <row r="89" spans="1:20">
      <c r="A89" s="4">
        <v>85</v>
      </c>
      <c r="B89" s="17" t="s">
        <v>62</v>
      </c>
      <c r="C89" s="148" t="s">
        <v>127</v>
      </c>
      <c r="D89" s="18" t="s">
        <v>25</v>
      </c>
      <c r="E89" s="19">
        <v>89</v>
      </c>
      <c r="F89" s="18"/>
      <c r="G89" s="19">
        <v>4</v>
      </c>
      <c r="H89" s="19">
        <v>7</v>
      </c>
      <c r="I89" s="56">
        <f t="shared" si="1"/>
        <v>11</v>
      </c>
      <c r="J89" s="150">
        <v>9401039071</v>
      </c>
      <c r="K89" s="18" t="s">
        <v>123</v>
      </c>
      <c r="L89" s="18" t="s">
        <v>124</v>
      </c>
      <c r="M89" s="147">
        <v>9954256843</v>
      </c>
      <c r="N89" s="148" t="s">
        <v>128</v>
      </c>
      <c r="O89" s="54">
        <v>9864699359</v>
      </c>
      <c r="P89" s="24">
        <v>43643</v>
      </c>
      <c r="Q89" s="18" t="s">
        <v>114</v>
      </c>
      <c r="R89" s="18">
        <v>15</v>
      </c>
      <c r="S89" s="18" t="s">
        <v>79</v>
      </c>
      <c r="T89" s="18"/>
    </row>
    <row r="90" spans="1:20">
      <c r="A90" s="4">
        <v>86</v>
      </c>
      <c r="B90" s="17" t="s">
        <v>62</v>
      </c>
      <c r="C90" s="151" t="s">
        <v>141</v>
      </c>
      <c r="D90" s="18" t="s">
        <v>25</v>
      </c>
      <c r="E90" s="19">
        <v>146</v>
      </c>
      <c r="F90" s="18"/>
      <c r="G90" s="19">
        <v>23</v>
      </c>
      <c r="H90" s="19">
        <v>18</v>
      </c>
      <c r="I90" s="56">
        <f t="shared" si="1"/>
        <v>41</v>
      </c>
      <c r="J90" s="157">
        <v>8011298559</v>
      </c>
      <c r="K90" s="18" t="s">
        <v>123</v>
      </c>
      <c r="L90" s="18" t="s">
        <v>124</v>
      </c>
      <c r="M90" s="147">
        <v>9954256843</v>
      </c>
      <c r="N90" s="148" t="s">
        <v>128</v>
      </c>
      <c r="O90" s="54">
        <v>9864699359</v>
      </c>
      <c r="P90" s="24">
        <v>43643</v>
      </c>
      <c r="Q90" s="18" t="s">
        <v>114</v>
      </c>
      <c r="R90" s="18">
        <v>15</v>
      </c>
      <c r="S90" s="18" t="s">
        <v>79</v>
      </c>
      <c r="T90" s="18"/>
    </row>
    <row r="91" spans="1:20">
      <c r="A91" s="4">
        <v>87</v>
      </c>
      <c r="B91" s="17" t="s">
        <v>63</v>
      </c>
      <c r="C91" s="170" t="s">
        <v>230</v>
      </c>
      <c r="D91" s="18" t="s">
        <v>25</v>
      </c>
      <c r="E91" s="19"/>
      <c r="F91" s="18"/>
      <c r="G91" s="170">
        <v>21</v>
      </c>
      <c r="H91" s="170">
        <v>11</v>
      </c>
      <c r="I91" s="56">
        <f t="shared" si="1"/>
        <v>32</v>
      </c>
      <c r="J91" s="170"/>
      <c r="K91" s="18" t="s">
        <v>231</v>
      </c>
      <c r="L91" s="18" t="s">
        <v>232</v>
      </c>
      <c r="M91" s="152">
        <v>9864062178</v>
      </c>
      <c r="N91" s="148" t="s">
        <v>239</v>
      </c>
      <c r="O91" s="149">
        <v>9508799223</v>
      </c>
      <c r="P91" s="24">
        <v>43643</v>
      </c>
      <c r="Q91" s="18" t="s">
        <v>114</v>
      </c>
      <c r="R91" s="18">
        <v>6</v>
      </c>
      <c r="S91" s="18" t="s">
        <v>79</v>
      </c>
      <c r="T91" s="18"/>
    </row>
    <row r="92" spans="1:20">
      <c r="A92" s="4">
        <v>88</v>
      </c>
      <c r="B92" s="17" t="s">
        <v>63</v>
      </c>
      <c r="C92" s="170" t="s">
        <v>348</v>
      </c>
      <c r="D92" s="18" t="s">
        <v>25</v>
      </c>
      <c r="E92" s="19">
        <v>73</v>
      </c>
      <c r="F92" s="18"/>
      <c r="G92" s="170">
        <v>6</v>
      </c>
      <c r="H92" s="170">
        <v>13</v>
      </c>
      <c r="I92" s="56">
        <f t="shared" si="1"/>
        <v>19</v>
      </c>
      <c r="J92" s="170">
        <v>9954995277</v>
      </c>
      <c r="K92" s="18" t="s">
        <v>231</v>
      </c>
      <c r="L92" s="18" t="s">
        <v>232</v>
      </c>
      <c r="M92" s="152">
        <v>9864062178</v>
      </c>
      <c r="N92" s="148" t="s">
        <v>239</v>
      </c>
      <c r="O92" s="149">
        <v>9508799223</v>
      </c>
      <c r="P92" s="24">
        <v>43643</v>
      </c>
      <c r="Q92" s="18" t="s">
        <v>114</v>
      </c>
      <c r="R92" s="18">
        <v>6</v>
      </c>
      <c r="S92" s="18" t="s">
        <v>79</v>
      </c>
      <c r="T92" s="18"/>
    </row>
    <row r="93" spans="1:20">
      <c r="A93" s="4">
        <v>89</v>
      </c>
      <c r="B93" s="17" t="s">
        <v>62</v>
      </c>
      <c r="C93" s="148" t="s">
        <v>150</v>
      </c>
      <c r="D93" s="18" t="s">
        <v>25</v>
      </c>
      <c r="E93" s="19">
        <v>39</v>
      </c>
      <c r="F93" s="18"/>
      <c r="G93" s="148">
        <v>20</v>
      </c>
      <c r="H93" s="148">
        <v>13</v>
      </c>
      <c r="I93" s="56">
        <f t="shared" si="1"/>
        <v>33</v>
      </c>
      <c r="J93" s="150">
        <v>9864387133</v>
      </c>
      <c r="K93" s="18" t="s">
        <v>123</v>
      </c>
      <c r="L93" s="18" t="s">
        <v>124</v>
      </c>
      <c r="M93" s="147">
        <v>9954256843</v>
      </c>
      <c r="N93" s="148" t="s">
        <v>125</v>
      </c>
      <c r="O93" s="149">
        <v>9859834724</v>
      </c>
      <c r="P93" s="24">
        <v>43644</v>
      </c>
      <c r="Q93" s="18" t="s">
        <v>126</v>
      </c>
      <c r="R93" s="18">
        <v>15</v>
      </c>
      <c r="S93" s="18" t="s">
        <v>79</v>
      </c>
      <c r="T93" s="18"/>
    </row>
    <row r="94" spans="1:20">
      <c r="A94" s="4">
        <v>90</v>
      </c>
      <c r="B94" s="17" t="s">
        <v>62</v>
      </c>
      <c r="C94" s="151" t="s">
        <v>157</v>
      </c>
      <c r="D94" s="18" t="s">
        <v>25</v>
      </c>
      <c r="E94" s="19">
        <v>6</v>
      </c>
      <c r="F94" s="18"/>
      <c r="G94" s="151">
        <v>7</v>
      </c>
      <c r="H94" s="151">
        <v>6</v>
      </c>
      <c r="I94" s="56">
        <f t="shared" si="1"/>
        <v>13</v>
      </c>
      <c r="J94" s="157">
        <v>9954748497</v>
      </c>
      <c r="K94" s="18" t="s">
        <v>98</v>
      </c>
      <c r="L94" s="18" t="s">
        <v>99</v>
      </c>
      <c r="M94" s="152">
        <v>9854542701</v>
      </c>
      <c r="N94" s="148" t="s">
        <v>100</v>
      </c>
      <c r="O94" s="149">
        <v>9854928130</v>
      </c>
      <c r="P94" s="24">
        <v>43644</v>
      </c>
      <c r="Q94" s="18" t="s">
        <v>126</v>
      </c>
      <c r="R94" s="18">
        <v>8</v>
      </c>
      <c r="S94" s="18" t="s">
        <v>79</v>
      </c>
      <c r="T94" s="18"/>
    </row>
    <row r="95" spans="1:20" ht="30.75">
      <c r="A95" s="4">
        <v>91</v>
      </c>
      <c r="B95" s="17" t="s">
        <v>63</v>
      </c>
      <c r="C95" s="170" t="s">
        <v>420</v>
      </c>
      <c r="D95" s="18" t="s">
        <v>25</v>
      </c>
      <c r="E95" s="19">
        <v>98</v>
      </c>
      <c r="F95" s="18"/>
      <c r="G95" s="170">
        <v>14</v>
      </c>
      <c r="H95" s="170">
        <v>19</v>
      </c>
      <c r="I95" s="56">
        <f t="shared" si="1"/>
        <v>33</v>
      </c>
      <c r="J95" s="170">
        <v>9954690046</v>
      </c>
      <c r="K95" s="18" t="s">
        <v>231</v>
      </c>
      <c r="L95" s="18" t="s">
        <v>232</v>
      </c>
      <c r="M95" s="152">
        <v>9864062178</v>
      </c>
      <c r="N95" s="148" t="s">
        <v>239</v>
      </c>
      <c r="O95" s="149">
        <v>9508799223</v>
      </c>
      <c r="P95" s="24">
        <v>43644</v>
      </c>
      <c r="Q95" s="18" t="s">
        <v>126</v>
      </c>
      <c r="R95" s="18">
        <v>6</v>
      </c>
      <c r="S95" s="18" t="s">
        <v>79</v>
      </c>
      <c r="T95" s="18"/>
    </row>
    <row r="96" spans="1:20">
      <c r="A96" s="4">
        <v>92</v>
      </c>
      <c r="B96" s="17" t="s">
        <v>63</v>
      </c>
      <c r="C96" s="170" t="s">
        <v>351</v>
      </c>
      <c r="D96" s="18" t="s">
        <v>25</v>
      </c>
      <c r="E96" s="19">
        <v>192</v>
      </c>
      <c r="F96" s="18"/>
      <c r="G96" s="170">
        <v>19</v>
      </c>
      <c r="H96" s="170">
        <v>12</v>
      </c>
      <c r="I96" s="56">
        <f t="shared" si="1"/>
        <v>31</v>
      </c>
      <c r="J96" s="170">
        <v>9957300405</v>
      </c>
      <c r="K96" s="18" t="s">
        <v>231</v>
      </c>
      <c r="L96" s="18" t="s">
        <v>232</v>
      </c>
      <c r="M96" s="152">
        <v>9864062178</v>
      </c>
      <c r="N96" s="148" t="s">
        <v>239</v>
      </c>
      <c r="O96" s="149">
        <v>9508799223</v>
      </c>
      <c r="P96" s="24">
        <v>43644</v>
      </c>
      <c r="Q96" s="18" t="s">
        <v>126</v>
      </c>
      <c r="R96" s="18">
        <v>6</v>
      </c>
      <c r="S96" s="18" t="s">
        <v>79</v>
      </c>
      <c r="T96" s="18"/>
    </row>
    <row r="97" spans="1:20">
      <c r="A97" s="4">
        <v>93</v>
      </c>
      <c r="B97" s="17" t="s">
        <v>62</v>
      </c>
      <c r="C97" s="151" t="s">
        <v>163</v>
      </c>
      <c r="D97" s="18" t="s">
        <v>25</v>
      </c>
      <c r="E97" s="19">
        <v>25</v>
      </c>
      <c r="F97" s="18"/>
      <c r="G97" s="151">
        <v>9</v>
      </c>
      <c r="H97" s="151">
        <v>5</v>
      </c>
      <c r="I97" s="56">
        <f t="shared" si="1"/>
        <v>14</v>
      </c>
      <c r="J97" s="54">
        <v>8011568824</v>
      </c>
      <c r="K97" s="18" t="s">
        <v>98</v>
      </c>
      <c r="L97" s="18" t="s">
        <v>99</v>
      </c>
      <c r="M97" s="152">
        <v>9854542701</v>
      </c>
      <c r="N97" s="148" t="s">
        <v>100</v>
      </c>
      <c r="O97" s="149">
        <v>9854928130</v>
      </c>
      <c r="P97" s="24">
        <v>43645</v>
      </c>
      <c r="Q97" s="18" t="s">
        <v>140</v>
      </c>
      <c r="R97" s="18">
        <v>8</v>
      </c>
      <c r="S97" s="18" t="s">
        <v>79</v>
      </c>
      <c r="T97" s="18"/>
    </row>
    <row r="98" spans="1:20">
      <c r="A98" s="4">
        <v>94</v>
      </c>
      <c r="B98" s="17" t="s">
        <v>62</v>
      </c>
      <c r="C98" s="151" t="s">
        <v>157</v>
      </c>
      <c r="D98" s="18" t="s">
        <v>25</v>
      </c>
      <c r="E98" s="151">
        <v>6</v>
      </c>
      <c r="F98" s="18"/>
      <c r="G98" s="151">
        <v>7</v>
      </c>
      <c r="H98" s="151">
        <v>6</v>
      </c>
      <c r="I98" s="56">
        <f t="shared" si="1"/>
        <v>13</v>
      </c>
      <c r="J98" s="151">
        <v>9954748497</v>
      </c>
      <c r="K98" s="18" t="s">
        <v>98</v>
      </c>
      <c r="L98" s="18" t="s">
        <v>99</v>
      </c>
      <c r="M98" s="152">
        <v>9854542701</v>
      </c>
      <c r="N98" s="148" t="s">
        <v>100</v>
      </c>
      <c r="O98" s="149">
        <v>9854928130</v>
      </c>
      <c r="P98" s="24">
        <v>43645</v>
      </c>
      <c r="Q98" s="18" t="s">
        <v>140</v>
      </c>
      <c r="R98" s="18">
        <v>8</v>
      </c>
      <c r="S98" s="18" t="s">
        <v>79</v>
      </c>
      <c r="T98" s="18"/>
    </row>
    <row r="99" spans="1:20" ht="30.75">
      <c r="A99" s="4">
        <v>95</v>
      </c>
      <c r="B99" s="17" t="s">
        <v>63</v>
      </c>
      <c r="C99" s="170" t="s">
        <v>423</v>
      </c>
      <c r="D99" s="18" t="s">
        <v>25</v>
      </c>
      <c r="E99" s="19">
        <v>56</v>
      </c>
      <c r="F99" s="18"/>
      <c r="G99" s="170">
        <v>8</v>
      </c>
      <c r="H99" s="170">
        <v>9</v>
      </c>
      <c r="I99" s="56">
        <f t="shared" si="1"/>
        <v>17</v>
      </c>
      <c r="J99" s="170">
        <v>7399578127</v>
      </c>
      <c r="K99" s="18" t="s">
        <v>231</v>
      </c>
      <c r="L99" s="18" t="s">
        <v>232</v>
      </c>
      <c r="M99" s="152">
        <v>9864062178</v>
      </c>
      <c r="N99" s="148" t="s">
        <v>239</v>
      </c>
      <c r="O99" s="149">
        <v>9508799223</v>
      </c>
      <c r="P99" s="24">
        <v>43645</v>
      </c>
      <c r="Q99" s="18" t="s">
        <v>140</v>
      </c>
      <c r="R99" s="18">
        <v>6</v>
      </c>
      <c r="S99" s="18" t="s">
        <v>79</v>
      </c>
      <c r="T99" s="18"/>
    </row>
    <row r="100" spans="1:20" ht="30.75">
      <c r="A100" s="4">
        <v>96</v>
      </c>
      <c r="B100" s="17" t="s">
        <v>63</v>
      </c>
      <c r="C100" s="170" t="s">
        <v>427</v>
      </c>
      <c r="D100" s="18" t="s">
        <v>25</v>
      </c>
      <c r="E100" s="19">
        <v>110</v>
      </c>
      <c r="F100" s="18"/>
      <c r="G100" s="170">
        <v>9</v>
      </c>
      <c r="H100" s="170">
        <v>9</v>
      </c>
      <c r="I100" s="56">
        <f t="shared" si="1"/>
        <v>18</v>
      </c>
      <c r="J100" s="170">
        <v>9613842004</v>
      </c>
      <c r="K100" s="18" t="s">
        <v>231</v>
      </c>
      <c r="L100" s="18" t="s">
        <v>232</v>
      </c>
      <c r="M100" s="152">
        <v>9864062178</v>
      </c>
      <c r="N100" s="148" t="s">
        <v>239</v>
      </c>
      <c r="O100" s="149">
        <v>9508799223</v>
      </c>
      <c r="P100" s="24">
        <v>43645</v>
      </c>
      <c r="Q100" s="18" t="s">
        <v>140</v>
      </c>
      <c r="R100" s="18">
        <v>6</v>
      </c>
      <c r="S100" s="18" t="s">
        <v>79</v>
      </c>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96</v>
      </c>
      <c r="D165" s="21"/>
      <c r="E165" s="13"/>
      <c r="F165" s="21"/>
      <c r="G165" s="57">
        <f>SUM(G5:G164)</f>
        <v>2184</v>
      </c>
      <c r="H165" s="57">
        <f>SUM(H5:H164)</f>
        <v>2232</v>
      </c>
      <c r="I165" s="57">
        <f>SUM(I5:I164)</f>
        <v>4416</v>
      </c>
      <c r="J165" s="21"/>
      <c r="K165" s="21"/>
      <c r="L165" s="21"/>
      <c r="M165" s="21"/>
      <c r="N165" s="21"/>
      <c r="O165" s="21"/>
      <c r="P165" s="14"/>
      <c r="Q165" s="21"/>
      <c r="R165" s="21"/>
      <c r="S165" s="21"/>
      <c r="T165" s="12"/>
    </row>
    <row r="166" spans="1:20">
      <c r="A166" s="44" t="s">
        <v>62</v>
      </c>
      <c r="B166" s="10">
        <f>COUNTIF(B$5:B$164,"Team 1")</f>
        <v>48</v>
      </c>
      <c r="C166" s="44" t="s">
        <v>25</v>
      </c>
      <c r="D166" s="10">
        <f>COUNTIF(D5:D164,"Anganwadi")</f>
        <v>56</v>
      </c>
    </row>
    <row r="167" spans="1:20">
      <c r="A167" s="44" t="s">
        <v>63</v>
      </c>
      <c r="B167" s="10">
        <f>COUNTIF(B$6:B$164,"Team 2")</f>
        <v>48</v>
      </c>
      <c r="C167" s="44" t="s">
        <v>23</v>
      </c>
      <c r="D167" s="10">
        <f>COUNTIF(D5:D164,"School")</f>
        <v>36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S114" sqref="S11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19" t="s">
        <v>70</v>
      </c>
      <c r="B1" s="119"/>
      <c r="C1" s="119"/>
      <c r="D1" s="52"/>
      <c r="E1" s="52"/>
      <c r="F1" s="52"/>
      <c r="G1" s="52"/>
      <c r="H1" s="52"/>
      <c r="I1" s="52"/>
      <c r="J1" s="52"/>
      <c r="K1" s="52"/>
      <c r="L1" s="52"/>
      <c r="M1" s="121"/>
      <c r="N1" s="121"/>
      <c r="O1" s="121"/>
      <c r="P1" s="121"/>
      <c r="Q1" s="121"/>
      <c r="R1" s="121"/>
      <c r="S1" s="121"/>
      <c r="T1" s="121"/>
    </row>
    <row r="2" spans="1:20">
      <c r="A2" s="115" t="s">
        <v>59</v>
      </c>
      <c r="B2" s="116"/>
      <c r="C2" s="116"/>
      <c r="D2" s="25">
        <v>43647</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23" t="s">
        <v>9</v>
      </c>
      <c r="H4" s="23" t="s">
        <v>10</v>
      </c>
      <c r="I4" s="23" t="s">
        <v>11</v>
      </c>
      <c r="J4" s="110"/>
      <c r="K4" s="114"/>
      <c r="L4" s="114"/>
      <c r="M4" s="114"/>
      <c r="N4" s="114"/>
      <c r="O4" s="114"/>
      <c r="P4" s="111"/>
      <c r="Q4" s="111"/>
      <c r="R4" s="110"/>
      <c r="S4" s="110"/>
      <c r="T4" s="110"/>
    </row>
    <row r="5" spans="1:20">
      <c r="A5" s="4">
        <v>1</v>
      </c>
      <c r="B5" s="20" t="s">
        <v>62</v>
      </c>
      <c r="C5" s="177" t="s">
        <v>211</v>
      </c>
      <c r="D5" s="178" t="s">
        <v>25</v>
      </c>
      <c r="E5" s="151">
        <v>182</v>
      </c>
      <c r="F5" s="178"/>
      <c r="G5" s="151">
        <v>5</v>
      </c>
      <c r="H5" s="151">
        <v>7</v>
      </c>
      <c r="I5" s="56">
        <f>SUM(G5:H5)</f>
        <v>12</v>
      </c>
      <c r="J5" s="151">
        <v>8254058191</v>
      </c>
      <c r="K5" s="178" t="s">
        <v>75</v>
      </c>
      <c r="L5" s="186" t="s">
        <v>76</v>
      </c>
      <c r="M5" s="187">
        <v>9085862146</v>
      </c>
      <c r="N5" s="188" t="s">
        <v>212</v>
      </c>
      <c r="O5" s="189">
        <v>9508415782</v>
      </c>
      <c r="P5" s="190">
        <v>43647</v>
      </c>
      <c r="Q5" s="178" t="s">
        <v>78</v>
      </c>
      <c r="R5" s="178">
        <v>15</v>
      </c>
      <c r="S5" s="178" t="s">
        <v>79</v>
      </c>
      <c r="T5" s="49"/>
    </row>
    <row r="6" spans="1:20">
      <c r="A6" s="4">
        <v>2</v>
      </c>
      <c r="B6" s="20" t="s">
        <v>62</v>
      </c>
      <c r="C6" s="177" t="s">
        <v>80</v>
      </c>
      <c r="D6" s="178" t="s">
        <v>25</v>
      </c>
      <c r="E6" s="151">
        <v>38</v>
      </c>
      <c r="F6" s="178"/>
      <c r="G6" s="151">
        <v>8</v>
      </c>
      <c r="H6" s="151">
        <v>19</v>
      </c>
      <c r="I6" s="56">
        <f t="shared" ref="I6:I69" si="0">SUM(G6:H6)</f>
        <v>27</v>
      </c>
      <c r="J6" s="151">
        <v>9864967494</v>
      </c>
      <c r="K6" s="178" t="s">
        <v>75</v>
      </c>
      <c r="L6" s="186" t="s">
        <v>76</v>
      </c>
      <c r="M6" s="187">
        <v>9085862146</v>
      </c>
      <c r="N6" s="188" t="s">
        <v>77</v>
      </c>
      <c r="O6" s="191">
        <v>9085628627</v>
      </c>
      <c r="P6" s="190">
        <v>43647</v>
      </c>
      <c r="Q6" s="178" t="s">
        <v>78</v>
      </c>
      <c r="R6" s="178">
        <v>15</v>
      </c>
      <c r="S6" s="178" t="s">
        <v>79</v>
      </c>
      <c r="T6" s="49"/>
    </row>
    <row r="7" spans="1:20">
      <c r="A7" s="4">
        <v>3</v>
      </c>
      <c r="B7" s="20" t="s">
        <v>63</v>
      </c>
      <c r="C7" s="177" t="s">
        <v>444</v>
      </c>
      <c r="D7" s="49" t="s">
        <v>25</v>
      </c>
      <c r="E7" s="151">
        <v>19</v>
      </c>
      <c r="F7" s="49"/>
      <c r="G7" s="151">
        <v>31</v>
      </c>
      <c r="H7" s="151">
        <v>26</v>
      </c>
      <c r="I7" s="56">
        <f t="shared" si="0"/>
        <v>57</v>
      </c>
      <c r="J7" s="151">
        <v>9954007075</v>
      </c>
      <c r="K7" s="49" t="s">
        <v>483</v>
      </c>
      <c r="L7" s="49" t="s">
        <v>487</v>
      </c>
      <c r="M7" s="155">
        <v>9864584011</v>
      </c>
      <c r="N7" s="151" t="s">
        <v>490</v>
      </c>
      <c r="O7" s="153">
        <v>8749926831</v>
      </c>
      <c r="P7" s="190">
        <v>43647</v>
      </c>
      <c r="Q7" s="178" t="s">
        <v>78</v>
      </c>
      <c r="R7" s="49">
        <v>8</v>
      </c>
      <c r="S7" s="49" t="s">
        <v>79</v>
      </c>
      <c r="T7" s="49"/>
    </row>
    <row r="8" spans="1:20">
      <c r="A8" s="4">
        <v>4</v>
      </c>
      <c r="B8" s="20" t="s">
        <v>63</v>
      </c>
      <c r="C8" s="177" t="s">
        <v>440</v>
      </c>
      <c r="D8" s="49" t="s">
        <v>25</v>
      </c>
      <c r="E8" s="151">
        <v>27</v>
      </c>
      <c r="F8" s="49"/>
      <c r="G8" s="151">
        <v>12</v>
      </c>
      <c r="H8" s="151">
        <v>14</v>
      </c>
      <c r="I8" s="56">
        <f t="shared" si="0"/>
        <v>26</v>
      </c>
      <c r="J8" s="151">
        <v>9957857411</v>
      </c>
      <c r="K8" s="49" t="s">
        <v>483</v>
      </c>
      <c r="L8" s="49" t="s">
        <v>487</v>
      </c>
      <c r="M8" s="155">
        <v>9864584011</v>
      </c>
      <c r="N8" s="151" t="s">
        <v>485</v>
      </c>
      <c r="O8" s="179">
        <v>9859746048</v>
      </c>
      <c r="P8" s="190">
        <v>43647</v>
      </c>
      <c r="Q8" s="178" t="s">
        <v>78</v>
      </c>
      <c r="R8" s="49">
        <v>8</v>
      </c>
      <c r="S8" s="49" t="s">
        <v>79</v>
      </c>
      <c r="T8" s="49"/>
    </row>
    <row r="9" spans="1:20">
      <c r="A9" s="4">
        <v>5</v>
      </c>
      <c r="B9" s="20" t="s">
        <v>62</v>
      </c>
      <c r="C9" s="177" t="s">
        <v>494</v>
      </c>
      <c r="D9" s="49" t="s">
        <v>25</v>
      </c>
      <c r="E9" s="151">
        <v>184</v>
      </c>
      <c r="F9" s="49"/>
      <c r="G9" s="151">
        <v>13</v>
      </c>
      <c r="H9" s="151">
        <v>12</v>
      </c>
      <c r="I9" s="56">
        <f t="shared" si="0"/>
        <v>25</v>
      </c>
      <c r="J9" s="151">
        <v>9613986899</v>
      </c>
      <c r="K9" s="181" t="s">
        <v>75</v>
      </c>
      <c r="L9" s="186" t="s">
        <v>76</v>
      </c>
      <c r="M9" s="187">
        <v>9085862146</v>
      </c>
      <c r="N9" s="183" t="s">
        <v>212</v>
      </c>
      <c r="O9" s="192">
        <v>9508415782</v>
      </c>
      <c r="P9" s="190">
        <v>43648</v>
      </c>
      <c r="Q9" s="178" t="s">
        <v>91</v>
      </c>
      <c r="R9" s="181">
        <v>15</v>
      </c>
      <c r="S9" s="181" t="s">
        <v>79</v>
      </c>
      <c r="T9" s="49"/>
    </row>
    <row r="10" spans="1:20">
      <c r="A10" s="4">
        <v>6</v>
      </c>
      <c r="B10" s="20" t="s">
        <v>62</v>
      </c>
      <c r="C10" s="177" t="s">
        <v>206</v>
      </c>
      <c r="D10" s="49" t="s">
        <v>25</v>
      </c>
      <c r="E10" s="151">
        <v>186</v>
      </c>
      <c r="F10" s="49"/>
      <c r="G10" s="151">
        <v>10</v>
      </c>
      <c r="H10" s="151">
        <v>7</v>
      </c>
      <c r="I10" s="56">
        <f t="shared" si="0"/>
        <v>17</v>
      </c>
      <c r="J10" s="151">
        <v>9864337448</v>
      </c>
      <c r="K10" s="178" t="s">
        <v>75</v>
      </c>
      <c r="L10" s="186" t="s">
        <v>76</v>
      </c>
      <c r="M10" s="187">
        <v>9085862146</v>
      </c>
      <c r="N10" s="188" t="s">
        <v>205</v>
      </c>
      <c r="O10" s="193">
        <v>9854386551</v>
      </c>
      <c r="P10" s="190">
        <v>43648</v>
      </c>
      <c r="Q10" s="178" t="s">
        <v>91</v>
      </c>
      <c r="R10" s="178">
        <v>15</v>
      </c>
      <c r="S10" s="178" t="s">
        <v>79</v>
      </c>
      <c r="T10" s="49"/>
    </row>
    <row r="11" spans="1:20">
      <c r="A11" s="4">
        <v>7</v>
      </c>
      <c r="B11" s="20" t="s">
        <v>63</v>
      </c>
      <c r="C11" s="177" t="s">
        <v>417</v>
      </c>
      <c r="D11" s="49" t="s">
        <v>25</v>
      </c>
      <c r="E11" s="151">
        <v>22</v>
      </c>
      <c r="F11" s="49"/>
      <c r="G11" s="151">
        <v>16</v>
      </c>
      <c r="H11" s="151">
        <v>11</v>
      </c>
      <c r="I11" s="56">
        <f t="shared" si="0"/>
        <v>27</v>
      </c>
      <c r="J11" s="151">
        <v>9678977447</v>
      </c>
      <c r="K11" s="49" t="s">
        <v>483</v>
      </c>
      <c r="L11" s="49" t="s">
        <v>487</v>
      </c>
      <c r="M11" s="155">
        <v>9864584011</v>
      </c>
      <c r="N11" s="151" t="s">
        <v>490</v>
      </c>
      <c r="O11" s="153">
        <v>8749926831</v>
      </c>
      <c r="P11" s="190">
        <v>43648</v>
      </c>
      <c r="Q11" s="178" t="s">
        <v>91</v>
      </c>
      <c r="R11" s="49">
        <v>8</v>
      </c>
      <c r="S11" s="49" t="s">
        <v>79</v>
      </c>
      <c r="T11" s="49"/>
    </row>
    <row r="12" spans="1:20">
      <c r="A12" s="4">
        <v>8</v>
      </c>
      <c r="B12" s="20" t="s">
        <v>63</v>
      </c>
      <c r="C12" s="177" t="s">
        <v>422</v>
      </c>
      <c r="D12" s="49" t="s">
        <v>25</v>
      </c>
      <c r="E12" s="151"/>
      <c r="F12" s="179"/>
      <c r="G12" s="151">
        <v>13</v>
      </c>
      <c r="H12" s="151">
        <v>15</v>
      </c>
      <c r="I12" s="56">
        <f t="shared" si="0"/>
        <v>28</v>
      </c>
      <c r="J12" s="151">
        <v>9508560068</v>
      </c>
      <c r="K12" s="49" t="s">
        <v>483</v>
      </c>
      <c r="L12" s="49" t="s">
        <v>487</v>
      </c>
      <c r="M12" s="155">
        <v>9864584011</v>
      </c>
      <c r="N12" s="151" t="s">
        <v>485</v>
      </c>
      <c r="O12" s="179">
        <v>9859746048</v>
      </c>
      <c r="P12" s="190">
        <v>43648</v>
      </c>
      <c r="Q12" s="178" t="s">
        <v>91</v>
      </c>
      <c r="R12" s="49">
        <v>8</v>
      </c>
      <c r="S12" s="49" t="s">
        <v>79</v>
      </c>
      <c r="T12" s="49"/>
    </row>
    <row r="13" spans="1:20">
      <c r="A13" s="4">
        <v>9</v>
      </c>
      <c r="B13" s="20" t="s">
        <v>62</v>
      </c>
      <c r="C13" s="177" t="s">
        <v>92</v>
      </c>
      <c r="D13" s="49" t="s">
        <v>25</v>
      </c>
      <c r="E13" s="151">
        <v>36</v>
      </c>
      <c r="F13" s="49"/>
      <c r="G13" s="151">
        <v>14</v>
      </c>
      <c r="H13" s="151">
        <v>11</v>
      </c>
      <c r="I13" s="56">
        <f t="shared" si="0"/>
        <v>25</v>
      </c>
      <c r="J13" s="151">
        <v>9085359636</v>
      </c>
      <c r="K13" s="178" t="s">
        <v>75</v>
      </c>
      <c r="L13" s="186" t="s">
        <v>76</v>
      </c>
      <c r="M13" s="187">
        <v>9085862146</v>
      </c>
      <c r="N13" s="188" t="s">
        <v>90</v>
      </c>
      <c r="O13" s="189">
        <v>9859140575</v>
      </c>
      <c r="P13" s="190">
        <v>43649</v>
      </c>
      <c r="Q13" s="178" t="s">
        <v>101</v>
      </c>
      <c r="R13" s="178">
        <v>15</v>
      </c>
      <c r="S13" s="178" t="s">
        <v>79</v>
      </c>
      <c r="T13" s="49"/>
    </row>
    <row r="14" spans="1:20">
      <c r="A14" s="4">
        <v>10</v>
      </c>
      <c r="B14" s="20" t="s">
        <v>62</v>
      </c>
      <c r="C14" s="177" t="s">
        <v>225</v>
      </c>
      <c r="D14" s="49" t="s">
        <v>25</v>
      </c>
      <c r="E14" s="151">
        <v>4</v>
      </c>
      <c r="F14" s="49"/>
      <c r="G14" s="151">
        <v>15</v>
      </c>
      <c r="H14" s="151">
        <v>17</v>
      </c>
      <c r="I14" s="56">
        <f t="shared" si="0"/>
        <v>32</v>
      </c>
      <c r="J14" s="151">
        <v>7399867774</v>
      </c>
      <c r="K14" s="181" t="s">
        <v>75</v>
      </c>
      <c r="L14" s="186" t="s">
        <v>76</v>
      </c>
      <c r="M14" s="187">
        <v>9085862146</v>
      </c>
      <c r="N14" s="183" t="s">
        <v>90</v>
      </c>
      <c r="O14" s="192">
        <v>9859140575</v>
      </c>
      <c r="P14" s="190">
        <v>43649</v>
      </c>
      <c r="Q14" s="178" t="s">
        <v>101</v>
      </c>
      <c r="R14" s="181">
        <v>15</v>
      </c>
      <c r="S14" s="181" t="s">
        <v>79</v>
      </c>
      <c r="T14" s="49"/>
    </row>
    <row r="15" spans="1:20">
      <c r="A15" s="4">
        <v>11</v>
      </c>
      <c r="B15" s="20" t="s">
        <v>63</v>
      </c>
      <c r="C15" s="177" t="s">
        <v>426</v>
      </c>
      <c r="D15" s="49" t="s">
        <v>25</v>
      </c>
      <c r="E15" s="151">
        <v>23</v>
      </c>
      <c r="F15" s="49"/>
      <c r="G15" s="151">
        <v>12</v>
      </c>
      <c r="H15" s="151">
        <v>13</v>
      </c>
      <c r="I15" s="56">
        <f t="shared" si="0"/>
        <v>25</v>
      </c>
      <c r="J15" s="151">
        <v>9859890494</v>
      </c>
      <c r="K15" s="49" t="s">
        <v>483</v>
      </c>
      <c r="L15" s="49" t="s">
        <v>487</v>
      </c>
      <c r="M15" s="155">
        <v>9864584011</v>
      </c>
      <c r="N15" s="151" t="s">
        <v>490</v>
      </c>
      <c r="O15" s="153">
        <v>8749926831</v>
      </c>
      <c r="P15" s="190">
        <v>43649</v>
      </c>
      <c r="Q15" s="178" t="s">
        <v>101</v>
      </c>
      <c r="R15" s="49">
        <v>8</v>
      </c>
      <c r="S15" s="49" t="s">
        <v>79</v>
      </c>
      <c r="T15" s="49"/>
    </row>
    <row r="16" spans="1:20">
      <c r="A16" s="4">
        <v>12</v>
      </c>
      <c r="B16" s="20" t="s">
        <v>63</v>
      </c>
      <c r="C16" s="177" t="s">
        <v>430</v>
      </c>
      <c r="D16" s="49" t="s">
        <v>25</v>
      </c>
      <c r="E16" s="151"/>
      <c r="F16" s="179"/>
      <c r="G16" s="151">
        <v>31</v>
      </c>
      <c r="H16" s="151">
        <v>48</v>
      </c>
      <c r="I16" s="56">
        <f t="shared" si="0"/>
        <v>79</v>
      </c>
      <c r="J16" s="151">
        <v>9957977238</v>
      </c>
      <c r="K16" s="49" t="s">
        <v>483</v>
      </c>
      <c r="L16" s="49" t="s">
        <v>487</v>
      </c>
      <c r="M16" s="155">
        <v>9864584011</v>
      </c>
      <c r="N16" s="151" t="s">
        <v>485</v>
      </c>
      <c r="O16" s="179">
        <v>9859746048</v>
      </c>
      <c r="P16" s="190">
        <v>43649</v>
      </c>
      <c r="Q16" s="178" t="s">
        <v>101</v>
      </c>
      <c r="R16" s="49">
        <v>8</v>
      </c>
      <c r="S16" s="49" t="s">
        <v>79</v>
      </c>
      <c r="T16" s="49"/>
    </row>
    <row r="17" spans="1:20">
      <c r="A17" s="4">
        <v>13</v>
      </c>
      <c r="B17" s="20" t="s">
        <v>62</v>
      </c>
      <c r="C17" s="177" t="s">
        <v>150</v>
      </c>
      <c r="D17" s="49" t="s">
        <v>25</v>
      </c>
      <c r="E17" s="151">
        <v>39</v>
      </c>
      <c r="F17" s="49"/>
      <c r="G17" s="151">
        <v>22</v>
      </c>
      <c r="H17" s="151">
        <v>18</v>
      </c>
      <c r="I17" s="56">
        <f t="shared" si="0"/>
        <v>40</v>
      </c>
      <c r="J17" s="151">
        <v>9864387133</v>
      </c>
      <c r="K17" s="181" t="s">
        <v>123</v>
      </c>
      <c r="L17" s="181" t="s">
        <v>124</v>
      </c>
      <c r="M17" s="187">
        <v>9954256843</v>
      </c>
      <c r="N17" s="183" t="s">
        <v>125</v>
      </c>
      <c r="O17" s="194">
        <v>9859834724</v>
      </c>
      <c r="P17" s="190">
        <v>43650</v>
      </c>
      <c r="Q17" s="178" t="s">
        <v>114</v>
      </c>
      <c r="R17" s="181">
        <v>15</v>
      </c>
      <c r="S17" s="181" t="s">
        <v>79</v>
      </c>
      <c r="T17" s="49"/>
    </row>
    <row r="18" spans="1:20">
      <c r="A18" s="4">
        <v>14</v>
      </c>
      <c r="B18" s="20" t="s">
        <v>62</v>
      </c>
      <c r="C18" s="177" t="s">
        <v>240</v>
      </c>
      <c r="D18" s="49" t="s">
        <v>25</v>
      </c>
      <c r="E18" s="151">
        <v>40</v>
      </c>
      <c r="F18" s="49"/>
      <c r="G18" s="151">
        <v>26</v>
      </c>
      <c r="H18" s="151">
        <v>13</v>
      </c>
      <c r="I18" s="56">
        <f t="shared" si="0"/>
        <v>39</v>
      </c>
      <c r="J18" s="151">
        <v>9854103163</v>
      </c>
      <c r="K18" s="181" t="s">
        <v>123</v>
      </c>
      <c r="L18" s="181" t="s">
        <v>124</v>
      </c>
      <c r="M18" s="187">
        <v>9954256843</v>
      </c>
      <c r="N18" s="183" t="s">
        <v>125</v>
      </c>
      <c r="O18" s="194">
        <v>9859834724</v>
      </c>
      <c r="P18" s="190">
        <v>43650</v>
      </c>
      <c r="Q18" s="178" t="s">
        <v>114</v>
      </c>
      <c r="R18" s="181">
        <v>15</v>
      </c>
      <c r="S18" s="181" t="s">
        <v>79</v>
      </c>
      <c r="T18" s="49"/>
    </row>
    <row r="19" spans="1:20">
      <c r="A19" s="4">
        <v>15</v>
      </c>
      <c r="B19" s="20" t="s">
        <v>63</v>
      </c>
      <c r="C19" s="177" t="s">
        <v>433</v>
      </c>
      <c r="D19" s="49" t="s">
        <v>25</v>
      </c>
      <c r="E19" s="151">
        <v>11</v>
      </c>
      <c r="F19" s="49"/>
      <c r="G19" s="151">
        <v>21</v>
      </c>
      <c r="H19" s="151">
        <v>19</v>
      </c>
      <c r="I19" s="56">
        <f t="shared" si="0"/>
        <v>40</v>
      </c>
      <c r="J19" s="151">
        <v>8812892134</v>
      </c>
      <c r="K19" s="49" t="s">
        <v>483</v>
      </c>
      <c r="L19" s="49" t="s">
        <v>487</v>
      </c>
      <c r="M19" s="155">
        <v>9864584011</v>
      </c>
      <c r="N19" s="151" t="s">
        <v>490</v>
      </c>
      <c r="O19" s="153">
        <v>8749926831</v>
      </c>
      <c r="P19" s="190">
        <v>43650</v>
      </c>
      <c r="Q19" s="178" t="s">
        <v>114</v>
      </c>
      <c r="R19" s="49">
        <v>8</v>
      </c>
      <c r="S19" s="49" t="s">
        <v>79</v>
      </c>
      <c r="T19" s="49"/>
    </row>
    <row r="20" spans="1:20">
      <c r="A20" s="4">
        <v>16</v>
      </c>
      <c r="B20" s="20" t="s">
        <v>63</v>
      </c>
      <c r="C20" s="177" t="s">
        <v>436</v>
      </c>
      <c r="D20" s="49" t="s">
        <v>25</v>
      </c>
      <c r="E20" s="151">
        <v>218</v>
      </c>
      <c r="F20" s="49"/>
      <c r="G20" s="151">
        <v>18</v>
      </c>
      <c r="H20" s="151">
        <v>48</v>
      </c>
      <c r="I20" s="56">
        <f t="shared" si="0"/>
        <v>66</v>
      </c>
      <c r="J20" s="151">
        <v>8876206167</v>
      </c>
      <c r="K20" s="49" t="s">
        <v>483</v>
      </c>
      <c r="L20" s="49" t="s">
        <v>487</v>
      </c>
      <c r="M20" s="155">
        <v>9864584011</v>
      </c>
      <c r="N20" s="151" t="s">
        <v>485</v>
      </c>
      <c r="O20" s="179">
        <v>9859746048</v>
      </c>
      <c r="P20" s="190">
        <v>43650</v>
      </c>
      <c r="Q20" s="178" t="s">
        <v>114</v>
      </c>
      <c r="R20" s="49">
        <v>8</v>
      </c>
      <c r="S20" s="49" t="s">
        <v>79</v>
      </c>
      <c r="T20" s="49"/>
    </row>
    <row r="21" spans="1:20">
      <c r="A21" s="4">
        <v>17</v>
      </c>
      <c r="B21" s="20" t="s">
        <v>62</v>
      </c>
      <c r="C21" s="177" t="s">
        <v>127</v>
      </c>
      <c r="D21" s="49" t="s">
        <v>25</v>
      </c>
      <c r="E21" s="151">
        <v>89</v>
      </c>
      <c r="F21" s="49"/>
      <c r="G21" s="151">
        <v>7</v>
      </c>
      <c r="H21" s="151">
        <v>3</v>
      </c>
      <c r="I21" s="56">
        <f t="shared" si="0"/>
        <v>10</v>
      </c>
      <c r="J21" s="151">
        <v>9401039071</v>
      </c>
      <c r="K21" s="178" t="s">
        <v>123</v>
      </c>
      <c r="L21" s="178" t="s">
        <v>124</v>
      </c>
      <c r="M21" s="187">
        <v>9954256843</v>
      </c>
      <c r="N21" s="188" t="s">
        <v>128</v>
      </c>
      <c r="O21" s="189">
        <v>9864699359</v>
      </c>
      <c r="P21" s="190">
        <v>43651</v>
      </c>
      <c r="Q21" s="178" t="s">
        <v>126</v>
      </c>
      <c r="R21" s="178">
        <v>15</v>
      </c>
      <c r="S21" s="178" t="s">
        <v>79</v>
      </c>
      <c r="T21" s="49"/>
    </row>
    <row r="22" spans="1:20">
      <c r="A22" s="4">
        <v>18</v>
      </c>
      <c r="B22" s="20" t="s">
        <v>62</v>
      </c>
      <c r="C22" s="177" t="s">
        <v>141</v>
      </c>
      <c r="D22" s="49" t="s">
        <v>25</v>
      </c>
      <c r="E22" s="151">
        <v>146</v>
      </c>
      <c r="F22" s="49"/>
      <c r="G22" s="151">
        <v>33</v>
      </c>
      <c r="H22" s="151">
        <v>37</v>
      </c>
      <c r="I22" s="56">
        <f t="shared" si="0"/>
        <v>70</v>
      </c>
      <c r="J22" s="151">
        <v>8011298559</v>
      </c>
      <c r="K22" s="181" t="s">
        <v>123</v>
      </c>
      <c r="L22" s="181" t="s">
        <v>124</v>
      </c>
      <c r="M22" s="187">
        <v>9954256843</v>
      </c>
      <c r="N22" s="183" t="s">
        <v>128</v>
      </c>
      <c r="O22" s="192">
        <v>9864699359</v>
      </c>
      <c r="P22" s="190">
        <v>43651</v>
      </c>
      <c r="Q22" s="178" t="s">
        <v>126</v>
      </c>
      <c r="R22" s="181">
        <v>15</v>
      </c>
      <c r="S22" s="181" t="s">
        <v>79</v>
      </c>
      <c r="T22" s="49"/>
    </row>
    <row r="23" spans="1:20">
      <c r="A23" s="4">
        <v>19</v>
      </c>
      <c r="B23" s="20" t="s">
        <v>63</v>
      </c>
      <c r="C23" s="177" t="s">
        <v>495</v>
      </c>
      <c r="D23" s="49" t="s">
        <v>25</v>
      </c>
      <c r="E23" s="151">
        <v>21</v>
      </c>
      <c r="F23" s="49"/>
      <c r="G23" s="151">
        <v>17</v>
      </c>
      <c r="H23" s="151">
        <v>15</v>
      </c>
      <c r="I23" s="56">
        <f t="shared" si="0"/>
        <v>32</v>
      </c>
      <c r="J23" s="151">
        <v>9508173894</v>
      </c>
      <c r="K23" s="49" t="s">
        <v>483</v>
      </c>
      <c r="L23" s="49" t="s">
        <v>487</v>
      </c>
      <c r="M23" s="155">
        <v>9864584011</v>
      </c>
      <c r="N23" s="151" t="s">
        <v>490</v>
      </c>
      <c r="O23" s="153">
        <v>8749926831</v>
      </c>
      <c r="P23" s="190">
        <v>43651</v>
      </c>
      <c r="Q23" s="178" t="s">
        <v>126</v>
      </c>
      <c r="R23" s="49">
        <v>8</v>
      </c>
      <c r="S23" s="49" t="s">
        <v>79</v>
      </c>
      <c r="T23" s="49"/>
    </row>
    <row r="24" spans="1:20">
      <c r="A24" s="4">
        <v>20</v>
      </c>
      <c r="B24" s="20" t="s">
        <v>63</v>
      </c>
      <c r="C24" s="177" t="s">
        <v>496</v>
      </c>
      <c r="D24" s="49" t="s">
        <v>25</v>
      </c>
      <c r="E24" s="151">
        <v>192</v>
      </c>
      <c r="F24" s="49"/>
      <c r="G24" s="151">
        <v>12</v>
      </c>
      <c r="H24" s="151">
        <v>16</v>
      </c>
      <c r="I24" s="56">
        <f t="shared" si="0"/>
        <v>28</v>
      </c>
      <c r="J24" s="151">
        <v>8011687421</v>
      </c>
      <c r="K24" s="49" t="s">
        <v>483</v>
      </c>
      <c r="L24" s="49" t="s">
        <v>487</v>
      </c>
      <c r="M24" s="155">
        <v>9864584011</v>
      </c>
      <c r="N24" s="151" t="s">
        <v>485</v>
      </c>
      <c r="O24" s="179">
        <v>9859746048</v>
      </c>
      <c r="P24" s="190">
        <v>43651</v>
      </c>
      <c r="Q24" s="178" t="s">
        <v>126</v>
      </c>
      <c r="R24" s="49">
        <v>8</v>
      </c>
      <c r="S24" s="49" t="s">
        <v>79</v>
      </c>
      <c r="T24" s="49"/>
    </row>
    <row r="25" spans="1:20">
      <c r="A25" s="4">
        <v>21</v>
      </c>
      <c r="B25" s="20" t="s">
        <v>62</v>
      </c>
      <c r="C25" s="177" t="s">
        <v>179</v>
      </c>
      <c r="D25" s="49" t="s">
        <v>25</v>
      </c>
      <c r="E25" s="151">
        <v>42</v>
      </c>
      <c r="F25" s="49"/>
      <c r="G25" s="151">
        <v>9</v>
      </c>
      <c r="H25" s="151">
        <v>11</v>
      </c>
      <c r="I25" s="56">
        <f t="shared" si="0"/>
        <v>20</v>
      </c>
      <c r="J25" s="151">
        <v>9678142231</v>
      </c>
      <c r="K25" s="181" t="s">
        <v>176</v>
      </c>
      <c r="L25" s="181" t="s">
        <v>177</v>
      </c>
      <c r="M25" s="187">
        <v>9954115855</v>
      </c>
      <c r="N25" s="188" t="s">
        <v>178</v>
      </c>
      <c r="O25" s="192">
        <v>8876430082</v>
      </c>
      <c r="P25" s="190">
        <v>43652</v>
      </c>
      <c r="Q25" s="178" t="s">
        <v>140</v>
      </c>
      <c r="R25" s="181">
        <v>15</v>
      </c>
      <c r="S25" s="181" t="s">
        <v>79</v>
      </c>
      <c r="T25" s="49"/>
    </row>
    <row r="26" spans="1:20">
      <c r="A26" s="4">
        <v>22</v>
      </c>
      <c r="B26" s="20" t="s">
        <v>62</v>
      </c>
      <c r="C26" s="177" t="s">
        <v>189</v>
      </c>
      <c r="D26" s="49" t="s">
        <v>25</v>
      </c>
      <c r="E26" s="151">
        <v>104</v>
      </c>
      <c r="F26" s="49"/>
      <c r="G26" s="151">
        <v>25</v>
      </c>
      <c r="H26" s="151">
        <v>18</v>
      </c>
      <c r="I26" s="56">
        <f t="shared" si="0"/>
        <v>43</v>
      </c>
      <c r="J26" s="151">
        <v>8822542649</v>
      </c>
      <c r="K26" s="181" t="s">
        <v>176</v>
      </c>
      <c r="L26" s="181" t="s">
        <v>177</v>
      </c>
      <c r="M26" s="187">
        <v>9954115855</v>
      </c>
      <c r="N26" s="183" t="s">
        <v>188</v>
      </c>
      <c r="O26" s="194">
        <v>9508185303</v>
      </c>
      <c r="P26" s="190">
        <v>43652</v>
      </c>
      <c r="Q26" s="178" t="s">
        <v>140</v>
      </c>
      <c r="R26" s="181">
        <v>15</v>
      </c>
      <c r="S26" s="181" t="s">
        <v>79</v>
      </c>
      <c r="T26" s="49"/>
    </row>
    <row r="27" spans="1:20">
      <c r="A27" s="4">
        <v>23</v>
      </c>
      <c r="B27" s="20" t="s">
        <v>63</v>
      </c>
      <c r="C27" s="177" t="s">
        <v>497</v>
      </c>
      <c r="D27" s="49" t="s">
        <v>25</v>
      </c>
      <c r="E27" s="151">
        <v>22</v>
      </c>
      <c r="F27" s="49"/>
      <c r="G27" s="151">
        <v>15</v>
      </c>
      <c r="H27" s="151">
        <v>14</v>
      </c>
      <c r="I27" s="56">
        <f t="shared" si="0"/>
        <v>29</v>
      </c>
      <c r="J27" s="151">
        <v>9954880866</v>
      </c>
      <c r="K27" s="49" t="s">
        <v>483</v>
      </c>
      <c r="L27" s="49" t="s">
        <v>487</v>
      </c>
      <c r="M27" s="155">
        <v>9864584011</v>
      </c>
      <c r="N27" s="151" t="s">
        <v>490</v>
      </c>
      <c r="O27" s="153">
        <v>8749926831</v>
      </c>
      <c r="P27" s="190">
        <v>43652</v>
      </c>
      <c r="Q27" s="178" t="s">
        <v>140</v>
      </c>
      <c r="R27" s="49">
        <v>8</v>
      </c>
      <c r="S27" s="49" t="s">
        <v>79</v>
      </c>
      <c r="T27" s="49"/>
    </row>
    <row r="28" spans="1:20">
      <c r="A28" s="4">
        <v>24</v>
      </c>
      <c r="B28" s="20" t="s">
        <v>63</v>
      </c>
      <c r="C28" s="177" t="s">
        <v>102</v>
      </c>
      <c r="D28" s="49" t="s">
        <v>25</v>
      </c>
      <c r="E28" s="151">
        <v>166</v>
      </c>
      <c r="F28" s="49"/>
      <c r="G28" s="151">
        <v>10</v>
      </c>
      <c r="H28" s="151">
        <v>11</v>
      </c>
      <c r="I28" s="56">
        <f t="shared" si="0"/>
        <v>21</v>
      </c>
      <c r="J28" s="151">
        <v>9401733404</v>
      </c>
      <c r="K28" s="49" t="s">
        <v>483</v>
      </c>
      <c r="L28" s="49" t="s">
        <v>487</v>
      </c>
      <c r="M28" s="155">
        <v>9864584011</v>
      </c>
      <c r="N28" s="151" t="s">
        <v>485</v>
      </c>
      <c r="O28" s="179">
        <v>9859746048</v>
      </c>
      <c r="P28" s="190">
        <v>43652</v>
      </c>
      <c r="Q28" s="178" t="s">
        <v>140</v>
      </c>
      <c r="R28" s="49">
        <v>8</v>
      </c>
      <c r="S28" s="49" t="s">
        <v>79</v>
      </c>
      <c r="T28" s="49"/>
    </row>
    <row r="29" spans="1:20">
      <c r="A29" s="4">
        <v>25</v>
      </c>
      <c r="B29" s="20" t="s">
        <v>62</v>
      </c>
      <c r="C29" s="177" t="s">
        <v>196</v>
      </c>
      <c r="D29" s="49" t="s">
        <v>25</v>
      </c>
      <c r="E29" s="151">
        <v>183</v>
      </c>
      <c r="F29" s="49"/>
      <c r="G29" s="151">
        <v>16</v>
      </c>
      <c r="H29" s="151">
        <v>13</v>
      </c>
      <c r="I29" s="56">
        <f t="shared" si="0"/>
        <v>29</v>
      </c>
      <c r="J29" s="151">
        <v>9864854702</v>
      </c>
      <c r="K29" s="181" t="s">
        <v>176</v>
      </c>
      <c r="L29" s="181" t="s">
        <v>177</v>
      </c>
      <c r="M29" s="187">
        <v>9954115855</v>
      </c>
      <c r="N29" s="183" t="s">
        <v>188</v>
      </c>
      <c r="O29" s="194">
        <v>9508185303</v>
      </c>
      <c r="P29" s="190">
        <v>43654</v>
      </c>
      <c r="Q29" s="178" t="s">
        <v>78</v>
      </c>
      <c r="R29" s="181">
        <v>15</v>
      </c>
      <c r="S29" s="181" t="s">
        <v>79</v>
      </c>
      <c r="T29" s="49"/>
    </row>
    <row r="30" spans="1:20">
      <c r="A30" s="4">
        <v>26</v>
      </c>
      <c r="B30" s="20" t="s">
        <v>62</v>
      </c>
      <c r="C30" s="177" t="s">
        <v>234</v>
      </c>
      <c r="D30" s="49" t="s">
        <v>25</v>
      </c>
      <c r="E30" s="151">
        <v>13</v>
      </c>
      <c r="F30" s="49"/>
      <c r="G30" s="151">
        <v>5</v>
      </c>
      <c r="H30" s="151">
        <v>9</v>
      </c>
      <c r="I30" s="56">
        <f t="shared" si="0"/>
        <v>14</v>
      </c>
      <c r="J30" s="151">
        <v>9678142231</v>
      </c>
      <c r="K30" s="181" t="s">
        <v>176</v>
      </c>
      <c r="L30" s="181" t="s">
        <v>177</v>
      </c>
      <c r="M30" s="187">
        <v>9954115855</v>
      </c>
      <c r="N30" s="188" t="s">
        <v>178</v>
      </c>
      <c r="O30" s="192">
        <v>8876430082</v>
      </c>
      <c r="P30" s="190">
        <v>43654</v>
      </c>
      <c r="Q30" s="178" t="s">
        <v>78</v>
      </c>
      <c r="R30" s="181">
        <v>15</v>
      </c>
      <c r="S30" s="181" t="s">
        <v>79</v>
      </c>
      <c r="T30" s="49"/>
    </row>
    <row r="31" spans="1:20">
      <c r="A31" s="4">
        <v>27</v>
      </c>
      <c r="B31" s="20" t="s">
        <v>63</v>
      </c>
      <c r="C31" s="177" t="s">
        <v>115</v>
      </c>
      <c r="D31" s="49" t="s">
        <v>25</v>
      </c>
      <c r="E31" s="151">
        <v>2</v>
      </c>
      <c r="F31" s="49"/>
      <c r="G31" s="151">
        <v>21</v>
      </c>
      <c r="H31" s="151">
        <v>13</v>
      </c>
      <c r="I31" s="56">
        <f t="shared" si="0"/>
        <v>34</v>
      </c>
      <c r="J31" s="151">
        <v>9954736418</v>
      </c>
      <c r="K31" s="49" t="s">
        <v>483</v>
      </c>
      <c r="L31" s="49" t="s">
        <v>487</v>
      </c>
      <c r="M31" s="155">
        <v>9864584011</v>
      </c>
      <c r="N31" s="151" t="s">
        <v>490</v>
      </c>
      <c r="O31" s="153">
        <v>8749926831</v>
      </c>
      <c r="P31" s="190">
        <v>43654</v>
      </c>
      <c r="Q31" s="178" t="s">
        <v>78</v>
      </c>
      <c r="R31" s="49">
        <v>8</v>
      </c>
      <c r="S31" s="49" t="s">
        <v>79</v>
      </c>
      <c r="T31" s="49"/>
    </row>
    <row r="32" spans="1:20">
      <c r="A32" s="4">
        <v>28</v>
      </c>
      <c r="B32" s="20" t="s">
        <v>63</v>
      </c>
      <c r="C32" s="177" t="s">
        <v>157</v>
      </c>
      <c r="D32" s="49" t="s">
        <v>25</v>
      </c>
      <c r="E32" s="151">
        <v>6</v>
      </c>
      <c r="F32" s="49"/>
      <c r="G32" s="151">
        <v>13</v>
      </c>
      <c r="H32" s="151">
        <v>12</v>
      </c>
      <c r="I32" s="56">
        <f t="shared" si="0"/>
        <v>25</v>
      </c>
      <c r="J32" s="151">
        <v>9954748497</v>
      </c>
      <c r="K32" s="49" t="s">
        <v>483</v>
      </c>
      <c r="L32" s="49" t="s">
        <v>487</v>
      </c>
      <c r="M32" s="155">
        <v>9864584011</v>
      </c>
      <c r="N32" s="151" t="s">
        <v>485</v>
      </c>
      <c r="O32" s="179">
        <v>9859746048</v>
      </c>
      <c r="P32" s="190">
        <v>43654</v>
      </c>
      <c r="Q32" s="178" t="s">
        <v>78</v>
      </c>
      <c r="R32" s="49">
        <v>8</v>
      </c>
      <c r="S32" s="49" t="s">
        <v>79</v>
      </c>
      <c r="T32" s="49"/>
    </row>
    <row r="33" spans="1:20">
      <c r="A33" s="4">
        <v>29</v>
      </c>
      <c r="B33" s="20" t="s">
        <v>62</v>
      </c>
      <c r="C33" s="177" t="s">
        <v>308</v>
      </c>
      <c r="D33" s="49" t="s">
        <v>25</v>
      </c>
      <c r="E33" s="151"/>
      <c r="F33" s="49"/>
      <c r="G33" s="151">
        <v>42</v>
      </c>
      <c r="H33" s="151">
        <v>48</v>
      </c>
      <c r="I33" s="56">
        <f t="shared" si="0"/>
        <v>90</v>
      </c>
      <c r="J33" s="151">
        <v>8822149639</v>
      </c>
      <c r="K33" s="146" t="s">
        <v>368</v>
      </c>
      <c r="L33" s="146" t="s">
        <v>369</v>
      </c>
      <c r="M33" s="147">
        <v>8472879396</v>
      </c>
      <c r="N33" s="151" t="s">
        <v>379</v>
      </c>
      <c r="O33" s="153">
        <v>9577997498</v>
      </c>
      <c r="P33" s="190">
        <v>43655</v>
      </c>
      <c r="Q33" s="178" t="s">
        <v>91</v>
      </c>
      <c r="R33" s="49">
        <v>10</v>
      </c>
      <c r="S33" s="49" t="s">
        <v>79</v>
      </c>
      <c r="T33" s="49"/>
    </row>
    <row r="34" spans="1:20">
      <c r="A34" s="4">
        <v>30</v>
      </c>
      <c r="B34" s="20" t="s">
        <v>62</v>
      </c>
      <c r="C34" s="177" t="s">
        <v>166</v>
      </c>
      <c r="D34" s="49" t="s">
        <v>25</v>
      </c>
      <c r="E34" s="151">
        <v>56</v>
      </c>
      <c r="F34" s="49"/>
      <c r="G34" s="151">
        <v>15</v>
      </c>
      <c r="H34" s="151">
        <v>17</v>
      </c>
      <c r="I34" s="56">
        <f t="shared" si="0"/>
        <v>32</v>
      </c>
      <c r="J34" s="151">
        <v>8011112874</v>
      </c>
      <c r="K34" s="146" t="s">
        <v>368</v>
      </c>
      <c r="L34" s="146" t="s">
        <v>369</v>
      </c>
      <c r="M34" s="147">
        <v>8472879396</v>
      </c>
      <c r="N34" s="151" t="s">
        <v>381</v>
      </c>
      <c r="O34" s="153">
        <v>7896947660</v>
      </c>
      <c r="P34" s="190">
        <v>43655</v>
      </c>
      <c r="Q34" s="178" t="s">
        <v>91</v>
      </c>
      <c r="R34" s="49">
        <v>10</v>
      </c>
      <c r="S34" s="49" t="s">
        <v>79</v>
      </c>
      <c r="T34" s="49"/>
    </row>
    <row r="35" spans="1:20">
      <c r="A35" s="4">
        <v>31</v>
      </c>
      <c r="B35" s="20" t="s">
        <v>63</v>
      </c>
      <c r="C35" s="177" t="s">
        <v>163</v>
      </c>
      <c r="D35" s="49" t="s">
        <v>25</v>
      </c>
      <c r="E35" s="151">
        <v>25</v>
      </c>
      <c r="F35" s="49"/>
      <c r="G35" s="151">
        <v>11</v>
      </c>
      <c r="H35" s="151">
        <v>9</v>
      </c>
      <c r="I35" s="56">
        <f t="shared" si="0"/>
        <v>20</v>
      </c>
      <c r="J35" s="151">
        <v>801156824</v>
      </c>
      <c r="K35" s="49" t="s">
        <v>483</v>
      </c>
      <c r="L35" s="49" t="s">
        <v>487</v>
      </c>
      <c r="M35" s="155">
        <v>9864584011</v>
      </c>
      <c r="N35" s="151" t="s">
        <v>490</v>
      </c>
      <c r="O35" s="153">
        <v>8749926831</v>
      </c>
      <c r="P35" s="190">
        <v>43655</v>
      </c>
      <c r="Q35" s="178" t="s">
        <v>91</v>
      </c>
      <c r="R35" s="49">
        <v>8</v>
      </c>
      <c r="S35" s="49" t="s">
        <v>79</v>
      </c>
      <c r="T35" s="49"/>
    </row>
    <row r="36" spans="1:20">
      <c r="A36" s="4">
        <v>32</v>
      </c>
      <c r="B36" s="20" t="s">
        <v>63</v>
      </c>
      <c r="C36" s="177" t="s">
        <v>437</v>
      </c>
      <c r="D36" s="49" t="s">
        <v>25</v>
      </c>
      <c r="E36" s="151">
        <v>12</v>
      </c>
      <c r="F36" s="49"/>
      <c r="G36" s="151">
        <v>12</v>
      </c>
      <c r="H36" s="151">
        <v>16</v>
      </c>
      <c r="I36" s="56">
        <f t="shared" si="0"/>
        <v>28</v>
      </c>
      <c r="J36" s="151">
        <v>8822165611</v>
      </c>
      <c r="K36" s="49" t="s">
        <v>483</v>
      </c>
      <c r="L36" s="49" t="s">
        <v>487</v>
      </c>
      <c r="M36" s="155">
        <v>9864584011</v>
      </c>
      <c r="N36" s="151" t="s">
        <v>485</v>
      </c>
      <c r="O36" s="179">
        <v>9859746048</v>
      </c>
      <c r="P36" s="190">
        <v>43655</v>
      </c>
      <c r="Q36" s="178" t="s">
        <v>91</v>
      </c>
      <c r="R36" s="49">
        <v>8</v>
      </c>
      <c r="S36" s="49" t="s">
        <v>79</v>
      </c>
      <c r="T36" s="49"/>
    </row>
    <row r="37" spans="1:20">
      <c r="A37" s="4">
        <v>33</v>
      </c>
      <c r="B37" s="20" t="s">
        <v>62</v>
      </c>
      <c r="C37" s="177" t="s">
        <v>285</v>
      </c>
      <c r="D37" s="49" t="s">
        <v>25</v>
      </c>
      <c r="E37" s="151">
        <v>37</v>
      </c>
      <c r="F37" s="49"/>
      <c r="G37" s="151">
        <v>64</v>
      </c>
      <c r="H37" s="151">
        <v>54</v>
      </c>
      <c r="I37" s="56">
        <f t="shared" si="0"/>
        <v>118</v>
      </c>
      <c r="J37" s="151">
        <v>9678362979</v>
      </c>
      <c r="K37" s="146" t="s">
        <v>368</v>
      </c>
      <c r="L37" s="146" t="s">
        <v>369</v>
      </c>
      <c r="M37" s="147">
        <v>8472879396</v>
      </c>
      <c r="N37" s="49" t="s">
        <v>383</v>
      </c>
      <c r="O37" s="179">
        <v>9584386551</v>
      </c>
      <c r="P37" s="190">
        <v>43656</v>
      </c>
      <c r="Q37" s="178" t="s">
        <v>101</v>
      </c>
      <c r="R37" s="49">
        <v>10</v>
      </c>
      <c r="S37" s="49" t="s">
        <v>79</v>
      </c>
      <c r="T37" s="49"/>
    </row>
    <row r="38" spans="1:20">
      <c r="A38" s="4">
        <v>34</v>
      </c>
      <c r="B38" s="20" t="s">
        <v>62</v>
      </c>
      <c r="C38" s="177" t="s">
        <v>289</v>
      </c>
      <c r="D38" s="49" t="s">
        <v>25</v>
      </c>
      <c r="E38" s="151">
        <v>33</v>
      </c>
      <c r="F38" s="49"/>
      <c r="G38" s="151">
        <v>23</v>
      </c>
      <c r="H38" s="151">
        <v>21</v>
      </c>
      <c r="I38" s="56">
        <f t="shared" si="0"/>
        <v>44</v>
      </c>
      <c r="J38" s="151">
        <v>9854837521</v>
      </c>
      <c r="K38" s="146" t="s">
        <v>368</v>
      </c>
      <c r="L38" s="146" t="s">
        <v>369</v>
      </c>
      <c r="M38" s="147">
        <v>8472879396</v>
      </c>
      <c r="N38" s="151" t="s">
        <v>383</v>
      </c>
      <c r="O38" s="179">
        <v>9584386551</v>
      </c>
      <c r="P38" s="190">
        <v>43656</v>
      </c>
      <c r="Q38" s="178" t="s">
        <v>101</v>
      </c>
      <c r="R38" s="49">
        <v>10</v>
      </c>
      <c r="S38" s="49" t="s">
        <v>79</v>
      </c>
      <c r="T38" s="49"/>
    </row>
    <row r="39" spans="1:20">
      <c r="A39" s="4">
        <v>35</v>
      </c>
      <c r="B39" s="20" t="s">
        <v>63</v>
      </c>
      <c r="C39" s="177" t="s">
        <v>441</v>
      </c>
      <c r="D39" s="49" t="s">
        <v>25</v>
      </c>
      <c r="E39" s="151">
        <v>134</v>
      </c>
      <c r="F39" s="49"/>
      <c r="G39" s="151">
        <v>33</v>
      </c>
      <c r="H39" s="151">
        <v>34</v>
      </c>
      <c r="I39" s="56">
        <f t="shared" si="0"/>
        <v>67</v>
      </c>
      <c r="J39" s="151">
        <v>9859579304</v>
      </c>
      <c r="K39" s="49" t="s">
        <v>483</v>
      </c>
      <c r="L39" s="49" t="s">
        <v>487</v>
      </c>
      <c r="M39" s="155">
        <v>9864584011</v>
      </c>
      <c r="N39" s="151" t="s">
        <v>490</v>
      </c>
      <c r="O39" s="153">
        <v>8749926831</v>
      </c>
      <c r="P39" s="190">
        <v>43656</v>
      </c>
      <c r="Q39" s="178" t="s">
        <v>101</v>
      </c>
      <c r="R39" s="49">
        <v>8</v>
      </c>
      <c r="S39" s="49" t="s">
        <v>79</v>
      </c>
      <c r="T39" s="49"/>
    </row>
    <row r="40" spans="1:20">
      <c r="A40" s="4">
        <v>36</v>
      </c>
      <c r="B40" s="20" t="s">
        <v>63</v>
      </c>
      <c r="C40" s="177" t="s">
        <v>445</v>
      </c>
      <c r="D40" s="49" t="s">
        <v>25</v>
      </c>
      <c r="E40" s="151">
        <v>13</v>
      </c>
      <c r="F40" s="49"/>
      <c r="G40" s="151">
        <v>15</v>
      </c>
      <c r="H40" s="151">
        <v>12</v>
      </c>
      <c r="I40" s="56">
        <f t="shared" si="0"/>
        <v>27</v>
      </c>
      <c r="J40" s="151">
        <v>8822541744</v>
      </c>
      <c r="K40" s="49" t="s">
        <v>483</v>
      </c>
      <c r="L40" s="49" t="s">
        <v>487</v>
      </c>
      <c r="M40" s="155">
        <v>9864584011</v>
      </c>
      <c r="N40" s="151" t="s">
        <v>485</v>
      </c>
      <c r="O40" s="179">
        <v>9859746048</v>
      </c>
      <c r="P40" s="190">
        <v>43656</v>
      </c>
      <c r="Q40" s="178" t="s">
        <v>101</v>
      </c>
      <c r="R40" s="49">
        <v>8</v>
      </c>
      <c r="S40" s="49" t="s">
        <v>79</v>
      </c>
      <c r="T40" s="49"/>
    </row>
    <row r="41" spans="1:20">
      <c r="A41" s="4">
        <v>37</v>
      </c>
      <c r="B41" s="20" t="s">
        <v>62</v>
      </c>
      <c r="C41" s="177" t="s">
        <v>295</v>
      </c>
      <c r="D41" s="49" t="s">
        <v>25</v>
      </c>
      <c r="E41" s="151">
        <v>148</v>
      </c>
      <c r="F41" s="49"/>
      <c r="G41" s="151">
        <v>13</v>
      </c>
      <c r="H41" s="151">
        <v>40</v>
      </c>
      <c r="I41" s="56">
        <f t="shared" si="0"/>
        <v>53</v>
      </c>
      <c r="J41" s="151">
        <v>9954880998</v>
      </c>
      <c r="K41" s="146" t="s">
        <v>368</v>
      </c>
      <c r="L41" s="146" t="s">
        <v>369</v>
      </c>
      <c r="M41" s="147">
        <v>8472879396</v>
      </c>
      <c r="N41" s="49" t="s">
        <v>383</v>
      </c>
      <c r="O41" s="179">
        <v>9584386551</v>
      </c>
      <c r="P41" s="190">
        <v>43657</v>
      </c>
      <c r="Q41" s="178" t="s">
        <v>114</v>
      </c>
      <c r="R41" s="49">
        <v>10</v>
      </c>
      <c r="S41" s="49" t="s">
        <v>79</v>
      </c>
      <c r="T41" s="49"/>
    </row>
    <row r="42" spans="1:20">
      <c r="A42" s="4">
        <v>38</v>
      </c>
      <c r="B42" s="20" t="s">
        <v>62</v>
      </c>
      <c r="C42" s="177" t="s">
        <v>300</v>
      </c>
      <c r="D42" s="49" t="s">
        <v>25</v>
      </c>
      <c r="E42" s="151">
        <v>41</v>
      </c>
      <c r="F42" s="49"/>
      <c r="G42" s="151">
        <v>18</v>
      </c>
      <c r="H42" s="151">
        <v>29</v>
      </c>
      <c r="I42" s="56">
        <f t="shared" si="0"/>
        <v>47</v>
      </c>
      <c r="J42" s="151">
        <v>9854820991</v>
      </c>
      <c r="K42" s="146" t="s">
        <v>368</v>
      </c>
      <c r="L42" s="146" t="s">
        <v>369</v>
      </c>
      <c r="M42" s="147">
        <v>8472879396</v>
      </c>
      <c r="N42" s="151" t="s">
        <v>162</v>
      </c>
      <c r="O42" s="155">
        <v>9859327101</v>
      </c>
      <c r="P42" s="190">
        <v>43657</v>
      </c>
      <c r="Q42" s="178" t="s">
        <v>114</v>
      </c>
      <c r="R42" s="49">
        <v>10</v>
      </c>
      <c r="S42" s="49" t="s">
        <v>79</v>
      </c>
      <c r="T42" s="49"/>
    </row>
    <row r="43" spans="1:20">
      <c r="A43" s="4">
        <v>39</v>
      </c>
      <c r="B43" s="20" t="s">
        <v>63</v>
      </c>
      <c r="C43" s="177" t="s">
        <v>135</v>
      </c>
      <c r="D43" s="49" t="s">
        <v>25</v>
      </c>
      <c r="E43" s="151">
        <v>1</v>
      </c>
      <c r="F43" s="49"/>
      <c r="G43" s="151">
        <v>15</v>
      </c>
      <c r="H43" s="151">
        <v>47</v>
      </c>
      <c r="I43" s="56">
        <f t="shared" si="0"/>
        <v>62</v>
      </c>
      <c r="J43" s="151">
        <v>8399038539</v>
      </c>
      <c r="K43" s="49" t="s">
        <v>132</v>
      </c>
      <c r="L43" s="49" t="s">
        <v>133</v>
      </c>
      <c r="M43" s="147">
        <v>9707507636</v>
      </c>
      <c r="N43" s="151" t="s">
        <v>134</v>
      </c>
      <c r="O43" s="155">
        <v>9954569546</v>
      </c>
      <c r="P43" s="190">
        <v>43657</v>
      </c>
      <c r="Q43" s="178" t="s">
        <v>114</v>
      </c>
      <c r="R43" s="49">
        <v>10</v>
      </c>
      <c r="S43" s="49" t="s">
        <v>79</v>
      </c>
      <c r="T43" s="49"/>
    </row>
    <row r="44" spans="1:20">
      <c r="A44" s="4">
        <v>40</v>
      </c>
      <c r="B44" s="20" t="s">
        <v>63</v>
      </c>
      <c r="C44" s="177" t="s">
        <v>145</v>
      </c>
      <c r="D44" s="49" t="s">
        <v>25</v>
      </c>
      <c r="E44" s="151">
        <v>73</v>
      </c>
      <c r="F44" s="49"/>
      <c r="G44" s="151">
        <v>18</v>
      </c>
      <c r="H44" s="151">
        <v>51</v>
      </c>
      <c r="I44" s="56">
        <f t="shared" si="0"/>
        <v>69</v>
      </c>
      <c r="J44" s="151">
        <v>9957201430</v>
      </c>
      <c r="K44" s="49" t="s">
        <v>132</v>
      </c>
      <c r="L44" s="49" t="s">
        <v>133</v>
      </c>
      <c r="M44" s="147">
        <v>9707507636</v>
      </c>
      <c r="N44" s="151" t="s">
        <v>134</v>
      </c>
      <c r="O44" s="155">
        <v>9954569546</v>
      </c>
      <c r="P44" s="190">
        <v>43657</v>
      </c>
      <c r="Q44" s="178" t="s">
        <v>114</v>
      </c>
      <c r="R44" s="49">
        <v>10</v>
      </c>
      <c r="S44" s="49" t="s">
        <v>79</v>
      </c>
      <c r="T44" s="49"/>
    </row>
    <row r="45" spans="1:20">
      <c r="A45" s="4">
        <v>41</v>
      </c>
      <c r="B45" s="20" t="s">
        <v>62</v>
      </c>
      <c r="C45" s="177" t="s">
        <v>304</v>
      </c>
      <c r="D45" s="49" t="s">
        <v>25</v>
      </c>
      <c r="E45" s="151">
        <v>96</v>
      </c>
      <c r="F45" s="49"/>
      <c r="G45" s="151">
        <v>24</v>
      </c>
      <c r="H45" s="151">
        <v>43</v>
      </c>
      <c r="I45" s="56">
        <f t="shared" si="0"/>
        <v>67</v>
      </c>
      <c r="J45" s="151">
        <v>8472831776</v>
      </c>
      <c r="K45" s="146" t="s">
        <v>361</v>
      </c>
      <c r="L45" s="146" t="s">
        <v>362</v>
      </c>
      <c r="M45" s="147">
        <v>9401450191</v>
      </c>
      <c r="N45" s="151" t="s">
        <v>377</v>
      </c>
      <c r="O45" s="179">
        <v>8011270495</v>
      </c>
      <c r="P45" s="190">
        <v>43658</v>
      </c>
      <c r="Q45" s="178" t="s">
        <v>126</v>
      </c>
      <c r="R45" s="49">
        <v>10</v>
      </c>
      <c r="S45" s="49" t="s">
        <v>79</v>
      </c>
      <c r="T45" s="49"/>
    </row>
    <row r="46" spans="1:20">
      <c r="A46" s="4">
        <v>42</v>
      </c>
      <c r="B46" s="20" t="s">
        <v>62</v>
      </c>
      <c r="C46" s="177" t="s">
        <v>258</v>
      </c>
      <c r="D46" s="49" t="s">
        <v>25</v>
      </c>
      <c r="E46" s="151">
        <v>34</v>
      </c>
      <c r="F46" s="49"/>
      <c r="G46" s="151">
        <v>11</v>
      </c>
      <c r="H46" s="151">
        <v>39</v>
      </c>
      <c r="I46" s="56">
        <f t="shared" si="0"/>
        <v>50</v>
      </c>
      <c r="J46" s="151">
        <v>9864824612</v>
      </c>
      <c r="K46" s="146" t="s">
        <v>361</v>
      </c>
      <c r="L46" s="146" t="s">
        <v>362</v>
      </c>
      <c r="M46" s="147">
        <v>9401450191</v>
      </c>
      <c r="N46" s="151" t="s">
        <v>377</v>
      </c>
      <c r="O46" s="179">
        <v>8011270495</v>
      </c>
      <c r="P46" s="190">
        <v>43658</v>
      </c>
      <c r="Q46" s="178" t="s">
        <v>126</v>
      </c>
      <c r="R46" s="49">
        <v>10</v>
      </c>
      <c r="S46" s="49" t="s">
        <v>79</v>
      </c>
      <c r="T46" s="49"/>
    </row>
    <row r="47" spans="1:20">
      <c r="A47" s="4">
        <v>43</v>
      </c>
      <c r="B47" s="20" t="s">
        <v>63</v>
      </c>
      <c r="C47" s="177" t="s">
        <v>154</v>
      </c>
      <c r="D47" s="49" t="s">
        <v>25</v>
      </c>
      <c r="E47" s="151">
        <v>98</v>
      </c>
      <c r="F47" s="49"/>
      <c r="G47" s="151">
        <v>26</v>
      </c>
      <c r="H47" s="151">
        <v>45</v>
      </c>
      <c r="I47" s="56">
        <f t="shared" si="0"/>
        <v>71</v>
      </c>
      <c r="J47" s="151">
        <v>9864718757</v>
      </c>
      <c r="K47" s="49" t="s">
        <v>132</v>
      </c>
      <c r="L47" s="49" t="s">
        <v>133</v>
      </c>
      <c r="M47" s="147">
        <v>9707507636</v>
      </c>
      <c r="N47" s="151" t="s">
        <v>134</v>
      </c>
      <c r="O47" s="155">
        <v>9954569546</v>
      </c>
      <c r="P47" s="190">
        <v>43658</v>
      </c>
      <c r="Q47" s="178" t="s">
        <v>126</v>
      </c>
      <c r="R47" s="49">
        <v>10</v>
      </c>
      <c r="S47" s="49" t="s">
        <v>79</v>
      </c>
      <c r="T47" s="49"/>
    </row>
    <row r="48" spans="1:20">
      <c r="A48" s="4">
        <v>44</v>
      </c>
      <c r="B48" s="20" t="s">
        <v>63</v>
      </c>
      <c r="C48" s="177" t="s">
        <v>161</v>
      </c>
      <c r="D48" s="49" t="s">
        <v>25</v>
      </c>
      <c r="E48" s="151">
        <v>192</v>
      </c>
      <c r="F48" s="49"/>
      <c r="G48" s="151">
        <v>21</v>
      </c>
      <c r="H48" s="151">
        <v>19</v>
      </c>
      <c r="I48" s="56">
        <f t="shared" si="0"/>
        <v>40</v>
      </c>
      <c r="J48" s="151">
        <v>9577242838</v>
      </c>
      <c r="K48" s="49" t="s">
        <v>132</v>
      </c>
      <c r="L48" s="49" t="s">
        <v>133</v>
      </c>
      <c r="M48" s="147">
        <v>9707507636</v>
      </c>
      <c r="N48" s="151" t="s">
        <v>134</v>
      </c>
      <c r="O48" s="155">
        <v>9954569546</v>
      </c>
      <c r="P48" s="190">
        <v>43658</v>
      </c>
      <c r="Q48" s="178" t="s">
        <v>126</v>
      </c>
      <c r="R48" s="49">
        <v>10</v>
      </c>
      <c r="S48" s="49" t="s">
        <v>79</v>
      </c>
      <c r="T48" s="49"/>
    </row>
    <row r="49" spans="1:20">
      <c r="A49" s="4">
        <v>45</v>
      </c>
      <c r="B49" s="20" t="s">
        <v>62</v>
      </c>
      <c r="C49" s="177" t="s">
        <v>326</v>
      </c>
      <c r="D49" s="49" t="s">
        <v>25</v>
      </c>
      <c r="E49" s="151">
        <v>151</v>
      </c>
      <c r="F49" s="49"/>
      <c r="G49" s="151">
        <v>4</v>
      </c>
      <c r="H49" s="151">
        <v>26</v>
      </c>
      <c r="I49" s="56">
        <f t="shared" si="0"/>
        <v>30</v>
      </c>
      <c r="J49" s="151">
        <v>7035318125</v>
      </c>
      <c r="K49" s="146" t="s">
        <v>361</v>
      </c>
      <c r="L49" s="146" t="s">
        <v>362</v>
      </c>
      <c r="M49" s="147">
        <v>9401450191</v>
      </c>
      <c r="N49" s="151" t="s">
        <v>363</v>
      </c>
      <c r="O49" s="179">
        <v>9707240954</v>
      </c>
      <c r="P49" s="190">
        <v>43659</v>
      </c>
      <c r="Q49" s="178" t="s">
        <v>140</v>
      </c>
      <c r="R49" s="49">
        <v>10</v>
      </c>
      <c r="S49" s="49" t="s">
        <v>79</v>
      </c>
      <c r="T49" s="49"/>
    </row>
    <row r="50" spans="1:20">
      <c r="A50" s="4">
        <v>46</v>
      </c>
      <c r="B50" s="20" t="s">
        <v>62</v>
      </c>
      <c r="C50" s="177" t="s">
        <v>275</v>
      </c>
      <c r="D50" s="49" t="s">
        <v>25</v>
      </c>
      <c r="E50" s="151">
        <v>154</v>
      </c>
      <c r="F50" s="49"/>
      <c r="G50" s="151">
        <v>9</v>
      </c>
      <c r="H50" s="151">
        <v>5</v>
      </c>
      <c r="I50" s="56">
        <f t="shared" si="0"/>
        <v>14</v>
      </c>
      <c r="J50" s="151">
        <v>7035318125</v>
      </c>
      <c r="K50" s="146" t="s">
        <v>361</v>
      </c>
      <c r="L50" s="146" t="s">
        <v>362</v>
      </c>
      <c r="M50" s="147">
        <v>9401450191</v>
      </c>
      <c r="N50" s="151" t="s">
        <v>363</v>
      </c>
      <c r="O50" s="179">
        <v>9707240954</v>
      </c>
      <c r="P50" s="190">
        <v>43659</v>
      </c>
      <c r="Q50" s="178" t="s">
        <v>140</v>
      </c>
      <c r="R50" s="49">
        <v>10</v>
      </c>
      <c r="S50" s="49" t="s">
        <v>79</v>
      </c>
      <c r="T50" s="49"/>
    </row>
    <row r="51" spans="1:20">
      <c r="A51" s="4">
        <v>47</v>
      </c>
      <c r="B51" s="20" t="s">
        <v>63</v>
      </c>
      <c r="C51" s="177" t="s">
        <v>172</v>
      </c>
      <c r="D51" s="49" t="s">
        <v>25</v>
      </c>
      <c r="E51" s="151">
        <v>110</v>
      </c>
      <c r="F51" s="49"/>
      <c r="G51" s="151">
        <v>27</v>
      </c>
      <c r="H51" s="151">
        <v>18</v>
      </c>
      <c r="I51" s="56">
        <f t="shared" si="0"/>
        <v>45</v>
      </c>
      <c r="J51" s="151">
        <v>9957635077</v>
      </c>
      <c r="K51" s="49" t="s">
        <v>169</v>
      </c>
      <c r="L51" s="49" t="s">
        <v>170</v>
      </c>
      <c r="M51" s="147">
        <v>9401450197</v>
      </c>
      <c r="N51" s="151" t="s">
        <v>192</v>
      </c>
      <c r="O51" s="179">
        <v>7896947566</v>
      </c>
      <c r="P51" s="190">
        <v>43659</v>
      </c>
      <c r="Q51" s="178" t="s">
        <v>140</v>
      </c>
      <c r="R51" s="49">
        <v>8</v>
      </c>
      <c r="S51" s="49" t="s">
        <v>79</v>
      </c>
      <c r="T51" s="49"/>
    </row>
    <row r="52" spans="1:20">
      <c r="A52" s="4">
        <v>48</v>
      </c>
      <c r="B52" s="20" t="s">
        <v>63</v>
      </c>
      <c r="C52" s="177" t="s">
        <v>184</v>
      </c>
      <c r="D52" s="49" t="s">
        <v>25</v>
      </c>
      <c r="E52" s="151"/>
      <c r="F52" s="49"/>
      <c r="G52" s="151">
        <v>17</v>
      </c>
      <c r="H52" s="151">
        <v>13</v>
      </c>
      <c r="I52" s="56">
        <f t="shared" si="0"/>
        <v>30</v>
      </c>
      <c r="J52" s="151">
        <v>8721812104</v>
      </c>
      <c r="K52" s="49" t="s">
        <v>169</v>
      </c>
      <c r="L52" s="49" t="s">
        <v>170</v>
      </c>
      <c r="M52" s="147">
        <v>9401450197</v>
      </c>
      <c r="N52" s="151" t="s">
        <v>192</v>
      </c>
      <c r="O52" s="179">
        <v>7896947566</v>
      </c>
      <c r="P52" s="190">
        <v>43659</v>
      </c>
      <c r="Q52" s="178" t="s">
        <v>140</v>
      </c>
      <c r="R52" s="49">
        <v>8</v>
      </c>
      <c r="S52" s="49" t="s">
        <v>79</v>
      </c>
      <c r="T52" s="49"/>
    </row>
    <row r="53" spans="1:20">
      <c r="A53" s="4">
        <v>49</v>
      </c>
      <c r="B53" s="20" t="s">
        <v>62</v>
      </c>
      <c r="C53" s="177" t="s">
        <v>280</v>
      </c>
      <c r="D53" s="49" t="s">
        <v>25</v>
      </c>
      <c r="E53" s="151"/>
      <c r="F53" s="49"/>
      <c r="G53" s="151">
        <v>13</v>
      </c>
      <c r="H53" s="151">
        <v>21</v>
      </c>
      <c r="I53" s="56">
        <f t="shared" si="0"/>
        <v>34</v>
      </c>
      <c r="J53" s="151">
        <v>9859666287</v>
      </c>
      <c r="K53" s="146" t="s">
        <v>361</v>
      </c>
      <c r="L53" s="146" t="s">
        <v>362</v>
      </c>
      <c r="M53" s="147">
        <v>9401450191</v>
      </c>
      <c r="N53" s="151" t="s">
        <v>363</v>
      </c>
      <c r="O53" s="153">
        <v>9707240954</v>
      </c>
      <c r="P53" s="190">
        <v>43661</v>
      </c>
      <c r="Q53" s="178" t="s">
        <v>78</v>
      </c>
      <c r="R53" s="49">
        <v>12</v>
      </c>
      <c r="S53" s="49" t="s">
        <v>79</v>
      </c>
      <c r="T53" s="49"/>
    </row>
    <row r="54" spans="1:20">
      <c r="A54" s="4">
        <v>50</v>
      </c>
      <c r="B54" s="20" t="s">
        <v>62</v>
      </c>
      <c r="C54" s="177" t="s">
        <v>314</v>
      </c>
      <c r="D54" s="49" t="s">
        <v>25</v>
      </c>
      <c r="E54" s="151">
        <v>35</v>
      </c>
      <c r="F54" s="49"/>
      <c r="G54" s="151">
        <v>19</v>
      </c>
      <c r="H54" s="151">
        <v>53</v>
      </c>
      <c r="I54" s="56">
        <f t="shared" si="0"/>
        <v>72</v>
      </c>
      <c r="J54" s="151">
        <v>9957916123</v>
      </c>
      <c r="K54" s="146" t="s">
        <v>361</v>
      </c>
      <c r="L54" s="146" t="s">
        <v>362</v>
      </c>
      <c r="M54" s="147">
        <v>9401450191</v>
      </c>
      <c r="N54" s="151" t="s">
        <v>363</v>
      </c>
      <c r="O54" s="153">
        <v>9707240954</v>
      </c>
      <c r="P54" s="190">
        <v>43661</v>
      </c>
      <c r="Q54" s="178" t="s">
        <v>78</v>
      </c>
      <c r="R54" s="49">
        <v>12</v>
      </c>
      <c r="S54" s="49" t="s">
        <v>79</v>
      </c>
      <c r="T54" s="49"/>
    </row>
    <row r="55" spans="1:20">
      <c r="A55" s="4">
        <v>51</v>
      </c>
      <c r="B55" s="20" t="s">
        <v>63</v>
      </c>
      <c r="C55" s="177" t="s">
        <v>193</v>
      </c>
      <c r="D55" s="49" t="s">
        <v>25</v>
      </c>
      <c r="E55" s="151">
        <v>19</v>
      </c>
      <c r="F55" s="49"/>
      <c r="G55" s="151">
        <v>11</v>
      </c>
      <c r="H55" s="151">
        <v>13</v>
      </c>
      <c r="I55" s="56">
        <f t="shared" si="0"/>
        <v>24</v>
      </c>
      <c r="J55" s="151">
        <v>73996452298</v>
      </c>
      <c r="K55" s="49" t="s">
        <v>169</v>
      </c>
      <c r="L55" s="49" t="s">
        <v>170</v>
      </c>
      <c r="M55" s="147">
        <v>9401450197</v>
      </c>
      <c r="N55" s="151" t="s">
        <v>192</v>
      </c>
      <c r="O55" s="179">
        <v>7896947566</v>
      </c>
      <c r="P55" s="190">
        <v>43661</v>
      </c>
      <c r="Q55" s="178" t="s">
        <v>78</v>
      </c>
      <c r="R55" s="49">
        <v>8</v>
      </c>
      <c r="S55" s="49" t="s">
        <v>79</v>
      </c>
      <c r="T55" s="49"/>
    </row>
    <row r="56" spans="1:20">
      <c r="A56" s="4">
        <v>52</v>
      </c>
      <c r="B56" s="20" t="s">
        <v>63</v>
      </c>
      <c r="C56" s="177" t="s">
        <v>202</v>
      </c>
      <c r="D56" s="49" t="s">
        <v>25</v>
      </c>
      <c r="E56" s="151"/>
      <c r="F56" s="49"/>
      <c r="G56" s="151">
        <v>27</v>
      </c>
      <c r="H56" s="151">
        <v>28</v>
      </c>
      <c r="I56" s="56">
        <f t="shared" si="0"/>
        <v>55</v>
      </c>
      <c r="J56" s="151">
        <v>73996452298</v>
      </c>
      <c r="K56" s="49" t="s">
        <v>169</v>
      </c>
      <c r="L56" s="49" t="s">
        <v>170</v>
      </c>
      <c r="M56" s="147">
        <v>9401450197</v>
      </c>
      <c r="N56" s="151" t="s">
        <v>192</v>
      </c>
      <c r="O56" s="179">
        <v>7896947566</v>
      </c>
      <c r="P56" s="190">
        <v>43661</v>
      </c>
      <c r="Q56" s="178" t="s">
        <v>78</v>
      </c>
      <c r="R56" s="49">
        <v>8</v>
      </c>
      <c r="S56" s="49" t="s">
        <v>79</v>
      </c>
      <c r="T56" s="49"/>
    </row>
    <row r="57" spans="1:20">
      <c r="A57" s="4">
        <v>53</v>
      </c>
      <c r="B57" s="20" t="s">
        <v>62</v>
      </c>
      <c r="C57" s="177" t="s">
        <v>353</v>
      </c>
      <c r="D57" s="49" t="s">
        <v>25</v>
      </c>
      <c r="E57" s="151">
        <v>166</v>
      </c>
      <c r="F57" s="49"/>
      <c r="G57" s="151">
        <v>8</v>
      </c>
      <c r="H57" s="151">
        <v>13</v>
      </c>
      <c r="I57" s="56">
        <f t="shared" si="0"/>
        <v>21</v>
      </c>
      <c r="J57" s="151">
        <v>9677729952</v>
      </c>
      <c r="K57" s="49" t="s">
        <v>106</v>
      </c>
      <c r="L57" s="49" t="s">
        <v>107</v>
      </c>
      <c r="M57" s="155">
        <v>8876853748</v>
      </c>
      <c r="N57" s="151" t="s">
        <v>108</v>
      </c>
      <c r="O57" s="153">
        <v>7896434260</v>
      </c>
      <c r="P57" s="190">
        <v>43662</v>
      </c>
      <c r="Q57" s="178" t="s">
        <v>91</v>
      </c>
      <c r="R57" s="49">
        <v>15</v>
      </c>
      <c r="S57" s="49" t="s">
        <v>79</v>
      </c>
      <c r="T57" s="49"/>
    </row>
    <row r="58" spans="1:20">
      <c r="A58" s="4">
        <v>54</v>
      </c>
      <c r="B58" s="20" t="s">
        <v>62</v>
      </c>
      <c r="C58" s="177" t="s">
        <v>356</v>
      </c>
      <c r="D58" s="49" t="s">
        <v>25</v>
      </c>
      <c r="E58" s="50">
        <v>10</v>
      </c>
      <c r="F58" s="49"/>
      <c r="G58" s="151">
        <v>12</v>
      </c>
      <c r="H58" s="151">
        <v>11</v>
      </c>
      <c r="I58" s="56">
        <f t="shared" si="0"/>
        <v>23</v>
      </c>
      <c r="J58" s="151">
        <v>8011139551</v>
      </c>
      <c r="K58" s="49" t="s">
        <v>106</v>
      </c>
      <c r="L58" s="49" t="s">
        <v>107</v>
      </c>
      <c r="M58" s="155">
        <v>8876853748</v>
      </c>
      <c r="N58" s="151" t="s">
        <v>108</v>
      </c>
      <c r="O58" s="153">
        <v>7896434260</v>
      </c>
      <c r="P58" s="190">
        <v>43662</v>
      </c>
      <c r="Q58" s="178" t="s">
        <v>91</v>
      </c>
      <c r="R58" s="49">
        <v>15</v>
      </c>
      <c r="S58" s="49" t="s">
        <v>79</v>
      </c>
      <c r="T58" s="49"/>
    </row>
    <row r="59" spans="1:20">
      <c r="A59" s="4">
        <v>55</v>
      </c>
      <c r="B59" s="20" t="s">
        <v>63</v>
      </c>
      <c r="C59" s="177" t="s">
        <v>207</v>
      </c>
      <c r="D59" s="49" t="s">
        <v>25</v>
      </c>
      <c r="E59" s="151">
        <v>18</v>
      </c>
      <c r="F59" s="49"/>
      <c r="G59" s="151">
        <v>34</v>
      </c>
      <c r="H59" s="151">
        <v>37</v>
      </c>
      <c r="I59" s="56">
        <f t="shared" si="0"/>
        <v>71</v>
      </c>
      <c r="J59" s="151">
        <v>9957962246</v>
      </c>
      <c r="K59" s="49" t="s">
        <v>169</v>
      </c>
      <c r="L59" s="49" t="s">
        <v>170</v>
      </c>
      <c r="M59" s="147">
        <v>9401450197</v>
      </c>
      <c r="N59" s="151" t="s">
        <v>192</v>
      </c>
      <c r="O59" s="179">
        <v>7896947566</v>
      </c>
      <c r="P59" s="190">
        <v>43662</v>
      </c>
      <c r="Q59" s="178" t="s">
        <v>91</v>
      </c>
      <c r="R59" s="49">
        <v>8</v>
      </c>
      <c r="S59" s="49" t="s">
        <v>79</v>
      </c>
      <c r="T59" s="49"/>
    </row>
    <row r="60" spans="1:20">
      <c r="A60" s="4">
        <v>56</v>
      </c>
      <c r="B60" s="20" t="s">
        <v>63</v>
      </c>
      <c r="C60" s="177" t="s">
        <v>217</v>
      </c>
      <c r="D60" s="49" t="s">
        <v>25</v>
      </c>
      <c r="E60" s="151"/>
      <c r="F60" s="49"/>
      <c r="G60" s="151">
        <v>13</v>
      </c>
      <c r="H60" s="151">
        <v>16</v>
      </c>
      <c r="I60" s="56">
        <f t="shared" si="0"/>
        <v>29</v>
      </c>
      <c r="J60" s="151">
        <v>9678135117</v>
      </c>
      <c r="K60" s="49" t="s">
        <v>169</v>
      </c>
      <c r="L60" s="49" t="s">
        <v>170</v>
      </c>
      <c r="M60" s="147">
        <v>9401450197</v>
      </c>
      <c r="N60" s="151" t="s">
        <v>192</v>
      </c>
      <c r="O60" s="179">
        <v>7896947566</v>
      </c>
      <c r="P60" s="190">
        <v>43662</v>
      </c>
      <c r="Q60" s="178" t="s">
        <v>91</v>
      </c>
      <c r="R60" s="49">
        <v>8</v>
      </c>
      <c r="S60" s="49" t="s">
        <v>79</v>
      </c>
      <c r="T60" s="49"/>
    </row>
    <row r="61" spans="1:20">
      <c r="A61" s="4">
        <v>57</v>
      </c>
      <c r="B61" s="20" t="s">
        <v>62</v>
      </c>
      <c r="C61" s="177" t="s">
        <v>109</v>
      </c>
      <c r="D61" s="49" t="s">
        <v>25</v>
      </c>
      <c r="E61" s="50">
        <v>12</v>
      </c>
      <c r="F61" s="49"/>
      <c r="G61" s="151">
        <v>7</v>
      </c>
      <c r="H61" s="151">
        <v>5</v>
      </c>
      <c r="I61" s="56">
        <f t="shared" si="0"/>
        <v>12</v>
      </c>
      <c r="J61" s="155">
        <v>9613842004</v>
      </c>
      <c r="K61" s="49" t="s">
        <v>106</v>
      </c>
      <c r="L61" s="49" t="s">
        <v>107</v>
      </c>
      <c r="M61" s="155">
        <v>8876853748</v>
      </c>
      <c r="N61" s="151" t="s">
        <v>108</v>
      </c>
      <c r="O61" s="153">
        <v>7896434260</v>
      </c>
      <c r="P61" s="190">
        <v>43663</v>
      </c>
      <c r="Q61" s="178" t="s">
        <v>101</v>
      </c>
      <c r="R61" s="49">
        <v>15</v>
      </c>
      <c r="S61" s="49" t="s">
        <v>79</v>
      </c>
      <c r="T61" s="49"/>
    </row>
    <row r="62" spans="1:20">
      <c r="A62" s="4">
        <v>58</v>
      </c>
      <c r="B62" s="20" t="s">
        <v>62</v>
      </c>
      <c r="C62" s="177" t="s">
        <v>498</v>
      </c>
      <c r="D62" s="49" t="s">
        <v>25</v>
      </c>
      <c r="E62" s="50"/>
      <c r="F62" s="49"/>
      <c r="G62" s="151">
        <v>11</v>
      </c>
      <c r="H62" s="151">
        <v>9</v>
      </c>
      <c r="I62" s="56">
        <f t="shared" si="0"/>
        <v>20</v>
      </c>
      <c r="J62" s="157">
        <v>9957300405</v>
      </c>
      <c r="K62" s="49" t="s">
        <v>106</v>
      </c>
      <c r="L62" s="49" t="s">
        <v>107</v>
      </c>
      <c r="M62" s="155">
        <v>8876853748</v>
      </c>
      <c r="N62" s="151" t="s">
        <v>108</v>
      </c>
      <c r="O62" s="153">
        <v>7896434260</v>
      </c>
      <c r="P62" s="190">
        <v>43663</v>
      </c>
      <c r="Q62" s="178" t="s">
        <v>101</v>
      </c>
      <c r="R62" s="49">
        <v>15</v>
      </c>
      <c r="S62" s="49" t="s">
        <v>79</v>
      </c>
      <c r="T62" s="49"/>
    </row>
    <row r="63" spans="1:20">
      <c r="A63" s="4">
        <v>59</v>
      </c>
      <c r="B63" s="20" t="s">
        <v>63</v>
      </c>
      <c r="C63" s="177" t="s">
        <v>224</v>
      </c>
      <c r="D63" s="49" t="s">
        <v>25</v>
      </c>
      <c r="E63" s="50"/>
      <c r="F63" s="49"/>
      <c r="G63" s="151">
        <v>13</v>
      </c>
      <c r="H63" s="151">
        <v>15</v>
      </c>
      <c r="I63" s="56">
        <f t="shared" si="0"/>
        <v>28</v>
      </c>
      <c r="J63" s="151">
        <v>9706055979</v>
      </c>
      <c r="K63" s="49" t="s">
        <v>169</v>
      </c>
      <c r="L63" s="49" t="s">
        <v>170</v>
      </c>
      <c r="M63" s="147">
        <v>9401450197</v>
      </c>
      <c r="N63" s="151" t="s">
        <v>192</v>
      </c>
      <c r="O63" s="179">
        <v>7896947566</v>
      </c>
      <c r="P63" s="190">
        <v>43663</v>
      </c>
      <c r="Q63" s="178" t="s">
        <v>101</v>
      </c>
      <c r="R63" s="49">
        <v>8</v>
      </c>
      <c r="S63" s="49" t="s">
        <v>79</v>
      </c>
      <c r="T63" s="49"/>
    </row>
    <row r="64" spans="1:20">
      <c r="A64" s="4">
        <v>60</v>
      </c>
      <c r="B64" s="20" t="s">
        <v>63</v>
      </c>
      <c r="C64" s="177" t="s">
        <v>226</v>
      </c>
      <c r="D64" s="49" t="s">
        <v>25</v>
      </c>
      <c r="E64" s="50">
        <v>19</v>
      </c>
      <c r="F64" s="49"/>
      <c r="G64" s="151">
        <v>11</v>
      </c>
      <c r="H64" s="151">
        <v>12</v>
      </c>
      <c r="I64" s="56">
        <f t="shared" si="0"/>
        <v>23</v>
      </c>
      <c r="J64" s="151">
        <v>9957917337</v>
      </c>
      <c r="K64" s="49" t="s">
        <v>169</v>
      </c>
      <c r="L64" s="49" t="s">
        <v>170</v>
      </c>
      <c r="M64" s="147">
        <v>9401450197</v>
      </c>
      <c r="N64" s="151" t="s">
        <v>192</v>
      </c>
      <c r="O64" s="179">
        <v>7896947566</v>
      </c>
      <c r="P64" s="190">
        <v>43663</v>
      </c>
      <c r="Q64" s="178" t="s">
        <v>101</v>
      </c>
      <c r="R64" s="49">
        <v>8</v>
      </c>
      <c r="S64" s="49" t="s">
        <v>79</v>
      </c>
      <c r="T64" s="49"/>
    </row>
    <row r="65" spans="1:20">
      <c r="A65" s="4">
        <v>61</v>
      </c>
      <c r="B65" s="20" t="s">
        <v>62</v>
      </c>
      <c r="C65" s="177" t="s">
        <v>119</v>
      </c>
      <c r="D65" s="49" t="s">
        <v>25</v>
      </c>
      <c r="E65" s="50"/>
      <c r="F65" s="49"/>
      <c r="G65" s="151">
        <v>7</v>
      </c>
      <c r="H65" s="151">
        <v>8</v>
      </c>
      <c r="I65" s="56">
        <f t="shared" si="0"/>
        <v>15</v>
      </c>
      <c r="J65" s="151"/>
      <c r="K65" s="49" t="s">
        <v>106</v>
      </c>
      <c r="L65" s="49" t="s">
        <v>107</v>
      </c>
      <c r="M65" s="155">
        <v>8876853748</v>
      </c>
      <c r="N65" s="151" t="s">
        <v>110</v>
      </c>
      <c r="O65" s="155">
        <v>7896267031</v>
      </c>
      <c r="P65" s="190">
        <v>43664</v>
      </c>
      <c r="Q65" s="178" t="s">
        <v>114</v>
      </c>
      <c r="R65" s="49">
        <v>12</v>
      </c>
      <c r="S65" s="49" t="s">
        <v>79</v>
      </c>
      <c r="T65" s="49"/>
    </row>
    <row r="66" spans="1:20">
      <c r="A66" s="4">
        <v>62</v>
      </c>
      <c r="B66" s="20" t="s">
        <v>62</v>
      </c>
      <c r="C66" s="177" t="s">
        <v>414</v>
      </c>
      <c r="D66" s="49" t="s">
        <v>25</v>
      </c>
      <c r="E66" s="151"/>
      <c r="F66" s="49"/>
      <c r="G66" s="151">
        <v>11</v>
      </c>
      <c r="H66" s="151">
        <v>8</v>
      </c>
      <c r="I66" s="56">
        <f t="shared" si="0"/>
        <v>19</v>
      </c>
      <c r="J66" s="151">
        <v>8876376437</v>
      </c>
      <c r="K66" s="49" t="s">
        <v>106</v>
      </c>
      <c r="L66" s="49" t="s">
        <v>107</v>
      </c>
      <c r="M66" s="155">
        <v>8876853748</v>
      </c>
      <c r="N66" s="151" t="s">
        <v>108</v>
      </c>
      <c r="O66" s="153">
        <v>7896434260</v>
      </c>
      <c r="P66" s="190">
        <v>43664</v>
      </c>
      <c r="Q66" s="178" t="s">
        <v>114</v>
      </c>
      <c r="R66" s="49">
        <v>15</v>
      </c>
      <c r="S66" s="49" t="s">
        <v>79</v>
      </c>
      <c r="T66" s="49"/>
    </row>
    <row r="67" spans="1:20">
      <c r="A67" s="4">
        <v>63</v>
      </c>
      <c r="B67" s="20" t="s">
        <v>63</v>
      </c>
      <c r="C67" s="177" t="s">
        <v>255</v>
      </c>
      <c r="D67" s="49" t="s">
        <v>25</v>
      </c>
      <c r="E67" s="151">
        <v>67</v>
      </c>
      <c r="F67" s="49"/>
      <c r="G67" s="151">
        <v>13</v>
      </c>
      <c r="H67" s="151">
        <v>20</v>
      </c>
      <c r="I67" s="56">
        <f t="shared" si="0"/>
        <v>33</v>
      </c>
      <c r="J67" s="151">
        <v>8011089339</v>
      </c>
      <c r="K67" s="49" t="s">
        <v>248</v>
      </c>
      <c r="L67" s="49" t="s">
        <v>249</v>
      </c>
      <c r="M67" s="147">
        <v>7896015581</v>
      </c>
      <c r="N67" s="151" t="s">
        <v>365</v>
      </c>
      <c r="O67" s="153">
        <v>9859750585</v>
      </c>
      <c r="P67" s="190">
        <v>43664</v>
      </c>
      <c r="Q67" s="178" t="s">
        <v>114</v>
      </c>
      <c r="R67" s="49">
        <v>8</v>
      </c>
      <c r="S67" s="49" t="s">
        <v>79</v>
      </c>
      <c r="T67" s="49"/>
    </row>
    <row r="68" spans="1:20">
      <c r="A68" s="4">
        <v>64</v>
      </c>
      <c r="B68" s="20" t="s">
        <v>63</v>
      </c>
      <c r="C68" s="177" t="s">
        <v>261</v>
      </c>
      <c r="D68" s="49" t="s">
        <v>25</v>
      </c>
      <c r="E68" s="151">
        <v>49</v>
      </c>
      <c r="F68" s="49"/>
      <c r="G68" s="151">
        <v>22</v>
      </c>
      <c r="H68" s="151">
        <v>27</v>
      </c>
      <c r="I68" s="56">
        <f t="shared" si="0"/>
        <v>49</v>
      </c>
      <c r="J68" s="151">
        <v>9678783990</v>
      </c>
      <c r="K68" s="49" t="s">
        <v>248</v>
      </c>
      <c r="L68" s="49" t="s">
        <v>249</v>
      </c>
      <c r="M68" s="147">
        <v>7896015581</v>
      </c>
      <c r="N68" s="151" t="s">
        <v>365</v>
      </c>
      <c r="O68" s="153">
        <v>9859750585</v>
      </c>
      <c r="P68" s="190">
        <v>43664</v>
      </c>
      <c r="Q68" s="178" t="s">
        <v>114</v>
      </c>
      <c r="R68" s="49">
        <v>8</v>
      </c>
      <c r="S68" s="49" t="s">
        <v>79</v>
      </c>
      <c r="T68" s="49"/>
    </row>
    <row r="69" spans="1:20">
      <c r="A69" s="4">
        <v>65</v>
      </c>
      <c r="B69" s="20" t="s">
        <v>62</v>
      </c>
      <c r="C69" s="180" t="s">
        <v>264</v>
      </c>
      <c r="D69" s="181" t="s">
        <v>25</v>
      </c>
      <c r="E69" s="182"/>
      <c r="F69" s="181"/>
      <c r="G69" s="183">
        <v>10</v>
      </c>
      <c r="H69" s="183">
        <v>5</v>
      </c>
      <c r="I69" s="56">
        <f t="shared" si="0"/>
        <v>15</v>
      </c>
      <c r="J69" s="195">
        <v>8472831776</v>
      </c>
      <c r="K69" s="186" t="s">
        <v>368</v>
      </c>
      <c r="L69" s="186" t="s">
        <v>369</v>
      </c>
      <c r="M69" s="187">
        <v>8472879396</v>
      </c>
      <c r="N69" s="183" t="s">
        <v>370</v>
      </c>
      <c r="O69" s="196">
        <v>9864341314</v>
      </c>
      <c r="P69" s="190">
        <v>43665</v>
      </c>
      <c r="Q69" s="178" t="s">
        <v>126</v>
      </c>
      <c r="R69" s="181">
        <v>15</v>
      </c>
      <c r="S69" s="181" t="s">
        <v>79</v>
      </c>
      <c r="T69" s="18"/>
    </row>
    <row r="70" spans="1:20">
      <c r="A70" s="4">
        <v>66</v>
      </c>
      <c r="B70" s="20" t="s">
        <v>62</v>
      </c>
      <c r="C70" s="184" t="s">
        <v>341</v>
      </c>
      <c r="D70" s="181" t="s">
        <v>25</v>
      </c>
      <c r="E70" s="182">
        <v>10</v>
      </c>
      <c r="F70" s="181"/>
      <c r="G70" s="182">
        <v>5</v>
      </c>
      <c r="H70" s="182">
        <v>4</v>
      </c>
      <c r="I70" s="56">
        <f t="shared" ref="I70:I133" si="1">SUM(G70:H70)</f>
        <v>9</v>
      </c>
      <c r="J70" s="197">
        <v>7399578127</v>
      </c>
      <c r="K70" s="181" t="s">
        <v>399</v>
      </c>
      <c r="L70" s="181" t="s">
        <v>400</v>
      </c>
      <c r="M70" s="187">
        <v>8486406419</v>
      </c>
      <c r="N70" s="181" t="s">
        <v>402</v>
      </c>
      <c r="O70" s="194">
        <v>7399623558</v>
      </c>
      <c r="P70" s="190">
        <v>43665</v>
      </c>
      <c r="Q70" s="178" t="s">
        <v>126</v>
      </c>
      <c r="R70" s="181">
        <v>6</v>
      </c>
      <c r="S70" s="181" t="s">
        <v>79</v>
      </c>
      <c r="T70" s="18"/>
    </row>
    <row r="71" spans="1:20">
      <c r="A71" s="4">
        <v>67</v>
      </c>
      <c r="B71" s="20" t="s">
        <v>63</v>
      </c>
      <c r="C71" s="177" t="s">
        <v>464</v>
      </c>
      <c r="D71" s="49" t="s">
        <v>25</v>
      </c>
      <c r="E71" s="151">
        <v>3</v>
      </c>
      <c r="F71" s="49"/>
      <c r="G71" s="151">
        <v>29</v>
      </c>
      <c r="H71" s="151">
        <v>21</v>
      </c>
      <c r="I71" s="56">
        <f t="shared" si="1"/>
        <v>50</v>
      </c>
      <c r="J71" s="151">
        <v>9401729400</v>
      </c>
      <c r="K71" s="49" t="s">
        <v>483</v>
      </c>
      <c r="L71" s="49" t="s">
        <v>487</v>
      </c>
      <c r="M71" s="155">
        <v>9864584011</v>
      </c>
      <c r="N71" s="151" t="s">
        <v>490</v>
      </c>
      <c r="O71" s="153">
        <v>8749926831</v>
      </c>
      <c r="P71" s="190">
        <v>43665</v>
      </c>
      <c r="Q71" s="178" t="s">
        <v>126</v>
      </c>
      <c r="R71" s="49">
        <v>8</v>
      </c>
      <c r="S71" s="49" t="s">
        <v>79</v>
      </c>
      <c r="T71" s="49"/>
    </row>
    <row r="72" spans="1:20">
      <c r="A72" s="4">
        <v>68</v>
      </c>
      <c r="B72" s="20" t="s">
        <v>63</v>
      </c>
      <c r="C72" s="177" t="s">
        <v>463</v>
      </c>
      <c r="D72" s="49" t="s">
        <v>25</v>
      </c>
      <c r="E72" s="151">
        <v>1</v>
      </c>
      <c r="F72" s="49"/>
      <c r="G72" s="151">
        <v>20</v>
      </c>
      <c r="H72" s="151">
        <v>18</v>
      </c>
      <c r="I72" s="56">
        <f t="shared" si="1"/>
        <v>38</v>
      </c>
      <c r="J72" s="151">
        <v>9954115871</v>
      </c>
      <c r="K72" s="49" t="s">
        <v>483</v>
      </c>
      <c r="L72" s="49" t="s">
        <v>487</v>
      </c>
      <c r="M72" s="155">
        <v>9864584011</v>
      </c>
      <c r="N72" s="151" t="s">
        <v>490</v>
      </c>
      <c r="O72" s="153">
        <v>8749926831</v>
      </c>
      <c r="P72" s="190">
        <v>43665</v>
      </c>
      <c r="Q72" s="178" t="s">
        <v>126</v>
      </c>
      <c r="R72" s="49">
        <v>8</v>
      </c>
      <c r="S72" s="49" t="s">
        <v>79</v>
      </c>
      <c r="T72" s="49"/>
    </row>
    <row r="73" spans="1:20">
      <c r="A73" s="4">
        <v>69</v>
      </c>
      <c r="B73" s="20" t="s">
        <v>62</v>
      </c>
      <c r="C73" s="177" t="s">
        <v>414</v>
      </c>
      <c r="D73" s="49" t="s">
        <v>25</v>
      </c>
      <c r="E73" s="50"/>
      <c r="F73" s="49"/>
      <c r="G73" s="151">
        <v>7</v>
      </c>
      <c r="H73" s="151">
        <v>6</v>
      </c>
      <c r="I73" s="56">
        <f t="shared" si="1"/>
        <v>13</v>
      </c>
      <c r="J73" s="157">
        <v>8876376437</v>
      </c>
      <c r="K73" s="49" t="s">
        <v>106</v>
      </c>
      <c r="L73" s="49" t="s">
        <v>107</v>
      </c>
      <c r="M73" s="155">
        <v>8876853748</v>
      </c>
      <c r="N73" s="151" t="s">
        <v>409</v>
      </c>
      <c r="O73" s="155">
        <v>9957126978</v>
      </c>
      <c r="P73" s="190">
        <v>43666</v>
      </c>
      <c r="Q73" s="178" t="s">
        <v>140</v>
      </c>
      <c r="R73" s="49">
        <v>12</v>
      </c>
      <c r="S73" s="49" t="s">
        <v>79</v>
      </c>
      <c r="T73" s="49"/>
    </row>
    <row r="74" spans="1:20">
      <c r="A74" s="4">
        <v>70</v>
      </c>
      <c r="B74" s="20" t="s">
        <v>62</v>
      </c>
      <c r="C74" s="185" t="s">
        <v>345</v>
      </c>
      <c r="D74" s="49" t="s">
        <v>25</v>
      </c>
      <c r="E74" s="50">
        <v>12</v>
      </c>
      <c r="F74" s="49"/>
      <c r="G74" s="50">
        <v>6</v>
      </c>
      <c r="H74" s="50">
        <v>3</v>
      </c>
      <c r="I74" s="56">
        <f t="shared" si="1"/>
        <v>9</v>
      </c>
      <c r="J74" s="155">
        <v>9613842004</v>
      </c>
      <c r="K74" s="181" t="s">
        <v>399</v>
      </c>
      <c r="L74" s="181" t="s">
        <v>400</v>
      </c>
      <c r="M74" s="187">
        <v>8486406419</v>
      </c>
      <c r="N74" s="181" t="s">
        <v>402</v>
      </c>
      <c r="O74" s="194">
        <v>7399623558</v>
      </c>
      <c r="P74" s="190">
        <v>43666</v>
      </c>
      <c r="Q74" s="178" t="s">
        <v>140</v>
      </c>
      <c r="R74" s="181">
        <v>6</v>
      </c>
      <c r="S74" s="181" t="s">
        <v>79</v>
      </c>
      <c r="T74" s="49"/>
    </row>
    <row r="75" spans="1:20">
      <c r="A75" s="4">
        <v>71</v>
      </c>
      <c r="B75" s="20" t="s">
        <v>63</v>
      </c>
      <c r="C75" s="177" t="s">
        <v>462</v>
      </c>
      <c r="D75" s="49" t="s">
        <v>25</v>
      </c>
      <c r="E75" s="50"/>
      <c r="F75" s="49"/>
      <c r="G75" s="151">
        <v>42</v>
      </c>
      <c r="H75" s="151">
        <v>37</v>
      </c>
      <c r="I75" s="56">
        <f t="shared" si="1"/>
        <v>79</v>
      </c>
      <c r="J75" s="151">
        <v>9957213396</v>
      </c>
      <c r="K75" s="49" t="s">
        <v>483</v>
      </c>
      <c r="L75" s="49" t="s">
        <v>487</v>
      </c>
      <c r="M75" s="155">
        <v>9864584011</v>
      </c>
      <c r="N75" s="151" t="s">
        <v>490</v>
      </c>
      <c r="O75" s="153">
        <v>8749926831</v>
      </c>
      <c r="P75" s="190">
        <v>43666</v>
      </c>
      <c r="Q75" s="178" t="s">
        <v>140</v>
      </c>
      <c r="R75" s="49">
        <v>8</v>
      </c>
      <c r="S75" s="49" t="s">
        <v>79</v>
      </c>
      <c r="T75" s="49"/>
    </row>
    <row r="76" spans="1:20">
      <c r="A76" s="4">
        <v>72</v>
      </c>
      <c r="B76" s="20" t="s">
        <v>63</v>
      </c>
      <c r="C76" s="177" t="s">
        <v>461</v>
      </c>
      <c r="D76" s="49" t="s">
        <v>25</v>
      </c>
      <c r="E76" s="50">
        <v>22</v>
      </c>
      <c r="F76" s="49"/>
      <c r="G76" s="151">
        <v>12</v>
      </c>
      <c r="H76" s="151">
        <v>16</v>
      </c>
      <c r="I76" s="56">
        <f t="shared" si="1"/>
        <v>28</v>
      </c>
      <c r="J76" s="151">
        <v>8254822858</v>
      </c>
      <c r="K76" s="49" t="s">
        <v>483</v>
      </c>
      <c r="L76" s="49" t="s">
        <v>487</v>
      </c>
      <c r="M76" s="155">
        <v>9864584011</v>
      </c>
      <c r="N76" s="151" t="s">
        <v>490</v>
      </c>
      <c r="O76" s="153">
        <v>8749926831</v>
      </c>
      <c r="P76" s="190">
        <v>43666</v>
      </c>
      <c r="Q76" s="178" t="s">
        <v>140</v>
      </c>
      <c r="R76" s="49">
        <v>8</v>
      </c>
      <c r="S76" s="49" t="s">
        <v>79</v>
      </c>
      <c r="T76" s="49"/>
    </row>
    <row r="77" spans="1:20">
      <c r="A77" s="4">
        <v>73</v>
      </c>
      <c r="B77" s="20" t="s">
        <v>62</v>
      </c>
      <c r="C77" s="177" t="s">
        <v>420</v>
      </c>
      <c r="D77" s="49" t="s">
        <v>25</v>
      </c>
      <c r="E77" s="50">
        <v>11</v>
      </c>
      <c r="F77" s="49"/>
      <c r="G77" s="151">
        <v>10</v>
      </c>
      <c r="H77" s="151">
        <v>15</v>
      </c>
      <c r="I77" s="56">
        <f t="shared" si="1"/>
        <v>25</v>
      </c>
      <c r="J77" s="157">
        <v>9954690046</v>
      </c>
      <c r="K77" s="49" t="s">
        <v>399</v>
      </c>
      <c r="L77" s="49" t="s">
        <v>400</v>
      </c>
      <c r="M77" s="147">
        <v>8486406419</v>
      </c>
      <c r="N77" s="49" t="s">
        <v>402</v>
      </c>
      <c r="O77" s="153">
        <v>7399623558</v>
      </c>
      <c r="P77" s="190">
        <v>43668</v>
      </c>
      <c r="Q77" s="178" t="s">
        <v>78</v>
      </c>
      <c r="R77" s="49">
        <v>6</v>
      </c>
      <c r="S77" s="49" t="s">
        <v>79</v>
      </c>
      <c r="T77" s="49"/>
    </row>
    <row r="78" spans="1:20">
      <c r="A78" s="4">
        <v>74</v>
      </c>
      <c r="B78" s="20" t="s">
        <v>62</v>
      </c>
      <c r="C78" s="177" t="s">
        <v>423</v>
      </c>
      <c r="D78" s="49" t="s">
        <v>25</v>
      </c>
      <c r="E78" s="50">
        <v>10</v>
      </c>
      <c r="F78" s="49"/>
      <c r="G78" s="151">
        <v>5</v>
      </c>
      <c r="H78" s="151">
        <v>4</v>
      </c>
      <c r="I78" s="56">
        <f t="shared" si="1"/>
        <v>9</v>
      </c>
      <c r="J78" s="157">
        <v>7399578127</v>
      </c>
      <c r="K78" s="49" t="s">
        <v>399</v>
      </c>
      <c r="L78" s="49" t="s">
        <v>400</v>
      </c>
      <c r="M78" s="147">
        <v>8486406419</v>
      </c>
      <c r="N78" s="49" t="s">
        <v>402</v>
      </c>
      <c r="O78" s="153">
        <v>7399623558</v>
      </c>
      <c r="P78" s="190">
        <v>43668</v>
      </c>
      <c r="Q78" s="178" t="s">
        <v>78</v>
      </c>
      <c r="R78" s="49">
        <v>6</v>
      </c>
      <c r="S78" s="49" t="s">
        <v>79</v>
      </c>
      <c r="T78" s="49"/>
    </row>
    <row r="79" spans="1:20">
      <c r="A79" s="4">
        <v>75</v>
      </c>
      <c r="B79" s="20" t="s">
        <v>63</v>
      </c>
      <c r="C79" s="177" t="s">
        <v>460</v>
      </c>
      <c r="D79" s="49" t="s">
        <v>25</v>
      </c>
      <c r="E79" s="151">
        <v>100</v>
      </c>
      <c r="F79" s="49"/>
      <c r="G79" s="151">
        <v>11</v>
      </c>
      <c r="H79" s="151">
        <v>15</v>
      </c>
      <c r="I79" s="56">
        <f t="shared" si="1"/>
        <v>26</v>
      </c>
      <c r="J79" s="151">
        <v>9864471601</v>
      </c>
      <c r="K79" s="49" t="s">
        <v>483</v>
      </c>
      <c r="L79" s="49" t="s">
        <v>487</v>
      </c>
      <c r="M79" s="155">
        <v>9864584011</v>
      </c>
      <c r="N79" s="151" t="s">
        <v>490</v>
      </c>
      <c r="O79" s="153">
        <v>8749926831</v>
      </c>
      <c r="P79" s="190">
        <v>43668</v>
      </c>
      <c r="Q79" s="178" t="s">
        <v>78</v>
      </c>
      <c r="R79" s="49">
        <v>8</v>
      </c>
      <c r="S79" s="49" t="s">
        <v>79</v>
      </c>
      <c r="T79" s="49"/>
    </row>
    <row r="80" spans="1:20">
      <c r="A80" s="4">
        <v>76</v>
      </c>
      <c r="B80" s="20" t="s">
        <v>63</v>
      </c>
      <c r="C80" s="177" t="s">
        <v>457</v>
      </c>
      <c r="D80" s="49" t="s">
        <v>25</v>
      </c>
      <c r="E80" s="151">
        <v>31</v>
      </c>
      <c r="F80" s="49"/>
      <c r="G80" s="151">
        <v>21</v>
      </c>
      <c r="H80" s="151">
        <v>12</v>
      </c>
      <c r="I80" s="56">
        <f t="shared" si="1"/>
        <v>33</v>
      </c>
      <c r="J80" s="151">
        <v>9859881233</v>
      </c>
      <c r="K80" s="49" t="s">
        <v>483</v>
      </c>
      <c r="L80" s="49" t="s">
        <v>487</v>
      </c>
      <c r="M80" s="155">
        <v>9864584011</v>
      </c>
      <c r="N80" s="151" t="s">
        <v>490</v>
      </c>
      <c r="O80" s="153">
        <v>8749926831</v>
      </c>
      <c r="P80" s="190">
        <v>43668</v>
      </c>
      <c r="Q80" s="178" t="s">
        <v>78</v>
      </c>
      <c r="R80" s="49">
        <v>8</v>
      </c>
      <c r="S80" s="49" t="s">
        <v>79</v>
      </c>
      <c r="T80" s="49"/>
    </row>
    <row r="81" spans="1:20">
      <c r="A81" s="4">
        <v>77</v>
      </c>
      <c r="B81" s="20" t="s">
        <v>62</v>
      </c>
      <c r="C81" s="177" t="s">
        <v>427</v>
      </c>
      <c r="D81" s="49" t="s">
        <v>25</v>
      </c>
      <c r="E81" s="50">
        <v>12</v>
      </c>
      <c r="F81" s="49"/>
      <c r="G81" s="151">
        <v>6</v>
      </c>
      <c r="H81" s="151">
        <v>3</v>
      </c>
      <c r="I81" s="56">
        <f t="shared" si="1"/>
        <v>9</v>
      </c>
      <c r="J81" s="157">
        <v>9613842004</v>
      </c>
      <c r="K81" s="49" t="s">
        <v>399</v>
      </c>
      <c r="L81" s="49" t="s">
        <v>400</v>
      </c>
      <c r="M81" s="147">
        <v>8486406419</v>
      </c>
      <c r="N81" s="49" t="s">
        <v>402</v>
      </c>
      <c r="O81" s="153">
        <v>7399623558</v>
      </c>
      <c r="P81" s="190">
        <v>43669</v>
      </c>
      <c r="Q81" s="178" t="s">
        <v>91</v>
      </c>
      <c r="R81" s="49">
        <v>6</v>
      </c>
      <c r="S81" s="49" t="s">
        <v>79</v>
      </c>
      <c r="T81" s="49"/>
    </row>
    <row r="82" spans="1:20">
      <c r="A82" s="4">
        <v>78</v>
      </c>
      <c r="B82" s="20" t="s">
        <v>62</v>
      </c>
      <c r="C82" s="177" t="s">
        <v>420</v>
      </c>
      <c r="D82" s="49" t="s">
        <v>25</v>
      </c>
      <c r="E82" s="50">
        <v>11</v>
      </c>
      <c r="F82" s="49"/>
      <c r="G82" s="151">
        <v>10</v>
      </c>
      <c r="H82" s="151">
        <v>15</v>
      </c>
      <c r="I82" s="56">
        <f t="shared" si="1"/>
        <v>25</v>
      </c>
      <c r="J82" s="157">
        <v>9954690046</v>
      </c>
      <c r="K82" s="49" t="s">
        <v>399</v>
      </c>
      <c r="L82" s="49" t="s">
        <v>400</v>
      </c>
      <c r="M82" s="147">
        <v>8486406419</v>
      </c>
      <c r="N82" s="49" t="s">
        <v>402</v>
      </c>
      <c r="O82" s="153">
        <v>7399623558</v>
      </c>
      <c r="P82" s="190">
        <v>43669</v>
      </c>
      <c r="Q82" s="178" t="s">
        <v>91</v>
      </c>
      <c r="R82" s="49">
        <v>6</v>
      </c>
      <c r="S82" s="49" t="s">
        <v>79</v>
      </c>
      <c r="T82" s="49"/>
    </row>
    <row r="83" spans="1:20">
      <c r="A83" s="4">
        <v>79</v>
      </c>
      <c r="B83" s="20" t="s">
        <v>63</v>
      </c>
      <c r="C83" s="177" t="s">
        <v>454</v>
      </c>
      <c r="D83" s="49" t="s">
        <v>25</v>
      </c>
      <c r="E83" s="50"/>
      <c r="F83" s="49"/>
      <c r="G83" s="151">
        <v>14</v>
      </c>
      <c r="H83" s="151">
        <v>11</v>
      </c>
      <c r="I83" s="56">
        <f t="shared" si="1"/>
        <v>25</v>
      </c>
      <c r="J83" s="151">
        <v>9864764245</v>
      </c>
      <c r="K83" s="49" t="s">
        <v>483</v>
      </c>
      <c r="L83" s="49" t="s">
        <v>487</v>
      </c>
      <c r="M83" s="155">
        <v>9864584011</v>
      </c>
      <c r="N83" s="151" t="s">
        <v>490</v>
      </c>
      <c r="O83" s="153">
        <v>8749926831</v>
      </c>
      <c r="P83" s="190">
        <v>43669</v>
      </c>
      <c r="Q83" s="178" t="s">
        <v>91</v>
      </c>
      <c r="R83" s="49">
        <v>8</v>
      </c>
      <c r="S83" s="49" t="s">
        <v>79</v>
      </c>
      <c r="T83" s="49"/>
    </row>
    <row r="84" spans="1:20">
      <c r="A84" s="4">
        <v>80</v>
      </c>
      <c r="B84" s="20" t="s">
        <v>63</v>
      </c>
      <c r="C84" s="177" t="s">
        <v>451</v>
      </c>
      <c r="D84" s="49" t="s">
        <v>25</v>
      </c>
      <c r="E84" s="50">
        <v>11</v>
      </c>
      <c r="F84" s="49"/>
      <c r="G84" s="151">
        <v>13</v>
      </c>
      <c r="H84" s="151">
        <v>15</v>
      </c>
      <c r="I84" s="56">
        <f t="shared" si="1"/>
        <v>28</v>
      </c>
      <c r="J84" s="151">
        <v>9577948468</v>
      </c>
      <c r="K84" s="49" t="s">
        <v>483</v>
      </c>
      <c r="L84" s="49" t="s">
        <v>487</v>
      </c>
      <c r="M84" s="155">
        <v>9864584011</v>
      </c>
      <c r="N84" s="151" t="s">
        <v>490</v>
      </c>
      <c r="O84" s="153">
        <v>8749926831</v>
      </c>
      <c r="P84" s="190">
        <v>43669</v>
      </c>
      <c r="Q84" s="178" t="s">
        <v>91</v>
      </c>
      <c r="R84" s="49">
        <v>8</v>
      </c>
      <c r="S84" s="49" t="s">
        <v>79</v>
      </c>
      <c r="T84" s="49"/>
    </row>
    <row r="85" spans="1:20">
      <c r="A85" s="4">
        <v>81</v>
      </c>
      <c r="B85" s="20" t="s">
        <v>62</v>
      </c>
      <c r="C85" s="185" t="s">
        <v>348</v>
      </c>
      <c r="D85" s="49" t="s">
        <v>25</v>
      </c>
      <c r="E85" s="50"/>
      <c r="F85" s="49"/>
      <c r="G85" s="50">
        <v>6</v>
      </c>
      <c r="H85" s="50">
        <v>5</v>
      </c>
      <c r="I85" s="56">
        <f t="shared" si="1"/>
        <v>11</v>
      </c>
      <c r="J85" s="155">
        <v>9508202551</v>
      </c>
      <c r="K85" s="49" t="s">
        <v>399</v>
      </c>
      <c r="L85" s="49" t="s">
        <v>400</v>
      </c>
      <c r="M85" s="147">
        <v>8486406419</v>
      </c>
      <c r="N85" s="49" t="s">
        <v>404</v>
      </c>
      <c r="O85" s="153">
        <v>9706058216</v>
      </c>
      <c r="P85" s="190">
        <v>43670</v>
      </c>
      <c r="Q85" s="178" t="s">
        <v>101</v>
      </c>
      <c r="R85" s="49">
        <v>8</v>
      </c>
      <c r="S85" s="49" t="s">
        <v>79</v>
      </c>
      <c r="T85" s="49"/>
    </row>
    <row r="86" spans="1:20">
      <c r="A86" s="4">
        <v>82</v>
      </c>
      <c r="B86" s="20" t="s">
        <v>62</v>
      </c>
      <c r="C86" s="177" t="s">
        <v>437</v>
      </c>
      <c r="D86" s="49" t="s">
        <v>25</v>
      </c>
      <c r="E86" s="50">
        <v>12</v>
      </c>
      <c r="F86" s="49"/>
      <c r="G86" s="151">
        <v>10</v>
      </c>
      <c r="H86" s="151">
        <v>14</v>
      </c>
      <c r="I86" s="56">
        <f t="shared" si="1"/>
        <v>24</v>
      </c>
      <c r="J86" s="157">
        <v>8822165611</v>
      </c>
      <c r="K86" s="49" t="s">
        <v>176</v>
      </c>
      <c r="L86" s="49" t="s">
        <v>177</v>
      </c>
      <c r="M86" s="147">
        <v>9954115855</v>
      </c>
      <c r="N86" s="151" t="s">
        <v>480</v>
      </c>
      <c r="O86" s="153">
        <v>9864248195</v>
      </c>
      <c r="P86" s="190">
        <v>43670</v>
      </c>
      <c r="Q86" s="178" t="s">
        <v>101</v>
      </c>
      <c r="R86" s="49">
        <v>8</v>
      </c>
      <c r="S86" s="49" t="s">
        <v>79</v>
      </c>
      <c r="T86" s="49"/>
    </row>
    <row r="87" spans="1:20">
      <c r="A87" s="4">
        <v>83</v>
      </c>
      <c r="B87" s="20" t="s">
        <v>63</v>
      </c>
      <c r="C87" s="177" t="s">
        <v>448</v>
      </c>
      <c r="D87" s="49" t="s">
        <v>25</v>
      </c>
      <c r="E87" s="50">
        <v>218</v>
      </c>
      <c r="F87" s="49"/>
      <c r="G87" s="151">
        <v>14</v>
      </c>
      <c r="H87" s="151">
        <v>45</v>
      </c>
      <c r="I87" s="56">
        <f t="shared" si="1"/>
        <v>59</v>
      </c>
      <c r="J87" s="151">
        <v>8811820752</v>
      </c>
      <c r="K87" s="49" t="s">
        <v>483</v>
      </c>
      <c r="L87" s="49" t="s">
        <v>487</v>
      </c>
      <c r="M87" s="155">
        <v>9864584011</v>
      </c>
      <c r="N87" s="151" t="s">
        <v>490</v>
      </c>
      <c r="O87" s="153">
        <v>8749926831</v>
      </c>
      <c r="P87" s="190">
        <v>43670</v>
      </c>
      <c r="Q87" s="178" t="s">
        <v>101</v>
      </c>
      <c r="R87" s="49">
        <v>8</v>
      </c>
      <c r="S87" s="49" t="s">
        <v>79</v>
      </c>
      <c r="T87" s="49"/>
    </row>
    <row r="88" spans="1:20">
      <c r="A88" s="4">
        <v>84</v>
      </c>
      <c r="B88" s="20" t="s">
        <v>63</v>
      </c>
      <c r="C88" s="177" t="s">
        <v>499</v>
      </c>
      <c r="D88" s="49" t="s">
        <v>25</v>
      </c>
      <c r="E88" s="50">
        <v>27</v>
      </c>
      <c r="F88" s="49"/>
      <c r="G88" s="151">
        <v>5</v>
      </c>
      <c r="H88" s="151">
        <v>10</v>
      </c>
      <c r="I88" s="56">
        <f t="shared" si="1"/>
        <v>15</v>
      </c>
      <c r="J88" s="151">
        <v>9678526040</v>
      </c>
      <c r="K88" s="49" t="s">
        <v>483</v>
      </c>
      <c r="L88" s="49" t="s">
        <v>487</v>
      </c>
      <c r="M88" s="155">
        <v>9864584011</v>
      </c>
      <c r="N88" s="151" t="s">
        <v>490</v>
      </c>
      <c r="O88" s="153">
        <v>8749926831</v>
      </c>
      <c r="P88" s="190">
        <v>43670</v>
      </c>
      <c r="Q88" s="178" t="s">
        <v>101</v>
      </c>
      <c r="R88" s="49">
        <v>8</v>
      </c>
      <c r="S88" s="49" t="s">
        <v>79</v>
      </c>
      <c r="T88" s="49"/>
    </row>
    <row r="89" spans="1:20">
      <c r="A89" s="4">
        <v>85</v>
      </c>
      <c r="B89" s="20" t="s">
        <v>62</v>
      </c>
      <c r="C89" s="177" t="s">
        <v>441</v>
      </c>
      <c r="D89" s="49" t="s">
        <v>25</v>
      </c>
      <c r="E89" s="50">
        <v>134</v>
      </c>
      <c r="F89" s="49"/>
      <c r="G89" s="151">
        <v>30</v>
      </c>
      <c r="H89" s="151">
        <v>33</v>
      </c>
      <c r="I89" s="56">
        <f t="shared" si="1"/>
        <v>63</v>
      </c>
      <c r="J89" s="157">
        <v>9859579304</v>
      </c>
      <c r="K89" s="49" t="s">
        <v>176</v>
      </c>
      <c r="L89" s="49" t="s">
        <v>177</v>
      </c>
      <c r="M89" s="147">
        <v>9954115855</v>
      </c>
      <c r="N89" s="151" t="s">
        <v>480</v>
      </c>
      <c r="O89" s="153">
        <v>9864248195</v>
      </c>
      <c r="P89" s="190">
        <v>43671</v>
      </c>
      <c r="Q89" s="178" t="s">
        <v>114</v>
      </c>
      <c r="R89" s="49">
        <v>8</v>
      </c>
      <c r="S89" s="49" t="s">
        <v>79</v>
      </c>
      <c r="T89" s="49"/>
    </row>
    <row r="90" spans="1:20">
      <c r="A90" s="4">
        <v>86</v>
      </c>
      <c r="B90" s="20" t="s">
        <v>62</v>
      </c>
      <c r="C90" s="177" t="s">
        <v>445</v>
      </c>
      <c r="D90" s="49" t="s">
        <v>25</v>
      </c>
      <c r="E90" s="50">
        <v>13</v>
      </c>
      <c r="F90" s="49"/>
      <c r="G90" s="151">
        <v>13</v>
      </c>
      <c r="H90" s="151">
        <v>11</v>
      </c>
      <c r="I90" s="56">
        <f t="shared" si="1"/>
        <v>24</v>
      </c>
      <c r="J90" s="157">
        <v>8822541744</v>
      </c>
      <c r="K90" s="49" t="s">
        <v>176</v>
      </c>
      <c r="L90" s="49" t="s">
        <v>177</v>
      </c>
      <c r="M90" s="147">
        <v>9954115855</v>
      </c>
      <c r="N90" s="151" t="s">
        <v>470</v>
      </c>
      <c r="O90" s="153">
        <v>9508381820</v>
      </c>
      <c r="P90" s="190">
        <v>43671</v>
      </c>
      <c r="Q90" s="178" t="s">
        <v>114</v>
      </c>
      <c r="R90" s="49">
        <v>8</v>
      </c>
      <c r="S90" s="49" t="s">
        <v>79</v>
      </c>
      <c r="T90" s="49"/>
    </row>
    <row r="91" spans="1:20">
      <c r="A91" s="4">
        <v>87</v>
      </c>
      <c r="B91" s="20" t="s">
        <v>63</v>
      </c>
      <c r="C91" s="177" t="s">
        <v>500</v>
      </c>
      <c r="D91" s="49" t="s">
        <v>25</v>
      </c>
      <c r="E91" s="144"/>
      <c r="F91" s="49"/>
      <c r="G91" s="151">
        <v>14</v>
      </c>
      <c r="H91" s="151">
        <v>9</v>
      </c>
      <c r="I91" s="56">
        <f t="shared" si="1"/>
        <v>23</v>
      </c>
      <c r="J91" s="151">
        <v>7896918815</v>
      </c>
      <c r="K91" s="49" t="s">
        <v>483</v>
      </c>
      <c r="L91" s="49" t="s">
        <v>487</v>
      </c>
      <c r="M91" s="155">
        <v>9864584011</v>
      </c>
      <c r="N91" s="151" t="s">
        <v>490</v>
      </c>
      <c r="O91" s="153">
        <v>8749926831</v>
      </c>
      <c r="P91" s="190">
        <v>43671</v>
      </c>
      <c r="Q91" s="178" t="s">
        <v>114</v>
      </c>
      <c r="R91" s="49">
        <v>8</v>
      </c>
      <c r="S91" s="49" t="s">
        <v>79</v>
      </c>
      <c r="T91" s="49"/>
    </row>
    <row r="92" spans="1:20">
      <c r="A92" s="4">
        <v>88</v>
      </c>
      <c r="B92" s="20" t="s">
        <v>63</v>
      </c>
      <c r="C92" s="177" t="s">
        <v>501</v>
      </c>
      <c r="D92" s="49" t="s">
        <v>25</v>
      </c>
      <c r="E92" s="50">
        <v>71</v>
      </c>
      <c r="F92" s="49"/>
      <c r="G92" s="151">
        <v>13</v>
      </c>
      <c r="H92" s="151">
        <v>11</v>
      </c>
      <c r="I92" s="56">
        <f t="shared" si="1"/>
        <v>24</v>
      </c>
      <c r="J92" s="151">
        <v>9954289090</v>
      </c>
      <c r="K92" s="49" t="s">
        <v>483</v>
      </c>
      <c r="L92" s="49" t="s">
        <v>487</v>
      </c>
      <c r="M92" s="155">
        <v>9864584011</v>
      </c>
      <c r="N92" s="151" t="s">
        <v>490</v>
      </c>
      <c r="O92" s="153">
        <v>8749926831</v>
      </c>
      <c r="P92" s="190">
        <v>43671</v>
      </c>
      <c r="Q92" s="178" t="s">
        <v>114</v>
      </c>
      <c r="R92" s="49">
        <v>8</v>
      </c>
      <c r="S92" s="49" t="s">
        <v>79</v>
      </c>
      <c r="T92" s="49"/>
    </row>
    <row r="93" spans="1:20">
      <c r="A93" s="4">
        <v>89</v>
      </c>
      <c r="B93" s="20" t="s">
        <v>62</v>
      </c>
      <c r="C93" s="177" t="s">
        <v>102</v>
      </c>
      <c r="D93" s="49" t="s">
        <v>25</v>
      </c>
      <c r="E93" s="50">
        <v>166</v>
      </c>
      <c r="F93" s="49"/>
      <c r="G93" s="151">
        <v>7</v>
      </c>
      <c r="H93" s="151">
        <v>7</v>
      </c>
      <c r="I93" s="56">
        <f t="shared" si="1"/>
        <v>14</v>
      </c>
      <c r="J93" s="157">
        <v>9401733404</v>
      </c>
      <c r="K93" s="49" t="s">
        <v>98</v>
      </c>
      <c r="L93" s="49" t="s">
        <v>99</v>
      </c>
      <c r="M93" s="155">
        <v>9854542701</v>
      </c>
      <c r="N93" s="151" t="s">
        <v>100</v>
      </c>
      <c r="O93" s="153">
        <v>9854928130</v>
      </c>
      <c r="P93" s="190">
        <v>43672</v>
      </c>
      <c r="Q93" s="178" t="s">
        <v>126</v>
      </c>
      <c r="R93" s="49">
        <v>8</v>
      </c>
      <c r="S93" s="49" t="s">
        <v>79</v>
      </c>
      <c r="T93" s="49"/>
    </row>
    <row r="94" spans="1:20">
      <c r="A94" s="4">
        <v>90</v>
      </c>
      <c r="B94" s="20" t="s">
        <v>62</v>
      </c>
      <c r="C94" s="177" t="s">
        <v>127</v>
      </c>
      <c r="D94" s="49" t="s">
        <v>25</v>
      </c>
      <c r="E94" s="50">
        <v>89</v>
      </c>
      <c r="F94" s="49"/>
      <c r="G94" s="50">
        <v>4</v>
      </c>
      <c r="H94" s="50">
        <v>7</v>
      </c>
      <c r="I94" s="56">
        <f t="shared" si="1"/>
        <v>11</v>
      </c>
      <c r="J94" s="157">
        <v>9401039071</v>
      </c>
      <c r="K94" s="49" t="s">
        <v>123</v>
      </c>
      <c r="L94" s="49" t="s">
        <v>124</v>
      </c>
      <c r="M94" s="147">
        <v>9954256843</v>
      </c>
      <c r="N94" s="151" t="s">
        <v>128</v>
      </c>
      <c r="O94" s="179">
        <v>9864699359</v>
      </c>
      <c r="P94" s="190">
        <v>43672</v>
      </c>
      <c r="Q94" s="178" t="s">
        <v>126</v>
      </c>
      <c r="R94" s="49">
        <v>15</v>
      </c>
      <c r="S94" s="49" t="s">
        <v>79</v>
      </c>
      <c r="T94" s="49"/>
    </row>
    <row r="95" spans="1:20">
      <c r="A95" s="4">
        <v>91</v>
      </c>
      <c r="B95" s="20" t="s">
        <v>63</v>
      </c>
      <c r="C95" s="177" t="s">
        <v>502</v>
      </c>
      <c r="D95" s="49" t="s">
        <v>25</v>
      </c>
      <c r="E95" s="50">
        <v>203</v>
      </c>
      <c r="F95" s="49"/>
      <c r="G95" s="151">
        <v>10</v>
      </c>
      <c r="H95" s="151">
        <v>16</v>
      </c>
      <c r="I95" s="56">
        <f t="shared" si="1"/>
        <v>26</v>
      </c>
      <c r="J95" s="151">
        <v>9954166308</v>
      </c>
      <c r="K95" s="49" t="s">
        <v>483</v>
      </c>
      <c r="L95" s="49" t="s">
        <v>487</v>
      </c>
      <c r="M95" s="155">
        <v>9864584011</v>
      </c>
      <c r="N95" s="151" t="s">
        <v>486</v>
      </c>
      <c r="O95" s="179">
        <v>9954973037</v>
      </c>
      <c r="P95" s="190">
        <v>43672</v>
      </c>
      <c r="Q95" s="178" t="s">
        <v>126</v>
      </c>
      <c r="R95" s="49">
        <v>8</v>
      </c>
      <c r="S95" s="49" t="s">
        <v>79</v>
      </c>
      <c r="T95" s="49"/>
    </row>
    <row r="96" spans="1:20">
      <c r="A96" s="4">
        <v>92</v>
      </c>
      <c r="B96" s="20" t="s">
        <v>63</v>
      </c>
      <c r="C96" s="177" t="s">
        <v>503</v>
      </c>
      <c r="D96" s="49" t="s">
        <v>25</v>
      </c>
      <c r="E96" s="50"/>
      <c r="F96" s="49"/>
      <c r="G96" s="151">
        <v>18</v>
      </c>
      <c r="H96" s="151">
        <v>16</v>
      </c>
      <c r="I96" s="56">
        <f t="shared" si="1"/>
        <v>34</v>
      </c>
      <c r="J96" s="151"/>
      <c r="K96" s="49" t="s">
        <v>483</v>
      </c>
      <c r="L96" s="49" t="s">
        <v>487</v>
      </c>
      <c r="M96" s="155">
        <v>9864584011</v>
      </c>
      <c r="N96" s="151" t="s">
        <v>490</v>
      </c>
      <c r="O96" s="153">
        <v>8749926831</v>
      </c>
      <c r="P96" s="190">
        <v>43672</v>
      </c>
      <c r="Q96" s="178" t="s">
        <v>126</v>
      </c>
      <c r="R96" s="49">
        <v>8</v>
      </c>
      <c r="S96" s="49" t="s">
        <v>79</v>
      </c>
      <c r="T96" s="49"/>
    </row>
    <row r="97" spans="1:20">
      <c r="A97" s="4">
        <v>93</v>
      </c>
      <c r="B97" s="20" t="s">
        <v>62</v>
      </c>
      <c r="C97" s="177" t="s">
        <v>150</v>
      </c>
      <c r="D97" s="49" t="s">
        <v>25</v>
      </c>
      <c r="E97" s="50">
        <v>39</v>
      </c>
      <c r="F97" s="49"/>
      <c r="G97" s="151">
        <v>20</v>
      </c>
      <c r="H97" s="151">
        <v>13</v>
      </c>
      <c r="I97" s="56">
        <f t="shared" si="1"/>
        <v>33</v>
      </c>
      <c r="J97" s="157">
        <v>9864387133</v>
      </c>
      <c r="K97" s="49" t="s">
        <v>123</v>
      </c>
      <c r="L97" s="49" t="s">
        <v>124</v>
      </c>
      <c r="M97" s="147">
        <v>9954256843</v>
      </c>
      <c r="N97" s="151" t="s">
        <v>125</v>
      </c>
      <c r="O97" s="153">
        <v>9859834724</v>
      </c>
      <c r="P97" s="190">
        <v>43673</v>
      </c>
      <c r="Q97" s="178" t="s">
        <v>140</v>
      </c>
      <c r="R97" s="49">
        <v>15</v>
      </c>
      <c r="S97" s="49" t="s">
        <v>79</v>
      </c>
      <c r="T97" s="49"/>
    </row>
    <row r="98" spans="1:20">
      <c r="A98" s="4">
        <v>94</v>
      </c>
      <c r="B98" s="20" t="s">
        <v>62</v>
      </c>
      <c r="C98" s="177" t="s">
        <v>127</v>
      </c>
      <c r="D98" s="49" t="s">
        <v>25</v>
      </c>
      <c r="E98" s="50">
        <v>89</v>
      </c>
      <c r="F98" s="49"/>
      <c r="G98" s="50">
        <v>4</v>
      </c>
      <c r="H98" s="50">
        <v>7</v>
      </c>
      <c r="I98" s="56">
        <f t="shared" si="1"/>
        <v>11</v>
      </c>
      <c r="J98" s="157">
        <v>9401039071</v>
      </c>
      <c r="K98" s="49" t="s">
        <v>123</v>
      </c>
      <c r="L98" s="49" t="s">
        <v>124</v>
      </c>
      <c r="M98" s="147">
        <v>9954256843</v>
      </c>
      <c r="N98" s="151" t="s">
        <v>128</v>
      </c>
      <c r="O98" s="179">
        <v>9864699359</v>
      </c>
      <c r="P98" s="190">
        <v>43673</v>
      </c>
      <c r="Q98" s="178" t="s">
        <v>140</v>
      </c>
      <c r="R98" s="49">
        <v>15</v>
      </c>
      <c r="S98" s="49" t="s">
        <v>79</v>
      </c>
      <c r="T98" s="49"/>
    </row>
    <row r="99" spans="1:20">
      <c r="A99" s="4">
        <v>95</v>
      </c>
      <c r="B99" s="20" t="s">
        <v>63</v>
      </c>
      <c r="C99" s="177" t="s">
        <v>504</v>
      </c>
      <c r="D99" s="49" t="s">
        <v>25</v>
      </c>
      <c r="E99" s="50">
        <v>31</v>
      </c>
      <c r="F99" s="49"/>
      <c r="G99" s="151">
        <v>13</v>
      </c>
      <c r="H99" s="151">
        <v>16</v>
      </c>
      <c r="I99" s="56">
        <f t="shared" si="1"/>
        <v>29</v>
      </c>
      <c r="J99" s="151">
        <v>9706298350</v>
      </c>
      <c r="K99" s="49" t="s">
        <v>483</v>
      </c>
      <c r="L99" s="49" t="s">
        <v>487</v>
      </c>
      <c r="M99" s="155">
        <v>9864584011</v>
      </c>
      <c r="N99" s="151" t="s">
        <v>490</v>
      </c>
      <c r="O99" s="153">
        <v>8749926831</v>
      </c>
      <c r="P99" s="190">
        <v>43673</v>
      </c>
      <c r="Q99" s="178" t="s">
        <v>140</v>
      </c>
      <c r="R99" s="49">
        <v>8</v>
      </c>
      <c r="S99" s="49" t="s">
        <v>79</v>
      </c>
      <c r="T99" s="49"/>
    </row>
    <row r="100" spans="1:20">
      <c r="A100" s="4">
        <v>96</v>
      </c>
      <c r="B100" s="20" t="s">
        <v>63</v>
      </c>
      <c r="C100" s="177" t="s">
        <v>505</v>
      </c>
      <c r="D100" s="49" t="s">
        <v>25</v>
      </c>
      <c r="E100" s="50">
        <v>100</v>
      </c>
      <c r="F100" s="49"/>
      <c r="G100" s="151">
        <v>15</v>
      </c>
      <c r="H100" s="151">
        <v>11</v>
      </c>
      <c r="I100" s="56">
        <f t="shared" si="1"/>
        <v>26</v>
      </c>
      <c r="J100" s="151">
        <v>9707048168</v>
      </c>
      <c r="K100" s="49" t="s">
        <v>483</v>
      </c>
      <c r="L100" s="49" t="s">
        <v>487</v>
      </c>
      <c r="M100" s="155">
        <v>9864584011</v>
      </c>
      <c r="N100" s="151" t="s">
        <v>485</v>
      </c>
      <c r="O100" s="179">
        <v>9859746048</v>
      </c>
      <c r="P100" s="190">
        <v>43673</v>
      </c>
      <c r="Q100" s="178" t="s">
        <v>140</v>
      </c>
      <c r="R100" s="49">
        <v>8</v>
      </c>
      <c r="S100" s="49" t="s">
        <v>79</v>
      </c>
      <c r="T100" s="49"/>
    </row>
    <row r="101" spans="1:20">
      <c r="A101" s="4">
        <v>97</v>
      </c>
      <c r="B101" s="20" t="s">
        <v>62</v>
      </c>
      <c r="C101" s="177" t="s">
        <v>115</v>
      </c>
      <c r="D101" s="49" t="s">
        <v>25</v>
      </c>
      <c r="E101" s="151">
        <v>2</v>
      </c>
      <c r="F101" s="49"/>
      <c r="G101" s="151">
        <v>16</v>
      </c>
      <c r="H101" s="151">
        <v>10</v>
      </c>
      <c r="I101" s="56">
        <f t="shared" si="1"/>
        <v>26</v>
      </c>
      <c r="J101" s="151">
        <v>9954736418</v>
      </c>
      <c r="K101" s="49" t="s">
        <v>98</v>
      </c>
      <c r="L101" s="49" t="s">
        <v>99</v>
      </c>
      <c r="M101" s="155">
        <v>9854542701</v>
      </c>
      <c r="N101" s="151" t="s">
        <v>100</v>
      </c>
      <c r="O101" s="153">
        <v>9854928130</v>
      </c>
      <c r="P101" s="190">
        <v>43675</v>
      </c>
      <c r="Q101" s="178" t="s">
        <v>78</v>
      </c>
      <c r="R101" s="49">
        <v>8</v>
      </c>
      <c r="S101" s="49" t="s">
        <v>79</v>
      </c>
      <c r="T101" s="49"/>
    </row>
    <row r="102" spans="1:20">
      <c r="A102" s="4">
        <v>98</v>
      </c>
      <c r="B102" s="20" t="s">
        <v>62</v>
      </c>
      <c r="C102" s="177" t="s">
        <v>258</v>
      </c>
      <c r="D102" s="49" t="s">
        <v>25</v>
      </c>
      <c r="E102" s="151">
        <v>34</v>
      </c>
      <c r="F102" s="49"/>
      <c r="G102" s="151">
        <v>4</v>
      </c>
      <c r="H102" s="151">
        <v>55</v>
      </c>
      <c r="I102" s="56">
        <f t="shared" si="1"/>
        <v>59</v>
      </c>
      <c r="J102" s="151">
        <v>9864824612</v>
      </c>
      <c r="K102" s="146" t="s">
        <v>361</v>
      </c>
      <c r="L102" s="146" t="s">
        <v>362</v>
      </c>
      <c r="M102" s="147">
        <v>9401450191</v>
      </c>
      <c r="N102" s="151" t="s">
        <v>363</v>
      </c>
      <c r="O102" s="153">
        <v>9707240954</v>
      </c>
      <c r="P102" s="190">
        <v>43675</v>
      </c>
      <c r="Q102" s="178" t="s">
        <v>78</v>
      </c>
      <c r="R102" s="49">
        <v>12</v>
      </c>
      <c r="S102" s="49" t="s">
        <v>79</v>
      </c>
      <c r="T102" s="49"/>
    </row>
    <row r="103" spans="1:20">
      <c r="A103" s="4">
        <v>99</v>
      </c>
      <c r="B103" s="20" t="s">
        <v>63</v>
      </c>
      <c r="C103" s="177" t="s">
        <v>87</v>
      </c>
      <c r="D103" s="49" t="s">
        <v>25</v>
      </c>
      <c r="E103" s="50">
        <v>202</v>
      </c>
      <c r="F103" s="49"/>
      <c r="G103" s="151">
        <v>13</v>
      </c>
      <c r="H103" s="151">
        <v>7</v>
      </c>
      <c r="I103" s="56">
        <f t="shared" si="1"/>
        <v>20</v>
      </c>
      <c r="J103" s="157"/>
      <c r="K103" s="49" t="s">
        <v>84</v>
      </c>
      <c r="L103" s="146" t="s">
        <v>85</v>
      </c>
      <c r="M103" s="147">
        <v>9854693201</v>
      </c>
      <c r="N103" s="151" t="s">
        <v>384</v>
      </c>
      <c r="O103" s="153">
        <v>9854750866</v>
      </c>
      <c r="P103" s="190">
        <v>43675</v>
      </c>
      <c r="Q103" s="178" t="s">
        <v>78</v>
      </c>
      <c r="R103" s="49">
        <v>6</v>
      </c>
      <c r="S103" s="49" t="s">
        <v>79</v>
      </c>
      <c r="T103" s="49"/>
    </row>
    <row r="104" spans="1:20">
      <c r="A104" s="4">
        <v>100</v>
      </c>
      <c r="B104" s="20" t="s">
        <v>63</v>
      </c>
      <c r="C104" s="177" t="s">
        <v>95</v>
      </c>
      <c r="D104" s="49" t="s">
        <v>25</v>
      </c>
      <c r="E104" s="50">
        <v>68</v>
      </c>
      <c r="F104" s="49"/>
      <c r="G104" s="151">
        <v>8</v>
      </c>
      <c r="H104" s="151">
        <v>15</v>
      </c>
      <c r="I104" s="56">
        <f t="shared" si="1"/>
        <v>23</v>
      </c>
      <c r="J104" s="157"/>
      <c r="K104" s="49" t="s">
        <v>84</v>
      </c>
      <c r="L104" s="146" t="s">
        <v>85</v>
      </c>
      <c r="M104" s="147">
        <v>9854693201</v>
      </c>
      <c r="N104" s="151" t="s">
        <v>384</v>
      </c>
      <c r="O104" s="153">
        <v>9854750866</v>
      </c>
      <c r="P104" s="190">
        <v>43675</v>
      </c>
      <c r="Q104" s="178" t="s">
        <v>78</v>
      </c>
      <c r="R104" s="49">
        <v>6</v>
      </c>
      <c r="S104" s="49" t="s">
        <v>79</v>
      </c>
      <c r="T104" s="49"/>
    </row>
    <row r="105" spans="1:20">
      <c r="A105" s="4">
        <v>101</v>
      </c>
      <c r="B105" s="20" t="s">
        <v>62</v>
      </c>
      <c r="C105" s="177" t="s">
        <v>109</v>
      </c>
      <c r="D105" s="49" t="s">
        <v>25</v>
      </c>
      <c r="E105" s="50"/>
      <c r="F105" s="49"/>
      <c r="G105" s="151">
        <v>6</v>
      </c>
      <c r="H105" s="151">
        <v>3</v>
      </c>
      <c r="I105" s="56">
        <f t="shared" si="1"/>
        <v>9</v>
      </c>
      <c r="J105" s="179">
        <v>9859577303</v>
      </c>
      <c r="K105" s="49" t="s">
        <v>106</v>
      </c>
      <c r="L105" s="49" t="s">
        <v>107</v>
      </c>
      <c r="M105" s="155">
        <v>8876853748</v>
      </c>
      <c r="N105" s="151" t="s">
        <v>110</v>
      </c>
      <c r="O105" s="155">
        <v>7896267031</v>
      </c>
      <c r="P105" s="190">
        <v>43676</v>
      </c>
      <c r="Q105" s="178" t="s">
        <v>91</v>
      </c>
      <c r="R105" s="49">
        <v>15</v>
      </c>
      <c r="S105" s="49" t="s">
        <v>79</v>
      </c>
      <c r="T105" s="49"/>
    </row>
    <row r="106" spans="1:20">
      <c r="A106" s="4">
        <v>102</v>
      </c>
      <c r="B106" s="20" t="s">
        <v>62</v>
      </c>
      <c r="C106" s="177" t="s">
        <v>314</v>
      </c>
      <c r="D106" s="49" t="s">
        <v>25</v>
      </c>
      <c r="E106" s="50">
        <v>35</v>
      </c>
      <c r="F106" s="49"/>
      <c r="G106" s="151">
        <v>15</v>
      </c>
      <c r="H106" s="151">
        <v>73</v>
      </c>
      <c r="I106" s="56">
        <f t="shared" si="1"/>
        <v>88</v>
      </c>
      <c r="J106" s="157">
        <v>9957916123</v>
      </c>
      <c r="K106" s="49" t="s">
        <v>366</v>
      </c>
      <c r="L106" s="49" t="s">
        <v>362</v>
      </c>
      <c r="M106" s="147">
        <v>9401450191</v>
      </c>
      <c r="N106" s="151" t="s">
        <v>377</v>
      </c>
      <c r="O106" s="153">
        <v>8011270495</v>
      </c>
      <c r="P106" s="190">
        <v>43676</v>
      </c>
      <c r="Q106" s="178" t="s">
        <v>91</v>
      </c>
      <c r="R106" s="49">
        <v>10</v>
      </c>
      <c r="S106" s="49" t="s">
        <v>79</v>
      </c>
      <c r="T106" s="49"/>
    </row>
    <row r="107" spans="1:20">
      <c r="A107" s="4">
        <v>103</v>
      </c>
      <c r="B107" s="20" t="s">
        <v>63</v>
      </c>
      <c r="C107" s="177" t="s">
        <v>506</v>
      </c>
      <c r="D107" s="49" t="s">
        <v>25</v>
      </c>
      <c r="E107" s="50"/>
      <c r="F107" s="49"/>
      <c r="G107" s="151">
        <v>7</v>
      </c>
      <c r="H107" s="151">
        <v>9</v>
      </c>
      <c r="I107" s="56">
        <f t="shared" si="1"/>
        <v>16</v>
      </c>
      <c r="J107" s="151"/>
      <c r="K107" s="49" t="s">
        <v>84</v>
      </c>
      <c r="L107" s="146" t="s">
        <v>85</v>
      </c>
      <c r="M107" s="147">
        <v>9854693201</v>
      </c>
      <c r="N107" s="151" t="s">
        <v>384</v>
      </c>
      <c r="O107" s="153">
        <v>9854750866</v>
      </c>
      <c r="P107" s="190">
        <v>43676</v>
      </c>
      <c r="Q107" s="178" t="s">
        <v>91</v>
      </c>
      <c r="R107" s="49">
        <v>6</v>
      </c>
      <c r="S107" s="49" t="s">
        <v>79</v>
      </c>
      <c r="T107" s="49"/>
    </row>
    <row r="108" spans="1:20">
      <c r="A108" s="4">
        <v>104</v>
      </c>
      <c r="B108" s="20" t="s">
        <v>63</v>
      </c>
      <c r="C108" s="177" t="s">
        <v>507</v>
      </c>
      <c r="D108" s="49" t="s">
        <v>25</v>
      </c>
      <c r="E108" s="50">
        <v>33</v>
      </c>
      <c r="F108" s="49"/>
      <c r="G108" s="151">
        <v>6</v>
      </c>
      <c r="H108" s="151">
        <v>9</v>
      </c>
      <c r="I108" s="56">
        <f t="shared" si="1"/>
        <v>15</v>
      </c>
      <c r="J108" s="151">
        <v>8486504379</v>
      </c>
      <c r="K108" s="49" t="s">
        <v>84</v>
      </c>
      <c r="L108" s="146" t="s">
        <v>85</v>
      </c>
      <c r="M108" s="147">
        <v>9854693201</v>
      </c>
      <c r="N108" s="151" t="s">
        <v>384</v>
      </c>
      <c r="O108" s="153">
        <v>9854750866</v>
      </c>
      <c r="P108" s="190">
        <v>43676</v>
      </c>
      <c r="Q108" s="178" t="s">
        <v>91</v>
      </c>
      <c r="R108" s="49">
        <v>6</v>
      </c>
      <c r="S108" s="49" t="s">
        <v>79</v>
      </c>
      <c r="T108" s="49"/>
    </row>
    <row r="109" spans="1:20">
      <c r="A109" s="4">
        <v>105</v>
      </c>
      <c r="B109" s="20" t="s">
        <v>62</v>
      </c>
      <c r="C109" s="177" t="s">
        <v>211</v>
      </c>
      <c r="D109" s="178" t="s">
        <v>25</v>
      </c>
      <c r="E109" s="151">
        <v>182</v>
      </c>
      <c r="F109" s="178"/>
      <c r="G109" s="151">
        <v>5</v>
      </c>
      <c r="H109" s="151">
        <v>7</v>
      </c>
      <c r="I109" s="56">
        <f t="shared" si="1"/>
        <v>12</v>
      </c>
      <c r="J109" s="151">
        <v>8254058191</v>
      </c>
      <c r="K109" s="178" t="s">
        <v>75</v>
      </c>
      <c r="L109" s="186" t="s">
        <v>76</v>
      </c>
      <c r="M109" s="187">
        <v>9085862146</v>
      </c>
      <c r="N109" s="188" t="s">
        <v>212</v>
      </c>
      <c r="O109" s="189">
        <v>9508415782</v>
      </c>
      <c r="P109" s="190">
        <v>43677</v>
      </c>
      <c r="Q109" s="178" t="s">
        <v>101</v>
      </c>
      <c r="R109" s="178">
        <v>15</v>
      </c>
      <c r="S109" s="178" t="s">
        <v>79</v>
      </c>
      <c r="T109" s="49"/>
    </row>
    <row r="110" spans="1:20">
      <c r="A110" s="4">
        <v>106</v>
      </c>
      <c r="B110" s="20" t="s">
        <v>62</v>
      </c>
      <c r="C110" s="177" t="s">
        <v>80</v>
      </c>
      <c r="D110" s="178" t="s">
        <v>25</v>
      </c>
      <c r="E110" s="151">
        <v>38</v>
      </c>
      <c r="F110" s="178"/>
      <c r="G110" s="151">
        <v>8</v>
      </c>
      <c r="H110" s="151">
        <v>19</v>
      </c>
      <c r="I110" s="56">
        <f t="shared" si="1"/>
        <v>27</v>
      </c>
      <c r="J110" s="151">
        <v>9864967494</v>
      </c>
      <c r="K110" s="178" t="s">
        <v>75</v>
      </c>
      <c r="L110" s="186" t="s">
        <v>76</v>
      </c>
      <c r="M110" s="187">
        <v>9085862146</v>
      </c>
      <c r="N110" s="188" t="s">
        <v>77</v>
      </c>
      <c r="O110" s="191">
        <v>9085628627</v>
      </c>
      <c r="P110" s="190">
        <v>43677</v>
      </c>
      <c r="Q110" s="178" t="s">
        <v>101</v>
      </c>
      <c r="R110" s="178">
        <v>15</v>
      </c>
      <c r="S110" s="178" t="s">
        <v>79</v>
      </c>
      <c r="T110" s="49"/>
    </row>
    <row r="111" spans="1:20">
      <c r="A111" s="4">
        <v>107</v>
      </c>
      <c r="B111" s="20" t="s">
        <v>63</v>
      </c>
      <c r="C111" s="177" t="s">
        <v>444</v>
      </c>
      <c r="D111" s="49" t="s">
        <v>25</v>
      </c>
      <c r="E111" s="151">
        <v>19</v>
      </c>
      <c r="F111" s="49"/>
      <c r="G111" s="151">
        <v>31</v>
      </c>
      <c r="H111" s="151">
        <v>26</v>
      </c>
      <c r="I111" s="56">
        <f t="shared" si="1"/>
        <v>57</v>
      </c>
      <c r="J111" s="151">
        <v>9954007075</v>
      </c>
      <c r="K111" s="49" t="s">
        <v>483</v>
      </c>
      <c r="L111" s="49" t="s">
        <v>487</v>
      </c>
      <c r="M111" s="155">
        <v>9864584011</v>
      </c>
      <c r="N111" s="151" t="s">
        <v>490</v>
      </c>
      <c r="O111" s="153">
        <v>8749926831</v>
      </c>
      <c r="P111" s="190">
        <v>43677</v>
      </c>
      <c r="Q111" s="178" t="s">
        <v>101</v>
      </c>
      <c r="R111" s="49">
        <v>8</v>
      </c>
      <c r="S111" s="49" t="s">
        <v>79</v>
      </c>
      <c r="T111" s="49"/>
    </row>
    <row r="112" spans="1:20">
      <c r="A112" s="4">
        <v>108</v>
      </c>
      <c r="B112" s="20" t="s">
        <v>63</v>
      </c>
      <c r="C112" s="177" t="s">
        <v>440</v>
      </c>
      <c r="D112" s="49" t="s">
        <v>25</v>
      </c>
      <c r="E112" s="151">
        <v>27</v>
      </c>
      <c r="F112" s="49"/>
      <c r="G112" s="151">
        <v>12</v>
      </c>
      <c r="H112" s="151">
        <v>14</v>
      </c>
      <c r="I112" s="56">
        <f t="shared" si="1"/>
        <v>26</v>
      </c>
      <c r="J112" s="151">
        <v>9957857411</v>
      </c>
      <c r="K112" s="49" t="s">
        <v>483</v>
      </c>
      <c r="L112" s="49" t="s">
        <v>487</v>
      </c>
      <c r="M112" s="155">
        <v>9864584011</v>
      </c>
      <c r="N112" s="151" t="s">
        <v>485</v>
      </c>
      <c r="O112" s="179">
        <v>9859746048</v>
      </c>
      <c r="P112" s="190">
        <v>43677</v>
      </c>
      <c r="Q112" s="178" t="s">
        <v>101</v>
      </c>
      <c r="R112" s="49">
        <v>8</v>
      </c>
      <c r="S112" s="49" t="s">
        <v>79</v>
      </c>
      <c r="T112" s="49"/>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108</v>
      </c>
      <c r="D165" s="21"/>
      <c r="E165" s="13"/>
      <c r="F165" s="21"/>
      <c r="G165" s="57">
        <f>SUM(G5:G164)</f>
        <v>1648</v>
      </c>
      <c r="H165" s="57">
        <f>SUM(H5:H164)</f>
        <v>2030</v>
      </c>
      <c r="I165" s="57">
        <f>SUM(I5:I164)</f>
        <v>3678</v>
      </c>
      <c r="J165" s="21"/>
      <c r="K165" s="21"/>
      <c r="L165" s="21"/>
      <c r="M165" s="21"/>
      <c r="N165" s="21"/>
      <c r="O165" s="21"/>
      <c r="P165" s="14"/>
      <c r="Q165" s="21"/>
      <c r="R165" s="21"/>
      <c r="S165" s="21"/>
      <c r="T165" s="12"/>
    </row>
    <row r="166" spans="1:20">
      <c r="A166" s="44" t="s">
        <v>62</v>
      </c>
      <c r="B166" s="10">
        <f>COUNTIF(B$5:B$164,"Team 1")</f>
        <v>54</v>
      </c>
      <c r="C166" s="44" t="s">
        <v>25</v>
      </c>
      <c r="D166" s="10">
        <f>COUNTIF(D5:D164,"Anganwadi")</f>
        <v>108</v>
      </c>
    </row>
    <row r="167" spans="1:20">
      <c r="A167" s="44" t="s">
        <v>63</v>
      </c>
      <c r="B167" s="10">
        <f>COUNTIF(B$6:B$164,"Team 2")</f>
        <v>54</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P88" sqref="P8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19" t="s">
        <v>70</v>
      </c>
      <c r="B1" s="119"/>
      <c r="C1" s="119"/>
      <c r="D1" s="52"/>
      <c r="E1" s="52"/>
      <c r="F1" s="52"/>
      <c r="G1" s="52"/>
      <c r="H1" s="52"/>
      <c r="I1" s="52"/>
      <c r="J1" s="52"/>
      <c r="K1" s="52"/>
      <c r="L1" s="52"/>
      <c r="M1" s="52"/>
      <c r="N1" s="52"/>
      <c r="O1" s="52"/>
      <c r="P1" s="52"/>
      <c r="Q1" s="52"/>
      <c r="R1" s="52"/>
      <c r="S1" s="52"/>
    </row>
    <row r="2" spans="1:20">
      <c r="A2" s="115" t="s">
        <v>59</v>
      </c>
      <c r="B2" s="116"/>
      <c r="C2" s="116"/>
      <c r="D2" s="25">
        <v>43678</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23" t="s">
        <v>9</v>
      </c>
      <c r="H4" s="23" t="s">
        <v>10</v>
      </c>
      <c r="I4" s="23" t="s">
        <v>11</v>
      </c>
      <c r="J4" s="110"/>
      <c r="K4" s="114"/>
      <c r="L4" s="114"/>
      <c r="M4" s="114"/>
      <c r="N4" s="114"/>
      <c r="O4" s="114"/>
      <c r="P4" s="111"/>
      <c r="Q4" s="111"/>
      <c r="R4" s="110"/>
      <c r="S4" s="110"/>
      <c r="T4" s="110"/>
    </row>
    <row r="5" spans="1:20" ht="33">
      <c r="A5" s="4">
        <v>1</v>
      </c>
      <c r="B5" s="20" t="s">
        <v>62</v>
      </c>
      <c r="C5" s="143" t="s">
        <v>72</v>
      </c>
      <c r="D5" s="18" t="s">
        <v>23</v>
      </c>
      <c r="E5" s="144" t="s">
        <v>73</v>
      </c>
      <c r="F5" s="144" t="s">
        <v>74</v>
      </c>
      <c r="G5" s="145">
        <v>65</v>
      </c>
      <c r="H5" s="145">
        <v>59</v>
      </c>
      <c r="I5" s="56">
        <f>SUM(G5:H5)</f>
        <v>124</v>
      </c>
      <c r="J5" s="54">
        <v>9577921066</v>
      </c>
      <c r="K5" s="18" t="s">
        <v>75</v>
      </c>
      <c r="L5" s="146" t="s">
        <v>76</v>
      </c>
      <c r="M5" s="147">
        <v>9085862146</v>
      </c>
      <c r="N5" s="148" t="s">
        <v>77</v>
      </c>
      <c r="O5" s="149">
        <v>9085628627</v>
      </c>
      <c r="P5" s="24">
        <v>43678</v>
      </c>
      <c r="Q5" s="18" t="s">
        <v>114</v>
      </c>
      <c r="R5" s="18">
        <v>15</v>
      </c>
      <c r="S5" s="18" t="s">
        <v>79</v>
      </c>
      <c r="T5" s="18"/>
    </row>
    <row r="6" spans="1:20" ht="33">
      <c r="A6" s="4">
        <v>2</v>
      </c>
      <c r="B6" s="20" t="s">
        <v>62</v>
      </c>
      <c r="C6" s="151" t="s">
        <v>211</v>
      </c>
      <c r="D6" s="178" t="s">
        <v>25</v>
      </c>
      <c r="E6" s="151">
        <v>182</v>
      </c>
      <c r="F6" s="178"/>
      <c r="G6" s="151">
        <v>5</v>
      </c>
      <c r="H6" s="151">
        <v>7</v>
      </c>
      <c r="I6" s="56">
        <f t="shared" ref="I6:I69" si="0">SUM(G6:H6)</f>
        <v>12</v>
      </c>
      <c r="J6" s="151">
        <v>8254058191</v>
      </c>
      <c r="K6" s="178" t="s">
        <v>75</v>
      </c>
      <c r="L6" s="186" t="s">
        <v>76</v>
      </c>
      <c r="M6" s="187">
        <v>9085862146</v>
      </c>
      <c r="N6" s="188" t="s">
        <v>212</v>
      </c>
      <c r="O6" s="189">
        <v>9508415782</v>
      </c>
      <c r="P6" s="24">
        <v>43678</v>
      </c>
      <c r="Q6" s="18" t="s">
        <v>114</v>
      </c>
      <c r="R6" s="178">
        <v>15</v>
      </c>
      <c r="S6" s="178" t="s">
        <v>79</v>
      </c>
      <c r="T6" s="49"/>
    </row>
    <row r="7" spans="1:20" ht="33">
      <c r="A7" s="4">
        <v>3</v>
      </c>
      <c r="B7" s="20" t="s">
        <v>63</v>
      </c>
      <c r="C7" s="143" t="s">
        <v>290</v>
      </c>
      <c r="D7" s="18" t="s">
        <v>23</v>
      </c>
      <c r="E7" s="144" t="s">
        <v>291</v>
      </c>
      <c r="F7" s="144" t="s">
        <v>89</v>
      </c>
      <c r="G7" s="145">
        <v>54</v>
      </c>
      <c r="H7" s="145">
        <v>50</v>
      </c>
      <c r="I7" s="56">
        <f t="shared" si="0"/>
        <v>104</v>
      </c>
      <c r="J7" s="54" t="s">
        <v>382</v>
      </c>
      <c r="K7" s="18" t="s">
        <v>231</v>
      </c>
      <c r="L7" s="18" t="s">
        <v>232</v>
      </c>
      <c r="M7" s="152">
        <v>9864062178</v>
      </c>
      <c r="N7" s="148" t="s">
        <v>380</v>
      </c>
      <c r="O7" s="149">
        <v>9508025159</v>
      </c>
      <c r="P7" s="24">
        <v>43678</v>
      </c>
      <c r="Q7" s="18" t="s">
        <v>114</v>
      </c>
      <c r="R7" s="18">
        <v>6</v>
      </c>
      <c r="S7" s="18" t="s">
        <v>79</v>
      </c>
      <c r="T7" s="18"/>
    </row>
    <row r="8" spans="1:20">
      <c r="A8" s="4">
        <v>4</v>
      </c>
      <c r="B8" s="20" t="s">
        <v>63</v>
      </c>
      <c r="C8" s="151" t="s">
        <v>307</v>
      </c>
      <c r="D8" s="49" t="s">
        <v>25</v>
      </c>
      <c r="E8" s="198"/>
      <c r="F8" s="199"/>
      <c r="G8" s="151">
        <v>19</v>
      </c>
      <c r="H8" s="151">
        <v>12</v>
      </c>
      <c r="I8" s="56">
        <f t="shared" si="0"/>
        <v>31</v>
      </c>
      <c r="J8" s="151">
        <v>7576804781</v>
      </c>
      <c r="K8" s="178" t="s">
        <v>231</v>
      </c>
      <c r="L8" s="178" t="s">
        <v>232</v>
      </c>
      <c r="M8" s="200">
        <v>9864062178</v>
      </c>
      <c r="N8" s="188" t="s">
        <v>387</v>
      </c>
      <c r="O8" s="191">
        <v>9678893955</v>
      </c>
      <c r="P8" s="24">
        <v>43678</v>
      </c>
      <c r="Q8" s="18" t="s">
        <v>114</v>
      </c>
      <c r="R8" s="178">
        <v>6</v>
      </c>
      <c r="S8" s="178" t="s">
        <v>79</v>
      </c>
      <c r="T8" s="49"/>
    </row>
    <row r="9" spans="1:20" ht="33">
      <c r="A9" s="4">
        <v>5</v>
      </c>
      <c r="B9" s="20" t="s">
        <v>62</v>
      </c>
      <c r="C9" s="143" t="s">
        <v>88</v>
      </c>
      <c r="D9" s="18" t="s">
        <v>23</v>
      </c>
      <c r="E9" s="144" t="s">
        <v>73</v>
      </c>
      <c r="F9" s="144" t="s">
        <v>89</v>
      </c>
      <c r="G9" s="145">
        <v>24</v>
      </c>
      <c r="H9" s="145">
        <v>22</v>
      </c>
      <c r="I9" s="56">
        <f t="shared" si="0"/>
        <v>46</v>
      </c>
      <c r="J9" s="151">
        <v>9401381124</v>
      </c>
      <c r="K9" s="18" t="s">
        <v>75</v>
      </c>
      <c r="L9" s="146" t="s">
        <v>76</v>
      </c>
      <c r="M9" s="147">
        <v>9085862146</v>
      </c>
      <c r="N9" s="148" t="s">
        <v>90</v>
      </c>
      <c r="O9" s="54">
        <v>9859140575</v>
      </c>
      <c r="P9" s="24">
        <v>43679</v>
      </c>
      <c r="Q9" s="18" t="s">
        <v>126</v>
      </c>
      <c r="R9" s="18">
        <v>15</v>
      </c>
      <c r="S9" s="18" t="s">
        <v>79</v>
      </c>
      <c r="T9" s="18"/>
    </row>
    <row r="10" spans="1:20" ht="33">
      <c r="A10" s="4">
        <v>6</v>
      </c>
      <c r="B10" s="20" t="s">
        <v>62</v>
      </c>
      <c r="C10" s="151" t="s">
        <v>80</v>
      </c>
      <c r="D10" s="178" t="s">
        <v>25</v>
      </c>
      <c r="E10" s="151">
        <v>38</v>
      </c>
      <c r="F10" s="178"/>
      <c r="G10" s="151">
        <v>8</v>
      </c>
      <c r="H10" s="151">
        <v>19</v>
      </c>
      <c r="I10" s="56">
        <f t="shared" si="0"/>
        <v>27</v>
      </c>
      <c r="J10" s="151">
        <v>9864967494</v>
      </c>
      <c r="K10" s="178" t="s">
        <v>75</v>
      </c>
      <c r="L10" s="186" t="s">
        <v>76</v>
      </c>
      <c r="M10" s="187">
        <v>9085862146</v>
      </c>
      <c r="N10" s="188" t="s">
        <v>77</v>
      </c>
      <c r="O10" s="191">
        <v>9085628627</v>
      </c>
      <c r="P10" s="24">
        <v>43679</v>
      </c>
      <c r="Q10" s="18" t="s">
        <v>126</v>
      </c>
      <c r="R10" s="178">
        <v>15</v>
      </c>
      <c r="S10" s="178" t="s">
        <v>79</v>
      </c>
      <c r="T10" s="49"/>
    </row>
    <row r="11" spans="1:20" ht="33">
      <c r="A11" s="4">
        <v>7</v>
      </c>
      <c r="B11" s="20" t="s">
        <v>63</v>
      </c>
      <c r="C11" s="143" t="s">
        <v>296</v>
      </c>
      <c r="D11" s="18" t="s">
        <v>23</v>
      </c>
      <c r="E11" s="144" t="s">
        <v>297</v>
      </c>
      <c r="F11" s="144" t="s">
        <v>74</v>
      </c>
      <c r="G11" s="145">
        <v>0</v>
      </c>
      <c r="H11" s="145">
        <v>55</v>
      </c>
      <c r="I11" s="56">
        <f t="shared" si="0"/>
        <v>55</v>
      </c>
      <c r="J11" s="143">
        <v>9577359304</v>
      </c>
      <c r="K11" s="18" t="s">
        <v>231</v>
      </c>
      <c r="L11" s="18" t="s">
        <v>232</v>
      </c>
      <c r="M11" s="152">
        <v>9864062178</v>
      </c>
      <c r="N11" s="148" t="s">
        <v>252</v>
      </c>
      <c r="O11" s="149">
        <v>9875180492</v>
      </c>
      <c r="P11" s="24">
        <v>43679</v>
      </c>
      <c r="Q11" s="18" t="s">
        <v>126</v>
      </c>
      <c r="R11" s="18">
        <v>6</v>
      </c>
      <c r="S11" s="18" t="s">
        <v>79</v>
      </c>
      <c r="T11" s="49"/>
    </row>
    <row r="12" spans="1:20">
      <c r="A12" s="4">
        <v>8</v>
      </c>
      <c r="B12" s="20" t="s">
        <v>63</v>
      </c>
      <c r="C12" s="151" t="s">
        <v>311</v>
      </c>
      <c r="D12" s="49" t="s">
        <v>25</v>
      </c>
      <c r="E12" s="198"/>
      <c r="F12" s="199"/>
      <c r="G12" s="151">
        <v>11</v>
      </c>
      <c r="H12" s="151">
        <v>18</v>
      </c>
      <c r="I12" s="56">
        <f t="shared" si="0"/>
        <v>29</v>
      </c>
      <c r="J12" s="151">
        <v>9613132331</v>
      </c>
      <c r="K12" s="178" t="s">
        <v>231</v>
      </c>
      <c r="L12" s="178" t="s">
        <v>232</v>
      </c>
      <c r="M12" s="200">
        <v>9864062178</v>
      </c>
      <c r="N12" s="188" t="s">
        <v>387</v>
      </c>
      <c r="O12" s="191">
        <v>9678893955</v>
      </c>
      <c r="P12" s="24">
        <v>43679</v>
      </c>
      <c r="Q12" s="18" t="s">
        <v>126</v>
      </c>
      <c r="R12" s="178">
        <v>6</v>
      </c>
      <c r="S12" s="178" t="s">
        <v>79</v>
      </c>
      <c r="T12" s="49"/>
    </row>
    <row r="13" spans="1:20" ht="33">
      <c r="A13" s="4">
        <v>9</v>
      </c>
      <c r="B13" s="20" t="s">
        <v>62</v>
      </c>
      <c r="C13" s="143" t="s">
        <v>97</v>
      </c>
      <c r="D13" s="18" t="s">
        <v>23</v>
      </c>
      <c r="E13" s="144" t="s">
        <v>73</v>
      </c>
      <c r="F13" s="144" t="s">
        <v>89</v>
      </c>
      <c r="G13" s="145">
        <v>53</v>
      </c>
      <c r="H13" s="145">
        <v>41</v>
      </c>
      <c r="I13" s="56">
        <f t="shared" si="0"/>
        <v>94</v>
      </c>
      <c r="J13" s="54">
        <v>9854717599</v>
      </c>
      <c r="K13" s="154" t="s">
        <v>98</v>
      </c>
      <c r="L13" s="18" t="s">
        <v>99</v>
      </c>
      <c r="M13" s="152">
        <v>9854542701</v>
      </c>
      <c r="N13" s="148" t="s">
        <v>100</v>
      </c>
      <c r="O13" s="149">
        <v>9854928130</v>
      </c>
      <c r="P13" s="24">
        <v>43680</v>
      </c>
      <c r="Q13" s="18" t="s">
        <v>140</v>
      </c>
      <c r="R13" s="18">
        <v>8</v>
      </c>
      <c r="S13" s="18" t="s">
        <v>79</v>
      </c>
      <c r="T13" s="18"/>
    </row>
    <row r="14" spans="1:20" ht="49.5">
      <c r="A14" s="4">
        <v>10</v>
      </c>
      <c r="B14" s="20" t="s">
        <v>62</v>
      </c>
      <c r="C14" s="151" t="s">
        <v>220</v>
      </c>
      <c r="D14" s="49" t="s">
        <v>25</v>
      </c>
      <c r="E14" s="151">
        <v>184</v>
      </c>
      <c r="F14" s="49"/>
      <c r="G14" s="151">
        <v>13</v>
      </c>
      <c r="H14" s="151">
        <v>12</v>
      </c>
      <c r="I14" s="56">
        <f t="shared" si="0"/>
        <v>25</v>
      </c>
      <c r="J14" s="151">
        <v>9613986899</v>
      </c>
      <c r="K14" s="181" t="s">
        <v>75</v>
      </c>
      <c r="L14" s="186" t="s">
        <v>76</v>
      </c>
      <c r="M14" s="187">
        <v>9085862146</v>
      </c>
      <c r="N14" s="183" t="s">
        <v>212</v>
      </c>
      <c r="O14" s="192">
        <v>9508415782</v>
      </c>
      <c r="P14" s="24">
        <v>43680</v>
      </c>
      <c r="Q14" s="18" t="s">
        <v>140</v>
      </c>
      <c r="R14" s="181">
        <v>15</v>
      </c>
      <c r="S14" s="181" t="s">
        <v>79</v>
      </c>
      <c r="T14" s="49"/>
    </row>
    <row r="15" spans="1:20" ht="33">
      <c r="A15" s="4">
        <v>11</v>
      </c>
      <c r="B15" s="20" t="s">
        <v>63</v>
      </c>
      <c r="C15" s="143" t="s">
        <v>301</v>
      </c>
      <c r="D15" s="18" t="s">
        <v>23</v>
      </c>
      <c r="E15" s="144" t="s">
        <v>302</v>
      </c>
      <c r="F15" s="144" t="s">
        <v>74</v>
      </c>
      <c r="G15" s="145">
        <v>37</v>
      </c>
      <c r="H15" s="145">
        <v>27</v>
      </c>
      <c r="I15" s="56">
        <f t="shared" si="0"/>
        <v>64</v>
      </c>
      <c r="J15" s="54" t="s">
        <v>385</v>
      </c>
      <c r="K15" s="18" t="s">
        <v>231</v>
      </c>
      <c r="L15" s="18" t="s">
        <v>232</v>
      </c>
      <c r="M15" s="152">
        <v>9864062178</v>
      </c>
      <c r="N15" s="148" t="s">
        <v>380</v>
      </c>
      <c r="O15" s="149">
        <v>9508025159</v>
      </c>
      <c r="P15" s="24">
        <v>43680</v>
      </c>
      <c r="Q15" s="18" t="s">
        <v>140</v>
      </c>
      <c r="R15" s="18">
        <v>6</v>
      </c>
      <c r="S15" s="18" t="s">
        <v>79</v>
      </c>
      <c r="T15" s="49"/>
    </row>
    <row r="16" spans="1:20">
      <c r="A16" s="4">
        <v>12</v>
      </c>
      <c r="B16" s="20" t="s">
        <v>63</v>
      </c>
      <c r="C16" s="151" t="s">
        <v>329</v>
      </c>
      <c r="D16" s="49" t="s">
        <v>25</v>
      </c>
      <c r="E16" s="198"/>
      <c r="F16" s="199"/>
      <c r="G16" s="151">
        <v>18</v>
      </c>
      <c r="H16" s="151">
        <v>21</v>
      </c>
      <c r="I16" s="56">
        <f t="shared" si="0"/>
        <v>39</v>
      </c>
      <c r="J16" s="151">
        <v>9678892994</v>
      </c>
      <c r="K16" s="178" t="s">
        <v>231</v>
      </c>
      <c r="L16" s="178" t="s">
        <v>232</v>
      </c>
      <c r="M16" s="200">
        <v>9864062178</v>
      </c>
      <c r="N16" s="188" t="s">
        <v>387</v>
      </c>
      <c r="O16" s="191">
        <v>9678893955</v>
      </c>
      <c r="P16" s="24">
        <v>43680</v>
      </c>
      <c r="Q16" s="18" t="s">
        <v>140</v>
      </c>
      <c r="R16" s="178">
        <v>6</v>
      </c>
      <c r="S16" s="178" t="s">
        <v>79</v>
      </c>
      <c r="T16" s="49"/>
    </row>
    <row r="17" spans="1:20" ht="33">
      <c r="A17" s="4">
        <v>13</v>
      </c>
      <c r="B17" s="20" t="s">
        <v>62</v>
      </c>
      <c r="C17" s="143" t="s">
        <v>111</v>
      </c>
      <c r="D17" s="18" t="s">
        <v>23</v>
      </c>
      <c r="E17" s="144" t="s">
        <v>112</v>
      </c>
      <c r="F17" s="144" t="s">
        <v>89</v>
      </c>
      <c r="G17" s="145">
        <v>19</v>
      </c>
      <c r="H17" s="145">
        <v>25</v>
      </c>
      <c r="I17" s="56">
        <f t="shared" si="0"/>
        <v>44</v>
      </c>
      <c r="J17" s="54" t="s">
        <v>113</v>
      </c>
      <c r="K17" s="154" t="s">
        <v>98</v>
      </c>
      <c r="L17" s="18" t="s">
        <v>99</v>
      </c>
      <c r="M17" s="152">
        <v>9854542701</v>
      </c>
      <c r="N17" s="148" t="s">
        <v>100</v>
      </c>
      <c r="O17" s="149">
        <v>9854928130</v>
      </c>
      <c r="P17" s="24">
        <v>43682</v>
      </c>
      <c r="Q17" s="18" t="s">
        <v>78</v>
      </c>
      <c r="R17" s="18">
        <v>8</v>
      </c>
      <c r="S17" s="18" t="s">
        <v>79</v>
      </c>
      <c r="T17" s="18"/>
    </row>
    <row r="18" spans="1:20" ht="33">
      <c r="A18" s="4">
        <v>14</v>
      </c>
      <c r="B18" s="20" t="s">
        <v>62</v>
      </c>
      <c r="C18" s="151" t="s">
        <v>206</v>
      </c>
      <c r="D18" s="49" t="s">
        <v>25</v>
      </c>
      <c r="E18" s="151">
        <v>186</v>
      </c>
      <c r="F18" s="49"/>
      <c r="G18" s="151">
        <v>10</v>
      </c>
      <c r="H18" s="151">
        <v>7</v>
      </c>
      <c r="I18" s="56">
        <f t="shared" si="0"/>
        <v>17</v>
      </c>
      <c r="J18" s="151">
        <v>9864337448</v>
      </c>
      <c r="K18" s="178" t="s">
        <v>75</v>
      </c>
      <c r="L18" s="186" t="s">
        <v>76</v>
      </c>
      <c r="M18" s="187">
        <v>9085862146</v>
      </c>
      <c r="N18" s="188" t="s">
        <v>205</v>
      </c>
      <c r="O18" s="193">
        <v>9854386551</v>
      </c>
      <c r="P18" s="24">
        <v>43682</v>
      </c>
      <c r="Q18" s="18" t="s">
        <v>78</v>
      </c>
      <c r="R18" s="178">
        <v>15</v>
      </c>
      <c r="S18" s="178" t="s">
        <v>79</v>
      </c>
      <c r="T18" s="49"/>
    </row>
    <row r="19" spans="1:20" ht="33">
      <c r="A19" s="4">
        <v>15</v>
      </c>
      <c r="B19" s="20" t="s">
        <v>63</v>
      </c>
      <c r="C19" s="143" t="s">
        <v>305</v>
      </c>
      <c r="D19" s="18" t="s">
        <v>23</v>
      </c>
      <c r="E19" s="144" t="s">
        <v>306</v>
      </c>
      <c r="F19" s="144" t="s">
        <v>199</v>
      </c>
      <c r="G19" s="145">
        <v>0</v>
      </c>
      <c r="H19" s="145">
        <v>55</v>
      </c>
      <c r="I19" s="56">
        <f t="shared" si="0"/>
        <v>55</v>
      </c>
      <c r="J19" s="143" t="s">
        <v>386</v>
      </c>
      <c r="K19" s="18" t="s">
        <v>231</v>
      </c>
      <c r="L19" s="18" t="s">
        <v>232</v>
      </c>
      <c r="M19" s="152">
        <v>9864062178</v>
      </c>
      <c r="N19" s="148" t="s">
        <v>252</v>
      </c>
      <c r="O19" s="149">
        <v>9875180492</v>
      </c>
      <c r="P19" s="24">
        <v>43682</v>
      </c>
      <c r="Q19" s="18" t="s">
        <v>78</v>
      </c>
      <c r="R19" s="18">
        <v>6</v>
      </c>
      <c r="S19" s="18" t="s">
        <v>79</v>
      </c>
      <c r="T19" s="49"/>
    </row>
    <row r="20" spans="1:20">
      <c r="A20" s="4">
        <v>16</v>
      </c>
      <c r="B20" s="20" t="s">
        <v>63</v>
      </c>
      <c r="C20" s="151" t="s">
        <v>342</v>
      </c>
      <c r="D20" s="49" t="s">
        <v>25</v>
      </c>
      <c r="E20" s="198">
        <v>19</v>
      </c>
      <c r="F20" s="199"/>
      <c r="G20" s="151">
        <v>10</v>
      </c>
      <c r="H20" s="151">
        <v>12</v>
      </c>
      <c r="I20" s="56">
        <f t="shared" si="0"/>
        <v>22</v>
      </c>
      <c r="J20" s="151">
        <v>9613129913</v>
      </c>
      <c r="K20" s="178" t="s">
        <v>231</v>
      </c>
      <c r="L20" s="178" t="s">
        <v>232</v>
      </c>
      <c r="M20" s="200">
        <v>9864062178</v>
      </c>
      <c r="N20" s="188" t="s">
        <v>387</v>
      </c>
      <c r="O20" s="191">
        <v>9678893955</v>
      </c>
      <c r="P20" s="24">
        <v>43682</v>
      </c>
      <c r="Q20" s="18" t="s">
        <v>78</v>
      </c>
      <c r="R20" s="178">
        <v>6</v>
      </c>
      <c r="S20" s="178" t="s">
        <v>79</v>
      </c>
      <c r="T20" s="49"/>
    </row>
    <row r="21" spans="1:20">
      <c r="A21" s="4">
        <v>17</v>
      </c>
      <c r="B21" s="20" t="s">
        <v>62</v>
      </c>
      <c r="C21" s="143" t="s">
        <v>174</v>
      </c>
      <c r="D21" s="18" t="s">
        <v>23</v>
      </c>
      <c r="E21" s="144" t="s">
        <v>175</v>
      </c>
      <c r="F21" s="144" t="s">
        <v>89</v>
      </c>
      <c r="G21" s="145">
        <v>24</v>
      </c>
      <c r="H21" s="145">
        <v>25</v>
      </c>
      <c r="I21" s="56">
        <f t="shared" si="0"/>
        <v>49</v>
      </c>
      <c r="J21" s="54">
        <v>9508083740</v>
      </c>
      <c r="K21" s="18" t="s">
        <v>176</v>
      </c>
      <c r="L21" s="18" t="s">
        <v>177</v>
      </c>
      <c r="M21" s="147">
        <v>9954115855</v>
      </c>
      <c r="N21" s="151" t="s">
        <v>178</v>
      </c>
      <c r="O21" s="54">
        <v>8876430082</v>
      </c>
      <c r="P21" s="24">
        <v>43683</v>
      </c>
      <c r="Q21" s="18" t="s">
        <v>91</v>
      </c>
      <c r="R21" s="18">
        <v>15</v>
      </c>
      <c r="S21" s="18" t="s">
        <v>79</v>
      </c>
      <c r="T21" s="18"/>
    </row>
    <row r="22" spans="1:20">
      <c r="A22" s="4">
        <v>18</v>
      </c>
      <c r="B22" s="20" t="s">
        <v>62</v>
      </c>
      <c r="C22" s="151" t="s">
        <v>92</v>
      </c>
      <c r="D22" s="49" t="s">
        <v>25</v>
      </c>
      <c r="E22" s="151">
        <v>36</v>
      </c>
      <c r="F22" s="49"/>
      <c r="G22" s="151">
        <v>14</v>
      </c>
      <c r="H22" s="151">
        <v>11</v>
      </c>
      <c r="I22" s="56">
        <f t="shared" si="0"/>
        <v>25</v>
      </c>
      <c r="J22" s="151">
        <v>9085359636</v>
      </c>
      <c r="K22" s="178" t="s">
        <v>75</v>
      </c>
      <c r="L22" s="186" t="s">
        <v>76</v>
      </c>
      <c r="M22" s="187">
        <v>9085862146</v>
      </c>
      <c r="N22" s="188" t="s">
        <v>90</v>
      </c>
      <c r="O22" s="189">
        <v>9859140575</v>
      </c>
      <c r="P22" s="24">
        <v>43683</v>
      </c>
      <c r="Q22" s="18" t="s">
        <v>91</v>
      </c>
      <c r="R22" s="178">
        <v>15</v>
      </c>
      <c r="S22" s="178" t="s">
        <v>79</v>
      </c>
      <c r="T22" s="49"/>
    </row>
    <row r="23" spans="1:20" ht="33">
      <c r="A23" s="4">
        <v>19</v>
      </c>
      <c r="B23" s="20" t="s">
        <v>63</v>
      </c>
      <c r="C23" s="143" t="s">
        <v>309</v>
      </c>
      <c r="D23" s="18" t="s">
        <v>23</v>
      </c>
      <c r="E23" s="144" t="s">
        <v>310</v>
      </c>
      <c r="F23" s="144" t="s">
        <v>89</v>
      </c>
      <c r="G23" s="145">
        <v>25</v>
      </c>
      <c r="H23" s="145">
        <v>29</v>
      </c>
      <c r="I23" s="56">
        <f t="shared" si="0"/>
        <v>54</v>
      </c>
      <c r="J23" s="54" t="s">
        <v>388</v>
      </c>
      <c r="K23" s="18" t="s">
        <v>231</v>
      </c>
      <c r="L23" s="18" t="s">
        <v>232</v>
      </c>
      <c r="M23" s="152">
        <v>9864062178</v>
      </c>
      <c r="N23" s="158" t="s">
        <v>389</v>
      </c>
      <c r="O23" s="149">
        <v>8399850370</v>
      </c>
      <c r="P23" s="24">
        <v>43683</v>
      </c>
      <c r="Q23" s="18" t="s">
        <v>91</v>
      </c>
      <c r="R23" s="18">
        <v>6</v>
      </c>
      <c r="S23" s="18" t="s">
        <v>79</v>
      </c>
      <c r="T23" s="18"/>
    </row>
    <row r="24" spans="1:20">
      <c r="A24" s="4">
        <v>20</v>
      </c>
      <c r="B24" s="20" t="s">
        <v>63</v>
      </c>
      <c r="C24" s="151" t="s">
        <v>244</v>
      </c>
      <c r="D24" s="49" t="s">
        <v>25</v>
      </c>
      <c r="E24" s="198">
        <v>70</v>
      </c>
      <c r="F24" s="199"/>
      <c r="G24" s="151">
        <v>23</v>
      </c>
      <c r="H24" s="151">
        <v>18</v>
      </c>
      <c r="I24" s="56">
        <f t="shared" si="0"/>
        <v>41</v>
      </c>
      <c r="J24" s="151">
        <v>8811923140</v>
      </c>
      <c r="K24" s="178" t="s">
        <v>231</v>
      </c>
      <c r="L24" s="178" t="s">
        <v>232</v>
      </c>
      <c r="M24" s="200">
        <v>9864062178</v>
      </c>
      <c r="N24" s="188" t="s">
        <v>387</v>
      </c>
      <c r="O24" s="191">
        <v>9678893955</v>
      </c>
      <c r="P24" s="24">
        <v>43683</v>
      </c>
      <c r="Q24" s="18" t="s">
        <v>91</v>
      </c>
      <c r="R24" s="178">
        <v>6</v>
      </c>
      <c r="S24" s="178" t="s">
        <v>79</v>
      </c>
      <c r="T24" s="49"/>
    </row>
    <row r="25" spans="1:20" ht="33">
      <c r="A25" s="4">
        <v>21</v>
      </c>
      <c r="B25" s="20" t="s">
        <v>62</v>
      </c>
      <c r="C25" s="143" t="s">
        <v>185</v>
      </c>
      <c r="D25" s="18" t="s">
        <v>23</v>
      </c>
      <c r="E25" s="144" t="s">
        <v>186</v>
      </c>
      <c r="F25" s="144" t="s">
        <v>74</v>
      </c>
      <c r="G25" s="145">
        <v>6</v>
      </c>
      <c r="H25" s="145">
        <v>8</v>
      </c>
      <c r="I25" s="56">
        <f t="shared" si="0"/>
        <v>14</v>
      </c>
      <c r="J25" s="151" t="s">
        <v>187</v>
      </c>
      <c r="K25" s="18" t="s">
        <v>176</v>
      </c>
      <c r="L25" s="18" t="s">
        <v>177</v>
      </c>
      <c r="M25" s="147">
        <v>9954115855</v>
      </c>
      <c r="N25" s="148" t="s">
        <v>188</v>
      </c>
      <c r="O25" s="149">
        <v>9508185303</v>
      </c>
      <c r="P25" s="24">
        <v>43684</v>
      </c>
      <c r="Q25" s="18" t="s">
        <v>101</v>
      </c>
      <c r="R25" s="18">
        <v>15</v>
      </c>
      <c r="S25" s="18" t="s">
        <v>79</v>
      </c>
      <c r="T25" s="18"/>
    </row>
    <row r="26" spans="1:20" ht="33">
      <c r="A26" s="4">
        <v>22</v>
      </c>
      <c r="B26" s="20" t="s">
        <v>62</v>
      </c>
      <c r="C26" s="151" t="s">
        <v>225</v>
      </c>
      <c r="D26" s="49" t="s">
        <v>25</v>
      </c>
      <c r="E26" s="151">
        <v>4</v>
      </c>
      <c r="F26" s="49"/>
      <c r="G26" s="151">
        <v>15</v>
      </c>
      <c r="H26" s="151">
        <v>17</v>
      </c>
      <c r="I26" s="56">
        <f t="shared" si="0"/>
        <v>32</v>
      </c>
      <c r="J26" s="151">
        <v>7399867774</v>
      </c>
      <c r="K26" s="181" t="s">
        <v>75</v>
      </c>
      <c r="L26" s="186" t="s">
        <v>76</v>
      </c>
      <c r="M26" s="187">
        <v>9085862146</v>
      </c>
      <c r="N26" s="183" t="s">
        <v>90</v>
      </c>
      <c r="O26" s="192">
        <v>9859140575</v>
      </c>
      <c r="P26" s="24">
        <v>43684</v>
      </c>
      <c r="Q26" s="18" t="s">
        <v>101</v>
      </c>
      <c r="R26" s="181">
        <v>15</v>
      </c>
      <c r="S26" s="181" t="s">
        <v>79</v>
      </c>
      <c r="T26" s="49"/>
    </row>
    <row r="27" spans="1:20" ht="33">
      <c r="A27" s="4">
        <v>23</v>
      </c>
      <c r="B27" s="20" t="s">
        <v>63</v>
      </c>
      <c r="C27" s="143" t="s">
        <v>315</v>
      </c>
      <c r="D27" s="18" t="s">
        <v>23</v>
      </c>
      <c r="E27" s="144" t="s">
        <v>316</v>
      </c>
      <c r="F27" s="144" t="s">
        <v>89</v>
      </c>
      <c r="G27" s="145">
        <v>30</v>
      </c>
      <c r="H27" s="145">
        <v>36</v>
      </c>
      <c r="I27" s="56">
        <f t="shared" si="0"/>
        <v>66</v>
      </c>
      <c r="J27" s="54">
        <v>9707014120</v>
      </c>
      <c r="K27" s="18" t="s">
        <v>231</v>
      </c>
      <c r="L27" s="18" t="s">
        <v>232</v>
      </c>
      <c r="M27" s="152">
        <v>9864062178</v>
      </c>
      <c r="N27" s="148" t="s">
        <v>384</v>
      </c>
      <c r="O27" s="149">
        <v>9854750866</v>
      </c>
      <c r="P27" s="24">
        <v>43684</v>
      </c>
      <c r="Q27" s="18" t="s">
        <v>101</v>
      </c>
      <c r="R27" s="18">
        <v>10</v>
      </c>
      <c r="S27" s="18" t="s">
        <v>79</v>
      </c>
      <c r="T27" s="18"/>
    </row>
    <row r="28" spans="1:20" ht="33">
      <c r="A28" s="4">
        <v>24</v>
      </c>
      <c r="B28" s="20" t="s">
        <v>63</v>
      </c>
      <c r="C28" s="151" t="s">
        <v>251</v>
      </c>
      <c r="D28" s="49" t="s">
        <v>25</v>
      </c>
      <c r="E28" s="198"/>
      <c r="F28" s="199"/>
      <c r="G28" s="151">
        <v>28</v>
      </c>
      <c r="H28" s="151">
        <v>34</v>
      </c>
      <c r="I28" s="56">
        <f t="shared" si="0"/>
        <v>62</v>
      </c>
      <c r="J28" s="151"/>
      <c r="K28" s="178" t="s">
        <v>231</v>
      </c>
      <c r="L28" s="178" t="s">
        <v>232</v>
      </c>
      <c r="M28" s="200">
        <v>9864062178</v>
      </c>
      <c r="N28" s="188" t="s">
        <v>387</v>
      </c>
      <c r="O28" s="191">
        <v>9678893955</v>
      </c>
      <c r="P28" s="24">
        <v>43684</v>
      </c>
      <c r="Q28" s="18" t="s">
        <v>101</v>
      </c>
      <c r="R28" s="178">
        <v>6</v>
      </c>
      <c r="S28" s="178" t="s">
        <v>79</v>
      </c>
      <c r="T28" s="49"/>
    </row>
    <row r="29" spans="1:20">
      <c r="A29" s="4">
        <v>25</v>
      </c>
      <c r="B29" s="20" t="s">
        <v>62</v>
      </c>
      <c r="C29" s="143" t="s">
        <v>121</v>
      </c>
      <c r="D29" s="18" t="s">
        <v>23</v>
      </c>
      <c r="E29" s="144" t="s">
        <v>122</v>
      </c>
      <c r="F29" s="144" t="s">
        <v>89</v>
      </c>
      <c r="G29" s="145">
        <v>12</v>
      </c>
      <c r="H29" s="145">
        <v>12</v>
      </c>
      <c r="I29" s="56">
        <f t="shared" si="0"/>
        <v>24</v>
      </c>
      <c r="J29" s="54">
        <v>9706139896</v>
      </c>
      <c r="K29" s="154" t="s">
        <v>123</v>
      </c>
      <c r="L29" s="18" t="s">
        <v>124</v>
      </c>
      <c r="M29" s="147">
        <v>9954256843</v>
      </c>
      <c r="N29" s="148" t="s">
        <v>125</v>
      </c>
      <c r="O29" s="149">
        <v>9859834724</v>
      </c>
      <c r="P29" s="24">
        <v>43685</v>
      </c>
      <c r="Q29" s="18" t="s">
        <v>114</v>
      </c>
      <c r="R29" s="18">
        <v>15</v>
      </c>
      <c r="S29" s="18" t="s">
        <v>79</v>
      </c>
      <c r="T29" s="18"/>
    </row>
    <row r="30" spans="1:20">
      <c r="A30" s="4">
        <v>26</v>
      </c>
      <c r="B30" s="20" t="s">
        <v>62</v>
      </c>
      <c r="C30" s="151" t="s">
        <v>150</v>
      </c>
      <c r="D30" s="49" t="s">
        <v>25</v>
      </c>
      <c r="E30" s="151">
        <v>39</v>
      </c>
      <c r="F30" s="49"/>
      <c r="G30" s="151">
        <v>22</v>
      </c>
      <c r="H30" s="151">
        <v>18</v>
      </c>
      <c r="I30" s="56">
        <f t="shared" si="0"/>
        <v>40</v>
      </c>
      <c r="J30" s="151">
        <v>9864387133</v>
      </c>
      <c r="K30" s="181" t="s">
        <v>123</v>
      </c>
      <c r="L30" s="181" t="s">
        <v>124</v>
      </c>
      <c r="M30" s="187">
        <v>9954256843</v>
      </c>
      <c r="N30" s="183" t="s">
        <v>125</v>
      </c>
      <c r="O30" s="194">
        <v>9859834724</v>
      </c>
      <c r="P30" s="24">
        <v>43685</v>
      </c>
      <c r="Q30" s="18" t="s">
        <v>114</v>
      </c>
      <c r="R30" s="181">
        <v>15</v>
      </c>
      <c r="S30" s="181" t="s">
        <v>79</v>
      </c>
      <c r="T30" s="49"/>
    </row>
    <row r="31" spans="1:20" ht="33">
      <c r="A31" s="4">
        <v>27</v>
      </c>
      <c r="B31" s="20" t="s">
        <v>63</v>
      </c>
      <c r="C31" s="143" t="s">
        <v>321</v>
      </c>
      <c r="D31" s="18" t="s">
        <v>23</v>
      </c>
      <c r="E31" s="144" t="s">
        <v>322</v>
      </c>
      <c r="F31" s="144" t="s">
        <v>89</v>
      </c>
      <c r="G31" s="145">
        <v>13</v>
      </c>
      <c r="H31" s="145">
        <v>14</v>
      </c>
      <c r="I31" s="56">
        <f t="shared" si="0"/>
        <v>27</v>
      </c>
      <c r="J31" s="54">
        <v>8876189198</v>
      </c>
      <c r="K31" s="18" t="s">
        <v>231</v>
      </c>
      <c r="L31" s="18" t="s">
        <v>232</v>
      </c>
      <c r="M31" s="152">
        <v>9864062178</v>
      </c>
      <c r="N31" s="148" t="s">
        <v>384</v>
      </c>
      <c r="O31" s="149">
        <v>9854750866</v>
      </c>
      <c r="P31" s="24">
        <v>43685</v>
      </c>
      <c r="Q31" s="18" t="s">
        <v>114</v>
      </c>
      <c r="R31" s="18">
        <v>10</v>
      </c>
      <c r="S31" s="18" t="s">
        <v>79</v>
      </c>
      <c r="T31" s="18"/>
    </row>
    <row r="32" spans="1:20">
      <c r="A32" s="4">
        <v>28</v>
      </c>
      <c r="B32" s="20" t="s">
        <v>63</v>
      </c>
      <c r="C32" s="151" t="s">
        <v>298</v>
      </c>
      <c r="D32" s="49" t="s">
        <v>25</v>
      </c>
      <c r="E32" s="198"/>
      <c r="F32" s="199"/>
      <c r="G32" s="151">
        <v>9</v>
      </c>
      <c r="H32" s="151">
        <v>13</v>
      </c>
      <c r="I32" s="56">
        <f t="shared" si="0"/>
        <v>22</v>
      </c>
      <c r="J32" s="151">
        <v>8011792698</v>
      </c>
      <c r="K32" s="178" t="s">
        <v>231</v>
      </c>
      <c r="L32" s="178" t="s">
        <v>232</v>
      </c>
      <c r="M32" s="200">
        <v>9864062178</v>
      </c>
      <c r="N32" s="188" t="s">
        <v>387</v>
      </c>
      <c r="O32" s="191">
        <v>9678893955</v>
      </c>
      <c r="P32" s="24">
        <v>43685</v>
      </c>
      <c r="Q32" s="18" t="s">
        <v>114</v>
      </c>
      <c r="R32" s="178">
        <v>6</v>
      </c>
      <c r="S32" s="178" t="s">
        <v>79</v>
      </c>
      <c r="T32" s="49"/>
    </row>
    <row r="33" spans="1:20" ht="33">
      <c r="A33" s="4">
        <v>29</v>
      </c>
      <c r="B33" s="20" t="s">
        <v>62</v>
      </c>
      <c r="C33" s="143" t="s">
        <v>137</v>
      </c>
      <c r="D33" s="18" t="s">
        <v>23</v>
      </c>
      <c r="E33" s="144" t="s">
        <v>138</v>
      </c>
      <c r="F33" s="144" t="s">
        <v>89</v>
      </c>
      <c r="G33" s="145">
        <v>14</v>
      </c>
      <c r="H33" s="145">
        <v>12</v>
      </c>
      <c r="I33" s="56">
        <f t="shared" si="0"/>
        <v>26</v>
      </c>
      <c r="J33" s="54" t="s">
        <v>139</v>
      </c>
      <c r="K33" s="154" t="s">
        <v>123</v>
      </c>
      <c r="L33" s="18" t="s">
        <v>124</v>
      </c>
      <c r="M33" s="147">
        <v>9954256843</v>
      </c>
      <c r="N33" s="148" t="s">
        <v>125</v>
      </c>
      <c r="O33" s="149">
        <v>9859834724</v>
      </c>
      <c r="P33" s="24">
        <v>43686</v>
      </c>
      <c r="Q33" s="18" t="s">
        <v>126</v>
      </c>
      <c r="R33" s="18">
        <v>15</v>
      </c>
      <c r="S33" s="18" t="s">
        <v>79</v>
      </c>
      <c r="T33" s="18"/>
    </row>
    <row r="34" spans="1:20">
      <c r="A34" s="4">
        <v>30</v>
      </c>
      <c r="B34" s="20" t="s">
        <v>62</v>
      </c>
      <c r="C34" s="151" t="s">
        <v>240</v>
      </c>
      <c r="D34" s="49" t="s">
        <v>25</v>
      </c>
      <c r="E34" s="151">
        <v>40</v>
      </c>
      <c r="F34" s="49"/>
      <c r="G34" s="151">
        <v>26</v>
      </c>
      <c r="H34" s="151">
        <v>13</v>
      </c>
      <c r="I34" s="56">
        <f t="shared" si="0"/>
        <v>39</v>
      </c>
      <c r="J34" s="151">
        <v>9854103163</v>
      </c>
      <c r="K34" s="181" t="s">
        <v>123</v>
      </c>
      <c r="L34" s="181" t="s">
        <v>124</v>
      </c>
      <c r="M34" s="187">
        <v>9954256843</v>
      </c>
      <c r="N34" s="183" t="s">
        <v>125</v>
      </c>
      <c r="O34" s="194">
        <v>9859834724</v>
      </c>
      <c r="P34" s="24">
        <v>43686</v>
      </c>
      <c r="Q34" s="18" t="s">
        <v>126</v>
      </c>
      <c r="R34" s="181">
        <v>15</v>
      </c>
      <c r="S34" s="181" t="s">
        <v>79</v>
      </c>
      <c r="T34" s="49"/>
    </row>
    <row r="35" spans="1:20" ht="33">
      <c r="A35" s="4">
        <v>31</v>
      </c>
      <c r="B35" s="20" t="s">
        <v>63</v>
      </c>
      <c r="C35" s="143" t="s">
        <v>327</v>
      </c>
      <c r="D35" s="18" t="s">
        <v>23</v>
      </c>
      <c r="E35" s="144" t="s">
        <v>328</v>
      </c>
      <c r="F35" s="144" t="s">
        <v>89</v>
      </c>
      <c r="G35" s="151">
        <v>12</v>
      </c>
      <c r="H35" s="151">
        <v>11</v>
      </c>
      <c r="I35" s="56">
        <f t="shared" si="0"/>
        <v>23</v>
      </c>
      <c r="J35" s="143">
        <v>8876396042</v>
      </c>
      <c r="K35" s="18" t="s">
        <v>231</v>
      </c>
      <c r="L35" s="18" t="s">
        <v>232</v>
      </c>
      <c r="M35" s="152">
        <v>9864062178</v>
      </c>
      <c r="N35" s="148" t="s">
        <v>233</v>
      </c>
      <c r="O35" s="153">
        <v>9707279650</v>
      </c>
      <c r="P35" s="24">
        <v>43686</v>
      </c>
      <c r="Q35" s="18" t="s">
        <v>126</v>
      </c>
      <c r="R35" s="18">
        <v>6</v>
      </c>
      <c r="S35" s="18" t="s">
        <v>79</v>
      </c>
      <c r="T35" s="18"/>
    </row>
    <row r="36" spans="1:20">
      <c r="A36" s="4">
        <v>32</v>
      </c>
      <c r="B36" s="20" t="s">
        <v>63</v>
      </c>
      <c r="C36" s="151" t="s">
        <v>303</v>
      </c>
      <c r="D36" s="49" t="s">
        <v>25</v>
      </c>
      <c r="E36" s="198">
        <v>3</v>
      </c>
      <c r="F36" s="199"/>
      <c r="G36" s="151">
        <v>13</v>
      </c>
      <c r="H36" s="151">
        <v>15</v>
      </c>
      <c r="I36" s="56">
        <f t="shared" si="0"/>
        <v>28</v>
      </c>
      <c r="J36" s="151">
        <v>9858750382</v>
      </c>
      <c r="K36" s="178" t="s">
        <v>231</v>
      </c>
      <c r="L36" s="178" t="s">
        <v>232</v>
      </c>
      <c r="M36" s="200">
        <v>9864062178</v>
      </c>
      <c r="N36" s="188" t="s">
        <v>387</v>
      </c>
      <c r="O36" s="191">
        <v>9678893955</v>
      </c>
      <c r="P36" s="24">
        <v>43686</v>
      </c>
      <c r="Q36" s="18" t="s">
        <v>126</v>
      </c>
      <c r="R36" s="178">
        <v>6</v>
      </c>
      <c r="S36" s="178" t="s">
        <v>79</v>
      </c>
      <c r="T36" s="49"/>
    </row>
    <row r="37" spans="1:20" ht="33">
      <c r="A37" s="4">
        <v>33</v>
      </c>
      <c r="B37" s="20" t="s">
        <v>62</v>
      </c>
      <c r="C37" s="143" t="s">
        <v>147</v>
      </c>
      <c r="D37" s="18" t="s">
        <v>23</v>
      </c>
      <c r="E37" s="144" t="s">
        <v>148</v>
      </c>
      <c r="F37" s="144" t="s">
        <v>89</v>
      </c>
      <c r="G37" s="145">
        <v>13</v>
      </c>
      <c r="H37" s="145">
        <v>20</v>
      </c>
      <c r="I37" s="56">
        <f t="shared" si="0"/>
        <v>33</v>
      </c>
      <c r="J37" s="54" t="s">
        <v>149</v>
      </c>
      <c r="K37" s="154" t="s">
        <v>123</v>
      </c>
      <c r="L37" s="18" t="s">
        <v>124</v>
      </c>
      <c r="M37" s="147">
        <v>9954256843</v>
      </c>
      <c r="N37" s="148" t="s">
        <v>125</v>
      </c>
      <c r="O37" s="149">
        <v>9859834724</v>
      </c>
      <c r="P37" s="24">
        <v>43687</v>
      </c>
      <c r="Q37" s="18" t="s">
        <v>140</v>
      </c>
      <c r="R37" s="18">
        <v>15</v>
      </c>
      <c r="S37" s="18" t="s">
        <v>79</v>
      </c>
      <c r="T37" s="18"/>
    </row>
    <row r="38" spans="1:20">
      <c r="A38" s="4">
        <v>34</v>
      </c>
      <c r="B38" s="20" t="s">
        <v>62</v>
      </c>
      <c r="C38" s="151" t="s">
        <v>127</v>
      </c>
      <c r="D38" s="49" t="s">
        <v>25</v>
      </c>
      <c r="E38" s="151">
        <v>89</v>
      </c>
      <c r="F38" s="49"/>
      <c r="G38" s="151">
        <v>7</v>
      </c>
      <c r="H38" s="151">
        <v>3</v>
      </c>
      <c r="I38" s="56">
        <f t="shared" si="0"/>
        <v>10</v>
      </c>
      <c r="J38" s="151">
        <v>9401039071</v>
      </c>
      <c r="K38" s="178" t="s">
        <v>123</v>
      </c>
      <c r="L38" s="178" t="s">
        <v>124</v>
      </c>
      <c r="M38" s="187">
        <v>9954256843</v>
      </c>
      <c r="N38" s="188" t="s">
        <v>128</v>
      </c>
      <c r="O38" s="189">
        <v>9864699359</v>
      </c>
      <c r="P38" s="24">
        <v>43687</v>
      </c>
      <c r="Q38" s="18" t="s">
        <v>140</v>
      </c>
      <c r="R38" s="178">
        <v>15</v>
      </c>
      <c r="S38" s="178" t="s">
        <v>79</v>
      </c>
      <c r="T38" s="49"/>
    </row>
    <row r="39" spans="1:20" ht="33">
      <c r="A39" s="4">
        <v>35</v>
      </c>
      <c r="B39" s="20" t="s">
        <v>63</v>
      </c>
      <c r="C39" s="143" t="s">
        <v>332</v>
      </c>
      <c r="D39" s="18" t="s">
        <v>23</v>
      </c>
      <c r="E39" s="144" t="s">
        <v>333</v>
      </c>
      <c r="F39" s="144" t="s">
        <v>89</v>
      </c>
      <c r="G39" s="145">
        <v>35</v>
      </c>
      <c r="H39" s="145">
        <v>30</v>
      </c>
      <c r="I39" s="56">
        <f t="shared" si="0"/>
        <v>65</v>
      </c>
      <c r="J39" s="54" t="s">
        <v>394</v>
      </c>
      <c r="K39" s="18" t="s">
        <v>231</v>
      </c>
      <c r="L39" s="18" t="s">
        <v>232</v>
      </c>
      <c r="M39" s="152">
        <v>9864062178</v>
      </c>
      <c r="N39" s="148" t="s">
        <v>233</v>
      </c>
      <c r="O39" s="153">
        <v>9707279650</v>
      </c>
      <c r="P39" s="24">
        <v>43687</v>
      </c>
      <c r="Q39" s="18" t="s">
        <v>140</v>
      </c>
      <c r="R39" s="18">
        <v>6</v>
      </c>
      <c r="S39" s="18" t="s">
        <v>79</v>
      </c>
      <c r="T39" s="18"/>
    </row>
    <row r="40" spans="1:20">
      <c r="A40" s="4">
        <v>36</v>
      </c>
      <c r="B40" s="20" t="s">
        <v>63</v>
      </c>
      <c r="C40" s="151" t="s">
        <v>286</v>
      </c>
      <c r="D40" s="49" t="s">
        <v>25</v>
      </c>
      <c r="E40" s="198"/>
      <c r="F40" s="199"/>
      <c r="G40" s="151">
        <v>24</v>
      </c>
      <c r="H40" s="151">
        <v>28</v>
      </c>
      <c r="I40" s="56">
        <f t="shared" si="0"/>
        <v>52</v>
      </c>
      <c r="J40" s="151">
        <v>8011722590</v>
      </c>
      <c r="K40" s="178" t="s">
        <v>231</v>
      </c>
      <c r="L40" s="178" t="s">
        <v>232</v>
      </c>
      <c r="M40" s="200">
        <v>9864062178</v>
      </c>
      <c r="N40" s="188" t="s">
        <v>387</v>
      </c>
      <c r="O40" s="191">
        <v>9678893955</v>
      </c>
      <c r="P40" s="24">
        <v>43687</v>
      </c>
      <c r="Q40" s="18" t="s">
        <v>140</v>
      </c>
      <c r="R40" s="178">
        <v>6</v>
      </c>
      <c r="S40" s="178" t="s">
        <v>79</v>
      </c>
      <c r="T40" s="49"/>
    </row>
    <row r="41" spans="1:20" ht="33">
      <c r="A41" s="4">
        <v>37</v>
      </c>
      <c r="B41" s="20" t="s">
        <v>62</v>
      </c>
      <c r="C41" s="143" t="s">
        <v>208</v>
      </c>
      <c r="D41" s="18" t="s">
        <v>23</v>
      </c>
      <c r="E41" s="144" t="s">
        <v>209</v>
      </c>
      <c r="F41" s="144" t="s">
        <v>199</v>
      </c>
      <c r="G41" s="148">
        <v>0</v>
      </c>
      <c r="H41" s="148">
        <v>89</v>
      </c>
      <c r="I41" s="56">
        <f t="shared" si="0"/>
        <v>89</v>
      </c>
      <c r="J41" s="143">
        <v>9508065837</v>
      </c>
      <c r="K41" s="18" t="s">
        <v>75</v>
      </c>
      <c r="L41" s="18" t="s">
        <v>177</v>
      </c>
      <c r="M41" s="147">
        <v>9954115855</v>
      </c>
      <c r="N41" s="160" t="s">
        <v>210</v>
      </c>
      <c r="O41" s="159">
        <v>9854386551</v>
      </c>
      <c r="P41" s="24">
        <v>43690</v>
      </c>
      <c r="Q41" s="18" t="s">
        <v>91</v>
      </c>
      <c r="R41" s="18">
        <v>12</v>
      </c>
      <c r="S41" s="18" t="s">
        <v>79</v>
      </c>
      <c r="T41" s="18"/>
    </row>
    <row r="42" spans="1:20">
      <c r="A42" s="4">
        <v>38</v>
      </c>
      <c r="B42" s="20" t="s">
        <v>62</v>
      </c>
      <c r="C42" s="151" t="s">
        <v>141</v>
      </c>
      <c r="D42" s="49" t="s">
        <v>25</v>
      </c>
      <c r="E42" s="151">
        <v>146</v>
      </c>
      <c r="F42" s="49"/>
      <c r="G42" s="151">
        <v>33</v>
      </c>
      <c r="H42" s="151">
        <v>37</v>
      </c>
      <c r="I42" s="56">
        <f t="shared" si="0"/>
        <v>70</v>
      </c>
      <c r="J42" s="151">
        <v>8011298559</v>
      </c>
      <c r="K42" s="181" t="s">
        <v>123</v>
      </c>
      <c r="L42" s="181" t="s">
        <v>124</v>
      </c>
      <c r="M42" s="187">
        <v>9954256843</v>
      </c>
      <c r="N42" s="183" t="s">
        <v>128</v>
      </c>
      <c r="O42" s="192">
        <v>9864699359</v>
      </c>
      <c r="P42" s="24">
        <v>43690</v>
      </c>
      <c r="Q42" s="18" t="s">
        <v>91</v>
      </c>
      <c r="R42" s="181">
        <v>15</v>
      </c>
      <c r="S42" s="181" t="s">
        <v>79</v>
      </c>
      <c r="T42" s="49"/>
    </row>
    <row r="43" spans="1:20" ht="33">
      <c r="A43" s="4">
        <v>39</v>
      </c>
      <c r="B43" s="20" t="s">
        <v>63</v>
      </c>
      <c r="C43" s="143" t="s">
        <v>270</v>
      </c>
      <c r="D43" s="18" t="s">
        <v>23</v>
      </c>
      <c r="E43" s="144" t="s">
        <v>271</v>
      </c>
      <c r="F43" s="144" t="s">
        <v>74</v>
      </c>
      <c r="G43" s="151">
        <v>54</v>
      </c>
      <c r="H43" s="151">
        <v>68</v>
      </c>
      <c r="I43" s="56">
        <f t="shared" si="0"/>
        <v>122</v>
      </c>
      <c r="J43" s="143" t="s">
        <v>373</v>
      </c>
      <c r="K43" s="18" t="s">
        <v>248</v>
      </c>
      <c r="L43" s="18" t="s">
        <v>249</v>
      </c>
      <c r="M43" s="147">
        <v>7896015581</v>
      </c>
      <c r="N43" s="148" t="s">
        <v>372</v>
      </c>
      <c r="O43" s="149">
        <v>8761928502</v>
      </c>
      <c r="P43" s="24">
        <v>43690</v>
      </c>
      <c r="Q43" s="18" t="s">
        <v>91</v>
      </c>
      <c r="R43" s="18">
        <v>8</v>
      </c>
      <c r="S43" s="18" t="s">
        <v>79</v>
      </c>
      <c r="T43" s="18"/>
    </row>
    <row r="44" spans="1:20">
      <c r="A44" s="4">
        <v>40</v>
      </c>
      <c r="B44" s="20" t="s">
        <v>63</v>
      </c>
      <c r="C44" s="151" t="s">
        <v>334</v>
      </c>
      <c r="D44" s="49" t="s">
        <v>25</v>
      </c>
      <c r="E44" s="198"/>
      <c r="F44" s="199"/>
      <c r="G44" s="151">
        <v>9</v>
      </c>
      <c r="H44" s="151">
        <v>8</v>
      </c>
      <c r="I44" s="56">
        <f t="shared" si="0"/>
        <v>17</v>
      </c>
      <c r="J44" s="151"/>
      <c r="K44" s="178" t="s">
        <v>231</v>
      </c>
      <c r="L44" s="178" t="s">
        <v>232</v>
      </c>
      <c r="M44" s="200">
        <v>9864062178</v>
      </c>
      <c r="N44" s="188" t="s">
        <v>387</v>
      </c>
      <c r="O44" s="191">
        <v>9678893955</v>
      </c>
      <c r="P44" s="24">
        <v>43690</v>
      </c>
      <c r="Q44" s="18" t="s">
        <v>91</v>
      </c>
      <c r="R44" s="178">
        <v>6</v>
      </c>
      <c r="S44" s="178" t="s">
        <v>79</v>
      </c>
      <c r="T44" s="49"/>
    </row>
    <row r="45" spans="1:20" ht="33">
      <c r="A45" s="4">
        <v>41</v>
      </c>
      <c r="B45" s="17" t="s">
        <v>62</v>
      </c>
      <c r="C45" s="143" t="s">
        <v>185</v>
      </c>
      <c r="D45" s="18" t="s">
        <v>23</v>
      </c>
      <c r="E45" s="144" t="s">
        <v>186</v>
      </c>
      <c r="F45" s="144" t="s">
        <v>74</v>
      </c>
      <c r="G45" s="145">
        <v>6</v>
      </c>
      <c r="H45" s="145">
        <v>8</v>
      </c>
      <c r="I45" s="56">
        <f t="shared" si="0"/>
        <v>14</v>
      </c>
      <c r="J45" s="151" t="s">
        <v>187</v>
      </c>
      <c r="K45" s="18" t="s">
        <v>176</v>
      </c>
      <c r="L45" s="18" t="s">
        <v>177</v>
      </c>
      <c r="M45" s="147">
        <v>9954115855</v>
      </c>
      <c r="N45" s="148" t="s">
        <v>188</v>
      </c>
      <c r="O45" s="149">
        <v>9508185303</v>
      </c>
      <c r="P45" s="24">
        <v>43691</v>
      </c>
      <c r="Q45" s="18" t="s">
        <v>101</v>
      </c>
      <c r="R45" s="18">
        <v>15</v>
      </c>
      <c r="S45" s="18" t="s">
        <v>79</v>
      </c>
      <c r="T45" s="18"/>
    </row>
    <row r="46" spans="1:20" ht="33">
      <c r="A46" s="4">
        <v>42</v>
      </c>
      <c r="B46" s="17" t="s">
        <v>62</v>
      </c>
      <c r="C46" s="148" t="s">
        <v>189</v>
      </c>
      <c r="D46" s="18" t="s">
        <v>25</v>
      </c>
      <c r="E46" s="19">
        <v>104</v>
      </c>
      <c r="F46" s="18"/>
      <c r="G46" s="148">
        <v>22</v>
      </c>
      <c r="H46" s="148">
        <v>14</v>
      </c>
      <c r="I46" s="56">
        <f t="shared" si="0"/>
        <v>36</v>
      </c>
      <c r="J46" s="150">
        <v>8822542649</v>
      </c>
      <c r="K46" s="18" t="s">
        <v>176</v>
      </c>
      <c r="L46" s="18" t="s">
        <v>177</v>
      </c>
      <c r="M46" s="147">
        <v>9954115855</v>
      </c>
      <c r="N46" s="148" t="s">
        <v>188</v>
      </c>
      <c r="O46" s="149">
        <v>9508185303</v>
      </c>
      <c r="P46" s="24">
        <v>43691</v>
      </c>
      <c r="Q46" s="18" t="s">
        <v>101</v>
      </c>
      <c r="R46" s="18">
        <v>15</v>
      </c>
      <c r="S46" s="18" t="s">
        <v>79</v>
      </c>
      <c r="T46" s="18"/>
    </row>
    <row r="47" spans="1:20" ht="33">
      <c r="A47" s="4">
        <v>43</v>
      </c>
      <c r="B47" s="17" t="s">
        <v>63</v>
      </c>
      <c r="C47" s="143" t="s">
        <v>190</v>
      </c>
      <c r="D47" s="18" t="s">
        <v>23</v>
      </c>
      <c r="E47" s="144" t="s">
        <v>191</v>
      </c>
      <c r="F47" s="144" t="s">
        <v>89</v>
      </c>
      <c r="G47" s="145">
        <v>46</v>
      </c>
      <c r="H47" s="145">
        <v>0</v>
      </c>
      <c r="I47" s="56">
        <f t="shared" si="0"/>
        <v>46</v>
      </c>
      <c r="J47" s="54">
        <v>9957779564</v>
      </c>
      <c r="K47" s="18" t="s">
        <v>169</v>
      </c>
      <c r="L47" s="18" t="s">
        <v>170</v>
      </c>
      <c r="M47" s="147">
        <v>9401450197</v>
      </c>
      <c r="N47" s="148" t="s">
        <v>192</v>
      </c>
      <c r="O47" s="54">
        <v>7896947566</v>
      </c>
      <c r="P47" s="24">
        <v>43691</v>
      </c>
      <c r="Q47" s="18" t="s">
        <v>101</v>
      </c>
      <c r="R47" s="18">
        <v>8</v>
      </c>
      <c r="S47" s="18" t="s">
        <v>79</v>
      </c>
      <c r="T47" s="18"/>
    </row>
    <row r="48" spans="1:20" ht="33">
      <c r="A48" s="4">
        <v>44</v>
      </c>
      <c r="B48" s="17" t="s">
        <v>63</v>
      </c>
      <c r="C48" s="148" t="s">
        <v>193</v>
      </c>
      <c r="D48" s="18" t="s">
        <v>25</v>
      </c>
      <c r="E48" s="19">
        <v>19</v>
      </c>
      <c r="F48" s="18"/>
      <c r="G48" s="148">
        <v>5</v>
      </c>
      <c r="H48" s="148">
        <v>5</v>
      </c>
      <c r="I48" s="56">
        <f t="shared" si="0"/>
        <v>10</v>
      </c>
      <c r="J48" s="150">
        <v>9859820690</v>
      </c>
      <c r="K48" s="18" t="s">
        <v>169</v>
      </c>
      <c r="L48" s="18" t="s">
        <v>170</v>
      </c>
      <c r="M48" s="147">
        <v>9401450197</v>
      </c>
      <c r="N48" s="148" t="s">
        <v>192</v>
      </c>
      <c r="O48" s="54">
        <v>7896947566</v>
      </c>
      <c r="P48" s="24">
        <v>43691</v>
      </c>
      <c r="Q48" s="18" t="s">
        <v>101</v>
      </c>
      <c r="R48" s="18">
        <v>8</v>
      </c>
      <c r="S48" s="18" t="s">
        <v>79</v>
      </c>
      <c r="T48" s="18"/>
    </row>
    <row r="49" spans="1:20" ht="33">
      <c r="A49" s="4">
        <v>45</v>
      </c>
      <c r="B49" s="17" t="s">
        <v>62</v>
      </c>
      <c r="C49" s="143" t="s">
        <v>194</v>
      </c>
      <c r="D49" s="18" t="s">
        <v>23</v>
      </c>
      <c r="E49" s="144" t="s">
        <v>195</v>
      </c>
      <c r="F49" s="144" t="s">
        <v>89</v>
      </c>
      <c r="G49" s="145">
        <v>14</v>
      </c>
      <c r="H49" s="145">
        <v>8</v>
      </c>
      <c r="I49" s="56">
        <f t="shared" si="0"/>
        <v>22</v>
      </c>
      <c r="J49" s="54">
        <v>8812973571</v>
      </c>
      <c r="K49" s="18" t="s">
        <v>176</v>
      </c>
      <c r="L49" s="18" t="s">
        <v>177</v>
      </c>
      <c r="M49" s="147">
        <v>9954115855</v>
      </c>
      <c r="N49" s="148" t="s">
        <v>188</v>
      </c>
      <c r="O49" s="149">
        <v>9508185303</v>
      </c>
      <c r="P49" s="24">
        <v>43693</v>
      </c>
      <c r="Q49" s="18" t="s">
        <v>126</v>
      </c>
      <c r="R49" s="18">
        <v>15</v>
      </c>
      <c r="S49" s="18" t="s">
        <v>79</v>
      </c>
      <c r="T49" s="18"/>
    </row>
    <row r="50" spans="1:20">
      <c r="A50" s="4">
        <v>46</v>
      </c>
      <c r="B50" s="17" t="s">
        <v>62</v>
      </c>
      <c r="C50" s="148" t="s">
        <v>196</v>
      </c>
      <c r="D50" s="18" t="s">
        <v>25</v>
      </c>
      <c r="E50" s="19">
        <v>183</v>
      </c>
      <c r="F50" s="18"/>
      <c r="G50" s="148">
        <v>12</v>
      </c>
      <c r="H50" s="148">
        <v>8</v>
      </c>
      <c r="I50" s="56">
        <f t="shared" si="0"/>
        <v>20</v>
      </c>
      <c r="J50" s="150">
        <v>9864854702</v>
      </c>
      <c r="K50" s="18" t="s">
        <v>176</v>
      </c>
      <c r="L50" s="18" t="s">
        <v>177</v>
      </c>
      <c r="M50" s="147">
        <v>9954115855</v>
      </c>
      <c r="N50" s="148" t="s">
        <v>188</v>
      </c>
      <c r="O50" s="149">
        <v>9508185303</v>
      </c>
      <c r="P50" s="24">
        <v>43693</v>
      </c>
      <c r="Q50" s="18" t="s">
        <v>126</v>
      </c>
      <c r="R50" s="18">
        <v>15</v>
      </c>
      <c r="S50" s="18" t="s">
        <v>79</v>
      </c>
      <c r="T50" s="18"/>
    </row>
    <row r="51" spans="1:20" ht="33">
      <c r="A51" s="4">
        <v>47</v>
      </c>
      <c r="B51" s="17" t="s">
        <v>63</v>
      </c>
      <c r="C51" s="143" t="s">
        <v>197</v>
      </c>
      <c r="D51" s="18" t="s">
        <v>23</v>
      </c>
      <c r="E51" s="144" t="s">
        <v>198</v>
      </c>
      <c r="F51" s="144" t="s">
        <v>199</v>
      </c>
      <c r="G51" s="148">
        <v>94</v>
      </c>
      <c r="H51" s="148">
        <v>0</v>
      </c>
      <c r="I51" s="56">
        <f t="shared" si="0"/>
        <v>94</v>
      </c>
      <c r="J51" s="143" t="s">
        <v>200</v>
      </c>
      <c r="K51" s="18" t="s">
        <v>169</v>
      </c>
      <c r="L51" s="18" t="s">
        <v>170</v>
      </c>
      <c r="M51" s="147">
        <v>9401450197</v>
      </c>
      <c r="N51" s="148" t="s">
        <v>201</v>
      </c>
      <c r="O51" s="149">
        <v>8399941529</v>
      </c>
      <c r="P51" s="24">
        <v>43693</v>
      </c>
      <c r="Q51" s="18" t="s">
        <v>126</v>
      </c>
      <c r="R51" s="18">
        <v>8</v>
      </c>
      <c r="S51" s="18" t="s">
        <v>79</v>
      </c>
      <c r="T51" s="18"/>
    </row>
    <row r="52" spans="1:20">
      <c r="A52" s="4">
        <v>48</v>
      </c>
      <c r="B52" s="17" t="s">
        <v>63</v>
      </c>
      <c r="C52" s="148" t="s">
        <v>202</v>
      </c>
      <c r="D52" s="18" t="s">
        <v>25</v>
      </c>
      <c r="E52" s="19"/>
      <c r="F52" s="18"/>
      <c r="G52" s="148">
        <v>20</v>
      </c>
      <c r="H52" s="148">
        <v>20</v>
      </c>
      <c r="I52" s="56">
        <f t="shared" si="0"/>
        <v>40</v>
      </c>
      <c r="J52" s="150">
        <v>9957182711</v>
      </c>
      <c r="K52" s="18" t="s">
        <v>169</v>
      </c>
      <c r="L52" s="18" t="s">
        <v>170</v>
      </c>
      <c r="M52" s="147">
        <v>9401450197</v>
      </c>
      <c r="N52" s="148" t="s">
        <v>192</v>
      </c>
      <c r="O52" s="54">
        <v>7896947566</v>
      </c>
      <c r="P52" s="24">
        <v>43693</v>
      </c>
      <c r="Q52" s="18" t="s">
        <v>126</v>
      </c>
      <c r="R52" s="18">
        <v>8</v>
      </c>
      <c r="S52" s="18" t="s">
        <v>79</v>
      </c>
      <c r="T52" s="18"/>
    </row>
    <row r="53" spans="1:20">
      <c r="A53" s="4">
        <v>49</v>
      </c>
      <c r="B53" s="17" t="s">
        <v>62</v>
      </c>
      <c r="C53" s="143" t="s">
        <v>203</v>
      </c>
      <c r="D53" s="18" t="s">
        <v>23</v>
      </c>
      <c r="E53" s="144" t="s">
        <v>204</v>
      </c>
      <c r="F53" s="144" t="s">
        <v>89</v>
      </c>
      <c r="G53" s="151">
        <v>16</v>
      </c>
      <c r="H53" s="151">
        <v>27</v>
      </c>
      <c r="I53" s="56">
        <f t="shared" si="0"/>
        <v>43</v>
      </c>
      <c r="J53" s="151">
        <v>8486378493</v>
      </c>
      <c r="K53" s="18" t="s">
        <v>75</v>
      </c>
      <c r="L53" s="146" t="s">
        <v>76</v>
      </c>
      <c r="M53" s="147">
        <v>9085862146</v>
      </c>
      <c r="N53" s="151" t="s">
        <v>205</v>
      </c>
      <c r="O53" s="159">
        <v>9854386551</v>
      </c>
      <c r="P53" s="24">
        <v>43694</v>
      </c>
      <c r="Q53" s="18" t="s">
        <v>140</v>
      </c>
      <c r="R53" s="18">
        <v>15</v>
      </c>
      <c r="S53" s="18" t="s">
        <v>79</v>
      </c>
      <c r="T53" s="18"/>
    </row>
    <row r="54" spans="1:20" ht="33">
      <c r="A54" s="4">
        <v>50</v>
      </c>
      <c r="B54" s="17" t="s">
        <v>62</v>
      </c>
      <c r="C54" s="148" t="s">
        <v>206</v>
      </c>
      <c r="D54" s="18" t="s">
        <v>25</v>
      </c>
      <c r="E54" s="19">
        <v>186</v>
      </c>
      <c r="F54" s="18"/>
      <c r="G54" s="148">
        <v>7</v>
      </c>
      <c r="H54" s="148">
        <v>3</v>
      </c>
      <c r="I54" s="56">
        <f t="shared" si="0"/>
        <v>10</v>
      </c>
      <c r="J54" s="150">
        <v>9864337448</v>
      </c>
      <c r="K54" s="18" t="s">
        <v>75</v>
      </c>
      <c r="L54" s="146" t="s">
        <v>76</v>
      </c>
      <c r="M54" s="147">
        <v>9085862146</v>
      </c>
      <c r="N54" s="148" t="s">
        <v>205</v>
      </c>
      <c r="O54" s="159">
        <v>9854386551</v>
      </c>
      <c r="P54" s="24">
        <v>43694</v>
      </c>
      <c r="Q54" s="18" t="s">
        <v>140</v>
      </c>
      <c r="R54" s="18">
        <v>15</v>
      </c>
      <c r="S54" s="18" t="s">
        <v>79</v>
      </c>
      <c r="T54" s="18"/>
    </row>
    <row r="55" spans="1:20" ht="33">
      <c r="A55" s="4">
        <v>51</v>
      </c>
      <c r="B55" s="17" t="s">
        <v>63</v>
      </c>
      <c r="C55" s="143" t="s">
        <v>197</v>
      </c>
      <c r="D55" s="18" t="s">
        <v>23</v>
      </c>
      <c r="E55" s="144" t="s">
        <v>198</v>
      </c>
      <c r="F55" s="144" t="s">
        <v>199</v>
      </c>
      <c r="G55" s="148">
        <v>94</v>
      </c>
      <c r="H55" s="148">
        <v>0</v>
      </c>
      <c r="I55" s="56">
        <f t="shared" si="0"/>
        <v>94</v>
      </c>
      <c r="J55" s="143" t="s">
        <v>200</v>
      </c>
      <c r="K55" s="18" t="s">
        <v>169</v>
      </c>
      <c r="L55" s="18" t="s">
        <v>170</v>
      </c>
      <c r="M55" s="147">
        <v>9401450197</v>
      </c>
      <c r="N55" s="148" t="s">
        <v>201</v>
      </c>
      <c r="O55" s="149">
        <v>8399941529</v>
      </c>
      <c r="P55" s="24">
        <v>43694</v>
      </c>
      <c r="Q55" s="18" t="s">
        <v>140</v>
      </c>
      <c r="R55" s="18">
        <v>8</v>
      </c>
      <c r="S55" s="18" t="s">
        <v>79</v>
      </c>
      <c r="T55" s="18"/>
    </row>
    <row r="56" spans="1:20" ht="33">
      <c r="A56" s="4">
        <v>52</v>
      </c>
      <c r="B56" s="17" t="s">
        <v>63</v>
      </c>
      <c r="C56" s="148" t="s">
        <v>207</v>
      </c>
      <c r="D56" s="18" t="s">
        <v>25</v>
      </c>
      <c r="E56" s="19">
        <v>18</v>
      </c>
      <c r="F56" s="18"/>
      <c r="G56" s="148">
        <v>32</v>
      </c>
      <c r="H56" s="148">
        <v>35</v>
      </c>
      <c r="I56" s="56">
        <f t="shared" si="0"/>
        <v>67</v>
      </c>
      <c r="J56" s="150">
        <v>9957962246</v>
      </c>
      <c r="K56" s="18" t="s">
        <v>169</v>
      </c>
      <c r="L56" s="18" t="s">
        <v>170</v>
      </c>
      <c r="M56" s="147">
        <v>9401450197</v>
      </c>
      <c r="N56" s="148" t="s">
        <v>183</v>
      </c>
      <c r="O56" s="149">
        <v>9954392218</v>
      </c>
      <c r="P56" s="24">
        <v>43694</v>
      </c>
      <c r="Q56" s="18" t="s">
        <v>140</v>
      </c>
      <c r="R56" s="18">
        <v>8</v>
      </c>
      <c r="S56" s="18" t="s">
        <v>79</v>
      </c>
      <c r="T56" s="18"/>
    </row>
    <row r="57" spans="1:20" ht="33">
      <c r="A57" s="4">
        <v>53</v>
      </c>
      <c r="B57" s="17" t="s">
        <v>62</v>
      </c>
      <c r="C57" s="143" t="s">
        <v>208</v>
      </c>
      <c r="D57" s="18" t="s">
        <v>23</v>
      </c>
      <c r="E57" s="144" t="s">
        <v>209</v>
      </c>
      <c r="F57" s="144" t="s">
        <v>199</v>
      </c>
      <c r="G57" s="148">
        <v>0</v>
      </c>
      <c r="H57" s="148">
        <v>89</v>
      </c>
      <c r="I57" s="56">
        <f t="shared" si="0"/>
        <v>89</v>
      </c>
      <c r="J57" s="143">
        <v>9508065837</v>
      </c>
      <c r="K57" s="18" t="s">
        <v>75</v>
      </c>
      <c r="L57" s="18" t="s">
        <v>177</v>
      </c>
      <c r="M57" s="147">
        <v>9954115855</v>
      </c>
      <c r="N57" s="160" t="s">
        <v>210</v>
      </c>
      <c r="O57" s="159">
        <v>9854386551</v>
      </c>
      <c r="P57" s="24">
        <v>43696</v>
      </c>
      <c r="Q57" s="18" t="s">
        <v>78</v>
      </c>
      <c r="R57" s="18">
        <v>12</v>
      </c>
      <c r="S57" s="18" t="s">
        <v>79</v>
      </c>
      <c r="T57" s="18"/>
    </row>
    <row r="58" spans="1:20" ht="33">
      <c r="A58" s="4">
        <v>54</v>
      </c>
      <c r="B58" s="17" t="s">
        <v>62</v>
      </c>
      <c r="C58" s="148" t="s">
        <v>211</v>
      </c>
      <c r="D58" s="18" t="s">
        <v>25</v>
      </c>
      <c r="E58" s="19">
        <v>182</v>
      </c>
      <c r="F58" s="18"/>
      <c r="G58" s="148">
        <v>3</v>
      </c>
      <c r="H58" s="148">
        <v>2</v>
      </c>
      <c r="I58" s="56">
        <f t="shared" si="0"/>
        <v>5</v>
      </c>
      <c r="J58" s="150">
        <v>8254058191</v>
      </c>
      <c r="K58" s="18" t="s">
        <v>75</v>
      </c>
      <c r="L58" s="146" t="s">
        <v>76</v>
      </c>
      <c r="M58" s="147">
        <v>9085862146</v>
      </c>
      <c r="N58" s="148" t="s">
        <v>212</v>
      </c>
      <c r="O58" s="54">
        <v>9508415782</v>
      </c>
      <c r="P58" s="24">
        <v>43696</v>
      </c>
      <c r="Q58" s="18" t="s">
        <v>78</v>
      </c>
      <c r="R58" s="18">
        <v>15</v>
      </c>
      <c r="S58" s="18" t="s">
        <v>79</v>
      </c>
      <c r="T58" s="18"/>
    </row>
    <row r="59" spans="1:20" ht="33">
      <c r="A59" s="4">
        <v>55</v>
      </c>
      <c r="B59" s="17" t="s">
        <v>63</v>
      </c>
      <c r="C59" s="143" t="s">
        <v>213</v>
      </c>
      <c r="D59" s="18" t="s">
        <v>23</v>
      </c>
      <c r="E59" s="144" t="s">
        <v>214</v>
      </c>
      <c r="F59" s="144" t="s">
        <v>74</v>
      </c>
      <c r="G59" s="145">
        <v>18</v>
      </c>
      <c r="H59" s="145">
        <v>13</v>
      </c>
      <c r="I59" s="56">
        <f t="shared" si="0"/>
        <v>31</v>
      </c>
      <c r="J59" s="54" t="s">
        <v>215</v>
      </c>
      <c r="K59" s="18" t="s">
        <v>169</v>
      </c>
      <c r="L59" s="18" t="s">
        <v>170</v>
      </c>
      <c r="M59" s="152"/>
      <c r="N59" s="158" t="s">
        <v>216</v>
      </c>
      <c r="O59" s="153">
        <v>8876472098</v>
      </c>
      <c r="P59" s="24">
        <v>43696</v>
      </c>
      <c r="Q59" s="18" t="s">
        <v>78</v>
      </c>
      <c r="R59" s="18">
        <v>8</v>
      </c>
      <c r="S59" s="18" t="s">
        <v>79</v>
      </c>
      <c r="T59" s="18"/>
    </row>
    <row r="60" spans="1:20">
      <c r="A60" s="4">
        <v>56</v>
      </c>
      <c r="B60" s="17" t="s">
        <v>63</v>
      </c>
      <c r="C60" s="148" t="s">
        <v>217</v>
      </c>
      <c r="D60" s="18" t="s">
        <v>25</v>
      </c>
      <c r="E60" s="19"/>
      <c r="F60" s="18"/>
      <c r="G60" s="148">
        <v>2</v>
      </c>
      <c r="H60" s="148">
        <v>9</v>
      </c>
      <c r="I60" s="56">
        <f t="shared" si="0"/>
        <v>11</v>
      </c>
      <c r="J60" s="150">
        <v>9678135117</v>
      </c>
      <c r="K60" s="18" t="s">
        <v>169</v>
      </c>
      <c r="L60" s="18" t="s">
        <v>170</v>
      </c>
      <c r="M60" s="147">
        <v>9401450197</v>
      </c>
      <c r="N60" s="148" t="s">
        <v>183</v>
      </c>
      <c r="O60" s="149">
        <v>9954392218</v>
      </c>
      <c r="P60" s="24">
        <v>43696</v>
      </c>
      <c r="Q60" s="18" t="s">
        <v>78</v>
      </c>
      <c r="R60" s="18">
        <v>8</v>
      </c>
      <c r="S60" s="18" t="s">
        <v>79</v>
      </c>
      <c r="T60" s="18"/>
    </row>
    <row r="61" spans="1:20" ht="33">
      <c r="A61" s="4">
        <v>57</v>
      </c>
      <c r="B61" s="17" t="s">
        <v>62</v>
      </c>
      <c r="C61" s="143" t="s">
        <v>218</v>
      </c>
      <c r="D61" s="18" t="s">
        <v>23</v>
      </c>
      <c r="E61" s="161" t="s">
        <v>219</v>
      </c>
      <c r="F61" s="161" t="s">
        <v>156</v>
      </c>
      <c r="G61" s="148">
        <v>57</v>
      </c>
      <c r="H61" s="148">
        <v>52</v>
      </c>
      <c r="I61" s="56">
        <f t="shared" si="0"/>
        <v>109</v>
      </c>
      <c r="J61" s="151">
        <v>9613858958</v>
      </c>
      <c r="K61" s="18" t="s">
        <v>75</v>
      </c>
      <c r="L61" s="146" t="s">
        <v>76</v>
      </c>
      <c r="M61" s="147">
        <v>9085862146</v>
      </c>
      <c r="N61" s="148" t="s">
        <v>205</v>
      </c>
      <c r="O61" s="159">
        <v>9854386551</v>
      </c>
      <c r="P61" s="24">
        <v>43698</v>
      </c>
      <c r="Q61" s="18" t="s">
        <v>101</v>
      </c>
      <c r="R61" s="18">
        <v>15</v>
      </c>
      <c r="S61" s="18" t="s">
        <v>79</v>
      </c>
      <c r="T61" s="18"/>
    </row>
    <row r="62" spans="1:20" ht="49.5">
      <c r="A62" s="4">
        <v>58</v>
      </c>
      <c r="B62" s="17" t="s">
        <v>62</v>
      </c>
      <c r="C62" s="148" t="s">
        <v>220</v>
      </c>
      <c r="D62" s="18" t="s">
        <v>25</v>
      </c>
      <c r="E62" s="19">
        <v>184</v>
      </c>
      <c r="F62" s="18"/>
      <c r="G62" s="148">
        <v>10</v>
      </c>
      <c r="H62" s="148">
        <v>10</v>
      </c>
      <c r="I62" s="56">
        <f t="shared" si="0"/>
        <v>20</v>
      </c>
      <c r="J62" s="150">
        <v>9613986899</v>
      </c>
      <c r="K62" s="18" t="s">
        <v>75</v>
      </c>
      <c r="L62" s="146" t="s">
        <v>76</v>
      </c>
      <c r="M62" s="147">
        <v>9085862146</v>
      </c>
      <c r="N62" s="148" t="s">
        <v>212</v>
      </c>
      <c r="O62" s="54">
        <v>9508415782</v>
      </c>
      <c r="P62" s="24">
        <v>43698</v>
      </c>
      <c r="Q62" s="18" t="s">
        <v>101</v>
      </c>
      <c r="R62" s="18">
        <v>15</v>
      </c>
      <c r="S62" s="18" t="s">
        <v>79</v>
      </c>
      <c r="T62" s="18"/>
    </row>
    <row r="63" spans="1:20" ht="33">
      <c r="A63" s="4">
        <v>59</v>
      </c>
      <c r="B63" s="17" t="s">
        <v>63</v>
      </c>
      <c r="C63" s="143" t="s">
        <v>221</v>
      </c>
      <c r="D63" s="18" t="s">
        <v>23</v>
      </c>
      <c r="E63" s="144" t="s">
        <v>222</v>
      </c>
      <c r="F63" s="144" t="s">
        <v>199</v>
      </c>
      <c r="G63" s="148">
        <v>0</v>
      </c>
      <c r="H63" s="148">
        <v>86</v>
      </c>
      <c r="I63" s="56">
        <f t="shared" si="0"/>
        <v>86</v>
      </c>
      <c r="J63" s="143" t="s">
        <v>223</v>
      </c>
      <c r="K63" s="18" t="s">
        <v>169</v>
      </c>
      <c r="L63" s="18" t="s">
        <v>170</v>
      </c>
      <c r="M63" s="152"/>
      <c r="N63" s="158" t="s">
        <v>216</v>
      </c>
      <c r="O63" s="153">
        <v>8876472098</v>
      </c>
      <c r="P63" s="24">
        <v>43698</v>
      </c>
      <c r="Q63" s="18" t="s">
        <v>101</v>
      </c>
      <c r="R63" s="18">
        <v>8</v>
      </c>
      <c r="S63" s="18" t="s">
        <v>79</v>
      </c>
      <c r="T63" s="18"/>
    </row>
    <row r="64" spans="1:20" ht="33">
      <c r="A64" s="4">
        <v>60</v>
      </c>
      <c r="B64" s="17" t="s">
        <v>63</v>
      </c>
      <c r="C64" s="148" t="s">
        <v>224</v>
      </c>
      <c r="D64" s="18" t="s">
        <v>25</v>
      </c>
      <c r="E64" s="19"/>
      <c r="F64" s="18"/>
      <c r="G64" s="148">
        <v>5</v>
      </c>
      <c r="H64" s="148">
        <v>7</v>
      </c>
      <c r="I64" s="56">
        <f t="shared" si="0"/>
        <v>12</v>
      </c>
      <c r="J64" s="150">
        <v>9706055979</v>
      </c>
      <c r="K64" s="18" t="s">
        <v>169</v>
      </c>
      <c r="L64" s="18" t="s">
        <v>170</v>
      </c>
      <c r="M64" s="147">
        <v>9401450197</v>
      </c>
      <c r="N64" s="148" t="s">
        <v>183</v>
      </c>
      <c r="O64" s="149">
        <v>9954392218</v>
      </c>
      <c r="P64" s="24">
        <v>43698</v>
      </c>
      <c r="Q64" s="18" t="s">
        <v>101</v>
      </c>
      <c r="R64" s="18">
        <v>8</v>
      </c>
      <c r="S64" s="18" t="s">
        <v>79</v>
      </c>
      <c r="T64" s="18"/>
    </row>
    <row r="65" spans="1:20" ht="33">
      <c r="A65" s="4">
        <v>61</v>
      </c>
      <c r="B65" s="17" t="s">
        <v>62</v>
      </c>
      <c r="C65" s="143" t="s">
        <v>218</v>
      </c>
      <c r="D65" s="18" t="s">
        <v>23</v>
      </c>
      <c r="E65" s="161" t="s">
        <v>219</v>
      </c>
      <c r="F65" s="161" t="s">
        <v>156</v>
      </c>
      <c r="G65" s="148">
        <v>57</v>
      </c>
      <c r="H65" s="148">
        <v>52</v>
      </c>
      <c r="I65" s="56">
        <f t="shared" si="0"/>
        <v>109</v>
      </c>
      <c r="J65" s="151">
        <v>9613858958</v>
      </c>
      <c r="K65" s="18" t="s">
        <v>75</v>
      </c>
      <c r="L65" s="146" t="s">
        <v>76</v>
      </c>
      <c r="M65" s="147">
        <v>9085862146</v>
      </c>
      <c r="N65" s="148" t="s">
        <v>205</v>
      </c>
      <c r="O65" s="159">
        <v>9854386551</v>
      </c>
      <c r="P65" s="24">
        <v>43699</v>
      </c>
      <c r="Q65" s="18" t="s">
        <v>114</v>
      </c>
      <c r="R65" s="18">
        <v>15</v>
      </c>
      <c r="S65" s="18" t="s">
        <v>79</v>
      </c>
      <c r="T65" s="18"/>
    </row>
    <row r="66" spans="1:20">
      <c r="A66" s="4">
        <v>62</v>
      </c>
      <c r="B66" s="17" t="s">
        <v>62</v>
      </c>
      <c r="C66" s="148" t="s">
        <v>225</v>
      </c>
      <c r="D66" s="18" t="s">
        <v>25</v>
      </c>
      <c r="E66" s="19">
        <v>4</v>
      </c>
      <c r="F66" s="18"/>
      <c r="G66" s="19">
        <v>13</v>
      </c>
      <c r="H66" s="19">
        <v>15</v>
      </c>
      <c r="I66" s="56">
        <f t="shared" si="0"/>
        <v>28</v>
      </c>
      <c r="J66" s="150">
        <v>7399867774</v>
      </c>
      <c r="K66" s="18" t="s">
        <v>75</v>
      </c>
      <c r="L66" s="146" t="s">
        <v>76</v>
      </c>
      <c r="M66" s="147">
        <v>9085862146</v>
      </c>
      <c r="N66" s="148" t="s">
        <v>90</v>
      </c>
      <c r="O66" s="54">
        <v>9859140575</v>
      </c>
      <c r="P66" s="24">
        <v>43699</v>
      </c>
      <c r="Q66" s="18" t="s">
        <v>114</v>
      </c>
      <c r="R66" s="18">
        <v>15</v>
      </c>
      <c r="S66" s="18" t="s">
        <v>79</v>
      </c>
      <c r="T66" s="18"/>
    </row>
    <row r="67" spans="1:20" ht="33">
      <c r="A67" s="4">
        <v>63</v>
      </c>
      <c r="B67" s="17" t="s">
        <v>63</v>
      </c>
      <c r="C67" s="143" t="s">
        <v>221</v>
      </c>
      <c r="D67" s="18" t="s">
        <v>23</v>
      </c>
      <c r="E67" s="144" t="s">
        <v>222</v>
      </c>
      <c r="F67" s="144" t="s">
        <v>199</v>
      </c>
      <c r="G67" s="148">
        <v>0</v>
      </c>
      <c r="H67" s="148">
        <v>86</v>
      </c>
      <c r="I67" s="56">
        <f t="shared" si="0"/>
        <v>86</v>
      </c>
      <c r="J67" s="143" t="s">
        <v>223</v>
      </c>
      <c r="K67" s="18" t="s">
        <v>169</v>
      </c>
      <c r="L67" s="18" t="s">
        <v>170</v>
      </c>
      <c r="M67" s="152"/>
      <c r="N67" s="158" t="s">
        <v>216</v>
      </c>
      <c r="O67" s="153">
        <v>8876472098</v>
      </c>
      <c r="P67" s="24">
        <v>43699</v>
      </c>
      <c r="Q67" s="18" t="s">
        <v>114</v>
      </c>
      <c r="R67" s="18">
        <v>8</v>
      </c>
      <c r="S67" s="18" t="s">
        <v>79</v>
      </c>
      <c r="T67" s="18"/>
    </row>
    <row r="68" spans="1:20">
      <c r="A68" s="4">
        <v>64</v>
      </c>
      <c r="B68" s="17" t="s">
        <v>63</v>
      </c>
      <c r="C68" s="148" t="s">
        <v>226</v>
      </c>
      <c r="D68" s="18" t="s">
        <v>25</v>
      </c>
      <c r="E68" s="19"/>
      <c r="F68" s="18"/>
      <c r="G68" s="148">
        <v>8</v>
      </c>
      <c r="H68" s="148">
        <v>6</v>
      </c>
      <c r="I68" s="56">
        <f t="shared" si="0"/>
        <v>14</v>
      </c>
      <c r="J68" s="150">
        <v>9957917337</v>
      </c>
      <c r="K68" s="18" t="s">
        <v>169</v>
      </c>
      <c r="L68" s="18" t="s">
        <v>170</v>
      </c>
      <c r="M68" s="147">
        <v>9401450197</v>
      </c>
      <c r="N68" s="148" t="s">
        <v>183</v>
      </c>
      <c r="O68" s="149">
        <v>9954392218</v>
      </c>
      <c r="P68" s="24">
        <v>43699</v>
      </c>
      <c r="Q68" s="18" t="s">
        <v>114</v>
      </c>
      <c r="R68" s="18">
        <v>8</v>
      </c>
      <c r="S68" s="18" t="s">
        <v>79</v>
      </c>
      <c r="T68" s="18"/>
    </row>
    <row r="69" spans="1:20" ht="33">
      <c r="A69" s="4">
        <v>65</v>
      </c>
      <c r="B69" s="17" t="s">
        <v>62</v>
      </c>
      <c r="C69" s="143" t="s">
        <v>218</v>
      </c>
      <c r="D69" s="18" t="s">
        <v>23</v>
      </c>
      <c r="E69" s="161" t="s">
        <v>219</v>
      </c>
      <c r="F69" s="161" t="s">
        <v>156</v>
      </c>
      <c r="G69" s="148">
        <v>57</v>
      </c>
      <c r="H69" s="148">
        <v>52</v>
      </c>
      <c r="I69" s="56">
        <f t="shared" si="0"/>
        <v>109</v>
      </c>
      <c r="J69" s="151">
        <v>9613858958</v>
      </c>
      <c r="K69" s="18" t="s">
        <v>75</v>
      </c>
      <c r="L69" s="146" t="s">
        <v>76</v>
      </c>
      <c r="M69" s="147">
        <v>9085862146</v>
      </c>
      <c r="N69" s="148" t="s">
        <v>205</v>
      </c>
      <c r="O69" s="159">
        <v>9854386551</v>
      </c>
      <c r="P69" s="24">
        <v>43700</v>
      </c>
      <c r="Q69" s="18" t="s">
        <v>126</v>
      </c>
      <c r="R69" s="18">
        <v>15</v>
      </c>
      <c r="S69" s="18" t="s">
        <v>79</v>
      </c>
      <c r="T69" s="18"/>
    </row>
    <row r="70" spans="1:20" ht="33">
      <c r="A70" s="4">
        <v>66</v>
      </c>
      <c r="B70" s="17" t="s">
        <v>62</v>
      </c>
      <c r="C70" s="151" t="s">
        <v>211</v>
      </c>
      <c r="D70" s="18" t="s">
        <v>25</v>
      </c>
      <c r="E70" s="151">
        <v>182</v>
      </c>
      <c r="F70" s="18"/>
      <c r="G70" s="151">
        <v>3</v>
      </c>
      <c r="H70" s="151">
        <v>2</v>
      </c>
      <c r="I70" s="56">
        <f t="shared" ref="I70:I133" si="1">SUM(G70:H70)</f>
        <v>5</v>
      </c>
      <c r="J70" s="151">
        <v>8254058191</v>
      </c>
      <c r="K70" s="18" t="s">
        <v>75</v>
      </c>
      <c r="L70" s="146" t="s">
        <v>76</v>
      </c>
      <c r="M70" s="147">
        <v>9085862146</v>
      </c>
      <c r="N70" s="151" t="s">
        <v>212</v>
      </c>
      <c r="O70" s="149">
        <v>9508415782</v>
      </c>
      <c r="P70" s="24">
        <v>43700</v>
      </c>
      <c r="Q70" s="18" t="s">
        <v>126</v>
      </c>
      <c r="R70" s="18">
        <v>15</v>
      </c>
      <c r="S70" s="18" t="s">
        <v>79</v>
      </c>
      <c r="T70" s="18"/>
    </row>
    <row r="71" spans="1:20" ht="33">
      <c r="A71" s="4">
        <v>67</v>
      </c>
      <c r="B71" s="17" t="s">
        <v>63</v>
      </c>
      <c r="C71" s="143" t="s">
        <v>221</v>
      </c>
      <c r="D71" s="18" t="s">
        <v>23</v>
      </c>
      <c r="E71" s="144" t="s">
        <v>222</v>
      </c>
      <c r="F71" s="144" t="s">
        <v>199</v>
      </c>
      <c r="G71" s="148">
        <v>0</v>
      </c>
      <c r="H71" s="148">
        <v>26</v>
      </c>
      <c r="I71" s="56">
        <f t="shared" si="1"/>
        <v>26</v>
      </c>
      <c r="J71" s="143" t="s">
        <v>223</v>
      </c>
      <c r="K71" s="18" t="s">
        <v>169</v>
      </c>
      <c r="L71" s="18" t="s">
        <v>170</v>
      </c>
      <c r="M71" s="152"/>
      <c r="N71" s="158" t="s">
        <v>216</v>
      </c>
      <c r="O71" s="153">
        <v>8876472098</v>
      </c>
      <c r="P71" s="24">
        <v>43700</v>
      </c>
      <c r="Q71" s="18" t="s">
        <v>126</v>
      </c>
      <c r="R71" s="18">
        <v>8</v>
      </c>
      <c r="S71" s="18" t="s">
        <v>79</v>
      </c>
      <c r="T71" s="18"/>
    </row>
    <row r="72" spans="1:20">
      <c r="A72" s="4">
        <v>68</v>
      </c>
      <c r="B72" s="17" t="s">
        <v>63</v>
      </c>
      <c r="C72" s="151" t="s">
        <v>224</v>
      </c>
      <c r="D72" s="18" t="s">
        <v>25</v>
      </c>
      <c r="E72" s="151"/>
      <c r="F72" s="18"/>
      <c r="G72" s="151">
        <v>5</v>
      </c>
      <c r="H72" s="151">
        <v>7</v>
      </c>
      <c r="I72" s="56">
        <f t="shared" si="1"/>
        <v>12</v>
      </c>
      <c r="J72" s="157">
        <v>9706055979</v>
      </c>
      <c r="K72" s="18" t="s">
        <v>169</v>
      </c>
      <c r="L72" s="18" t="s">
        <v>170</v>
      </c>
      <c r="M72" s="147">
        <v>9401450197</v>
      </c>
      <c r="N72" s="151" t="s">
        <v>183</v>
      </c>
      <c r="O72" s="149">
        <v>9954392218</v>
      </c>
      <c r="P72" s="24">
        <v>43700</v>
      </c>
      <c r="Q72" s="18" t="s">
        <v>126</v>
      </c>
      <c r="R72" s="18">
        <v>8</v>
      </c>
      <c r="S72" s="18" t="s">
        <v>79</v>
      </c>
      <c r="T72" s="18"/>
    </row>
    <row r="73" spans="1:20" ht="33">
      <c r="A73" s="4">
        <v>69</v>
      </c>
      <c r="B73" s="17" t="s">
        <v>62</v>
      </c>
      <c r="C73" s="143" t="s">
        <v>218</v>
      </c>
      <c r="D73" s="18" t="s">
        <v>23</v>
      </c>
      <c r="E73" s="161" t="s">
        <v>219</v>
      </c>
      <c r="F73" s="161" t="s">
        <v>156</v>
      </c>
      <c r="G73" s="148">
        <v>58</v>
      </c>
      <c r="H73" s="148">
        <v>52</v>
      </c>
      <c r="I73" s="56">
        <f t="shared" si="1"/>
        <v>110</v>
      </c>
      <c r="J73" s="151">
        <v>9613858958</v>
      </c>
      <c r="K73" s="18" t="s">
        <v>75</v>
      </c>
      <c r="L73" s="146" t="s">
        <v>76</v>
      </c>
      <c r="M73" s="147">
        <v>9085862146</v>
      </c>
      <c r="N73" s="148" t="s">
        <v>205</v>
      </c>
      <c r="O73" s="159">
        <v>9854386551</v>
      </c>
      <c r="P73" s="24">
        <v>43701</v>
      </c>
      <c r="Q73" s="18" t="s">
        <v>140</v>
      </c>
      <c r="R73" s="18">
        <v>15</v>
      </c>
      <c r="S73" s="18" t="s">
        <v>79</v>
      </c>
      <c r="T73" s="18"/>
    </row>
    <row r="74" spans="1:20">
      <c r="A74" s="4">
        <v>70</v>
      </c>
      <c r="B74" s="17" t="s">
        <v>62</v>
      </c>
      <c r="C74" s="151" t="s">
        <v>225</v>
      </c>
      <c r="D74" s="18" t="s">
        <v>25</v>
      </c>
      <c r="E74" s="151">
        <v>4</v>
      </c>
      <c r="F74" s="18"/>
      <c r="G74" s="151">
        <v>107</v>
      </c>
      <c r="H74" s="151">
        <v>74</v>
      </c>
      <c r="I74" s="56">
        <f t="shared" si="1"/>
        <v>181</v>
      </c>
      <c r="J74" s="151">
        <v>7399867774</v>
      </c>
      <c r="K74" s="18" t="s">
        <v>75</v>
      </c>
      <c r="L74" s="146" t="s">
        <v>76</v>
      </c>
      <c r="M74" s="147">
        <v>9085862146</v>
      </c>
      <c r="N74" s="151" t="s">
        <v>90</v>
      </c>
      <c r="O74" s="149">
        <v>9859140575</v>
      </c>
      <c r="P74" s="24">
        <v>43701</v>
      </c>
      <c r="Q74" s="18" t="s">
        <v>140</v>
      </c>
      <c r="R74" s="18">
        <v>15</v>
      </c>
      <c r="S74" s="18" t="s">
        <v>79</v>
      </c>
      <c r="T74" s="18"/>
    </row>
    <row r="75" spans="1:20" ht="33">
      <c r="A75" s="4">
        <v>71</v>
      </c>
      <c r="B75" s="17" t="s">
        <v>63</v>
      </c>
      <c r="C75" s="143" t="s">
        <v>227</v>
      </c>
      <c r="D75" s="18" t="s">
        <v>23</v>
      </c>
      <c r="E75" s="144" t="s">
        <v>228</v>
      </c>
      <c r="F75" s="144" t="s">
        <v>89</v>
      </c>
      <c r="G75" s="145">
        <v>42</v>
      </c>
      <c r="H75" s="145">
        <v>40</v>
      </c>
      <c r="I75" s="56">
        <f t="shared" si="1"/>
        <v>82</v>
      </c>
      <c r="J75" s="143" t="s">
        <v>229</v>
      </c>
      <c r="K75" s="18" t="s">
        <v>169</v>
      </c>
      <c r="L75" s="18" t="s">
        <v>170</v>
      </c>
      <c r="M75" s="152"/>
      <c r="N75" s="158" t="s">
        <v>216</v>
      </c>
      <c r="O75" s="153">
        <v>8876472098</v>
      </c>
      <c r="P75" s="24">
        <v>43701</v>
      </c>
      <c r="Q75" s="18" t="s">
        <v>140</v>
      </c>
      <c r="R75" s="18">
        <v>8</v>
      </c>
      <c r="S75" s="18" t="s">
        <v>79</v>
      </c>
      <c r="T75" s="18"/>
    </row>
    <row r="76" spans="1:20">
      <c r="A76" s="4">
        <v>72</v>
      </c>
      <c r="B76" s="17" t="s">
        <v>63</v>
      </c>
      <c r="C76" s="18" t="s">
        <v>230</v>
      </c>
      <c r="D76" s="18" t="s">
        <v>25</v>
      </c>
      <c r="E76" s="19"/>
      <c r="F76" s="18"/>
      <c r="G76" s="19">
        <v>18</v>
      </c>
      <c r="H76" s="19">
        <v>9</v>
      </c>
      <c r="I76" s="56">
        <f t="shared" si="1"/>
        <v>27</v>
      </c>
      <c r="J76" s="149">
        <v>9957201474</v>
      </c>
      <c r="K76" s="18" t="s">
        <v>231</v>
      </c>
      <c r="L76" s="18" t="s">
        <v>232</v>
      </c>
      <c r="M76" s="152">
        <v>9864062178</v>
      </c>
      <c r="N76" s="18" t="s">
        <v>233</v>
      </c>
      <c r="O76" s="153">
        <v>9707279650</v>
      </c>
      <c r="P76" s="24">
        <v>43701</v>
      </c>
      <c r="Q76" s="18" t="s">
        <v>140</v>
      </c>
      <c r="R76" s="18">
        <v>6</v>
      </c>
      <c r="S76" s="18" t="s">
        <v>79</v>
      </c>
      <c r="T76" s="18"/>
    </row>
    <row r="77" spans="1:20" ht="33">
      <c r="A77" s="4">
        <v>73</v>
      </c>
      <c r="B77" s="17" t="s">
        <v>62</v>
      </c>
      <c r="C77" s="143" t="s">
        <v>218</v>
      </c>
      <c r="D77" s="18" t="s">
        <v>23</v>
      </c>
      <c r="E77" s="161" t="s">
        <v>219</v>
      </c>
      <c r="F77" s="161" t="s">
        <v>156</v>
      </c>
      <c r="G77" s="148">
        <v>58</v>
      </c>
      <c r="H77" s="148">
        <v>51</v>
      </c>
      <c r="I77" s="56">
        <f t="shared" si="1"/>
        <v>109</v>
      </c>
      <c r="J77" s="151">
        <v>9613858958</v>
      </c>
      <c r="K77" s="18" t="s">
        <v>75</v>
      </c>
      <c r="L77" s="146" t="s">
        <v>76</v>
      </c>
      <c r="M77" s="147">
        <v>9085862146</v>
      </c>
      <c r="N77" s="148" t="s">
        <v>205</v>
      </c>
      <c r="O77" s="159">
        <v>9854386551</v>
      </c>
      <c r="P77" s="24">
        <v>43703</v>
      </c>
      <c r="Q77" s="18" t="s">
        <v>78</v>
      </c>
      <c r="R77" s="18">
        <v>15</v>
      </c>
      <c r="S77" s="18" t="s">
        <v>79</v>
      </c>
      <c r="T77" s="18"/>
    </row>
    <row r="78" spans="1:20" ht="33">
      <c r="A78" s="4">
        <v>74</v>
      </c>
      <c r="B78" s="17" t="s">
        <v>62</v>
      </c>
      <c r="C78" s="151" t="s">
        <v>234</v>
      </c>
      <c r="D78" s="18" t="s">
        <v>25</v>
      </c>
      <c r="E78" s="19">
        <v>13</v>
      </c>
      <c r="F78" s="18"/>
      <c r="G78" s="19">
        <v>14</v>
      </c>
      <c r="H78" s="19">
        <v>17</v>
      </c>
      <c r="I78" s="56">
        <f t="shared" si="1"/>
        <v>31</v>
      </c>
      <c r="J78" s="157">
        <v>9678142231</v>
      </c>
      <c r="K78" s="18" t="s">
        <v>176</v>
      </c>
      <c r="L78" s="18" t="s">
        <v>177</v>
      </c>
      <c r="M78" s="147">
        <v>9954115855</v>
      </c>
      <c r="N78" s="151" t="s">
        <v>178</v>
      </c>
      <c r="O78" s="54">
        <v>8876430082</v>
      </c>
      <c r="P78" s="24">
        <v>43703</v>
      </c>
      <c r="Q78" s="18" t="s">
        <v>78</v>
      </c>
      <c r="R78" s="18">
        <v>15</v>
      </c>
      <c r="S78" s="18" t="s">
        <v>79</v>
      </c>
      <c r="T78" s="18"/>
    </row>
    <row r="79" spans="1:20" ht="33">
      <c r="A79" s="4">
        <v>75</v>
      </c>
      <c r="B79" s="17" t="s">
        <v>63</v>
      </c>
      <c r="C79" s="143" t="s">
        <v>235</v>
      </c>
      <c r="D79" s="18" t="s">
        <v>23</v>
      </c>
      <c r="E79" s="144" t="s">
        <v>236</v>
      </c>
      <c r="F79" s="144" t="s">
        <v>89</v>
      </c>
      <c r="G79" s="145">
        <v>27</v>
      </c>
      <c r="H79" s="145">
        <v>20</v>
      </c>
      <c r="I79" s="56">
        <f t="shared" si="1"/>
        <v>47</v>
      </c>
      <c r="J79" s="54">
        <v>9577489980</v>
      </c>
      <c r="K79" s="18" t="s">
        <v>169</v>
      </c>
      <c r="L79" s="18" t="s">
        <v>170</v>
      </c>
      <c r="M79" s="147">
        <v>9401450197</v>
      </c>
      <c r="N79" s="148" t="s">
        <v>173</v>
      </c>
      <c r="O79" s="149">
        <v>9954212022</v>
      </c>
      <c r="P79" s="24">
        <v>43703</v>
      </c>
      <c r="Q79" s="18" t="s">
        <v>78</v>
      </c>
      <c r="R79" s="18">
        <v>8</v>
      </c>
      <c r="S79" s="18" t="s">
        <v>79</v>
      </c>
      <c r="T79" s="18"/>
    </row>
    <row r="80" spans="1:20">
      <c r="A80" s="4">
        <v>76</v>
      </c>
      <c r="B80" s="17" t="s">
        <v>63</v>
      </c>
      <c r="C80" s="148" t="s">
        <v>237</v>
      </c>
      <c r="D80" s="18" t="s">
        <v>25</v>
      </c>
      <c r="E80" s="144" t="s">
        <v>238</v>
      </c>
      <c r="F80" s="18"/>
      <c r="G80" s="19">
        <v>7</v>
      </c>
      <c r="H80" s="19">
        <v>8</v>
      </c>
      <c r="I80" s="56">
        <f t="shared" si="1"/>
        <v>15</v>
      </c>
      <c r="J80" s="162">
        <v>9613129913</v>
      </c>
      <c r="K80" s="18" t="s">
        <v>231</v>
      </c>
      <c r="L80" s="18" t="s">
        <v>232</v>
      </c>
      <c r="M80" s="152">
        <v>9864062178</v>
      </c>
      <c r="N80" s="148" t="s">
        <v>239</v>
      </c>
      <c r="O80" s="149">
        <v>9508799223</v>
      </c>
      <c r="P80" s="24">
        <v>43703</v>
      </c>
      <c r="Q80" s="18" t="s">
        <v>78</v>
      </c>
      <c r="R80" s="18">
        <v>6</v>
      </c>
      <c r="S80" s="18" t="s">
        <v>79</v>
      </c>
      <c r="T80" s="18"/>
    </row>
    <row r="81" spans="1:20" ht="33">
      <c r="A81" s="4">
        <v>77</v>
      </c>
      <c r="B81" s="17" t="s">
        <v>62</v>
      </c>
      <c r="C81" s="143" t="s">
        <v>218</v>
      </c>
      <c r="D81" s="18" t="s">
        <v>23</v>
      </c>
      <c r="E81" s="161" t="s">
        <v>219</v>
      </c>
      <c r="F81" s="161" t="s">
        <v>156</v>
      </c>
      <c r="G81" s="148">
        <v>58</v>
      </c>
      <c r="H81" s="148">
        <v>51</v>
      </c>
      <c r="I81" s="56">
        <f t="shared" si="1"/>
        <v>109</v>
      </c>
      <c r="J81" s="151">
        <v>9613858958</v>
      </c>
      <c r="K81" s="18" t="s">
        <v>75</v>
      </c>
      <c r="L81" s="146" t="s">
        <v>76</v>
      </c>
      <c r="M81" s="147">
        <v>9085862146</v>
      </c>
      <c r="N81" s="148" t="s">
        <v>205</v>
      </c>
      <c r="O81" s="159">
        <v>9854386551</v>
      </c>
      <c r="P81" s="24">
        <v>43704</v>
      </c>
      <c r="Q81" s="18" t="s">
        <v>91</v>
      </c>
      <c r="R81" s="18">
        <v>15</v>
      </c>
      <c r="S81" s="18" t="s">
        <v>79</v>
      </c>
      <c r="T81" s="18"/>
    </row>
    <row r="82" spans="1:20">
      <c r="A82" s="4">
        <v>78</v>
      </c>
      <c r="B82" s="17" t="s">
        <v>62</v>
      </c>
      <c r="C82" s="148" t="s">
        <v>240</v>
      </c>
      <c r="D82" s="18" t="s">
        <v>25</v>
      </c>
      <c r="E82" s="19">
        <v>40</v>
      </c>
      <c r="F82" s="18"/>
      <c r="G82" s="148">
        <v>24</v>
      </c>
      <c r="H82" s="148">
        <v>12</v>
      </c>
      <c r="I82" s="56">
        <f t="shared" si="1"/>
        <v>36</v>
      </c>
      <c r="J82" s="150">
        <v>9854103163</v>
      </c>
      <c r="K82" s="18" t="s">
        <v>123</v>
      </c>
      <c r="L82" s="18" t="s">
        <v>124</v>
      </c>
      <c r="M82" s="147">
        <v>9954256843</v>
      </c>
      <c r="N82" s="148" t="s">
        <v>125</v>
      </c>
      <c r="O82" s="149">
        <v>9859834724</v>
      </c>
      <c r="P82" s="24">
        <v>43704</v>
      </c>
      <c r="Q82" s="18" t="s">
        <v>91</v>
      </c>
      <c r="R82" s="18">
        <v>15</v>
      </c>
      <c r="S82" s="18" t="s">
        <v>79</v>
      </c>
      <c r="T82" s="18"/>
    </row>
    <row r="83" spans="1:20" ht="33">
      <c r="A83" s="4">
        <v>79</v>
      </c>
      <c r="B83" s="17" t="s">
        <v>63</v>
      </c>
      <c r="C83" s="143" t="s">
        <v>241</v>
      </c>
      <c r="D83" s="18" t="s">
        <v>23</v>
      </c>
      <c r="E83" s="144" t="s">
        <v>242</v>
      </c>
      <c r="F83" s="144" t="s">
        <v>89</v>
      </c>
      <c r="G83" s="145">
        <v>36</v>
      </c>
      <c r="H83" s="145">
        <v>35</v>
      </c>
      <c r="I83" s="56">
        <f t="shared" si="1"/>
        <v>71</v>
      </c>
      <c r="J83" s="54">
        <v>9954211767</v>
      </c>
      <c r="K83" s="18" t="s">
        <v>169</v>
      </c>
      <c r="L83" s="18" t="s">
        <v>170</v>
      </c>
      <c r="M83" s="147">
        <v>9401450197</v>
      </c>
      <c r="N83" s="148" t="s">
        <v>243</v>
      </c>
      <c r="O83" s="149">
        <v>9707104596</v>
      </c>
      <c r="P83" s="24">
        <v>43704</v>
      </c>
      <c r="Q83" s="18" t="s">
        <v>91</v>
      </c>
      <c r="R83" s="18">
        <v>8</v>
      </c>
      <c r="S83" s="18" t="s">
        <v>79</v>
      </c>
      <c r="T83" s="18"/>
    </row>
    <row r="84" spans="1:20">
      <c r="A84" s="4">
        <v>80</v>
      </c>
      <c r="B84" s="17" t="s">
        <v>63</v>
      </c>
      <c r="C84" s="151" t="s">
        <v>244</v>
      </c>
      <c r="D84" s="18" t="s">
        <v>25</v>
      </c>
      <c r="E84" s="19">
        <v>70</v>
      </c>
      <c r="F84" s="18"/>
      <c r="G84" s="151">
        <v>20</v>
      </c>
      <c r="H84" s="151">
        <v>17</v>
      </c>
      <c r="I84" s="56">
        <f t="shared" si="1"/>
        <v>37</v>
      </c>
      <c r="J84" s="157">
        <v>8811923140</v>
      </c>
      <c r="K84" s="18" t="s">
        <v>231</v>
      </c>
      <c r="L84" s="18" t="s">
        <v>232</v>
      </c>
      <c r="M84" s="152">
        <v>9864062178</v>
      </c>
      <c r="N84" s="151" t="s">
        <v>245</v>
      </c>
      <c r="O84" s="149">
        <v>8399850370</v>
      </c>
      <c r="P84" s="24">
        <v>43704</v>
      </c>
      <c r="Q84" s="18" t="s">
        <v>91</v>
      </c>
      <c r="R84" s="18">
        <v>6</v>
      </c>
      <c r="S84" s="18" t="s">
        <v>79</v>
      </c>
      <c r="T84" s="18"/>
    </row>
    <row r="85" spans="1:20" ht="33">
      <c r="A85" s="4">
        <v>81</v>
      </c>
      <c r="B85" s="17" t="s">
        <v>62</v>
      </c>
      <c r="C85" s="143" t="s">
        <v>218</v>
      </c>
      <c r="D85" s="18" t="s">
        <v>23</v>
      </c>
      <c r="E85" s="161" t="s">
        <v>219</v>
      </c>
      <c r="F85" s="161" t="s">
        <v>156</v>
      </c>
      <c r="G85" s="148">
        <v>58</v>
      </c>
      <c r="H85" s="148">
        <v>51</v>
      </c>
      <c r="I85" s="56">
        <f t="shared" si="1"/>
        <v>109</v>
      </c>
      <c r="J85" s="151">
        <v>9613858958</v>
      </c>
      <c r="K85" s="18" t="s">
        <v>75</v>
      </c>
      <c r="L85" s="146" t="s">
        <v>76</v>
      </c>
      <c r="M85" s="147">
        <v>9085862146</v>
      </c>
      <c r="N85" s="148" t="s">
        <v>205</v>
      </c>
      <c r="O85" s="159">
        <v>9854386551</v>
      </c>
      <c r="P85" s="24">
        <v>43705</v>
      </c>
      <c r="Q85" s="18" t="s">
        <v>101</v>
      </c>
      <c r="R85" s="18">
        <v>15</v>
      </c>
      <c r="S85" s="18" t="s">
        <v>79</v>
      </c>
      <c r="T85" s="18"/>
    </row>
    <row r="86" spans="1:20" ht="33">
      <c r="A86" s="4">
        <v>82</v>
      </c>
      <c r="B86" s="17" t="s">
        <v>62</v>
      </c>
      <c r="C86" s="151" t="s">
        <v>179</v>
      </c>
      <c r="D86" s="18" t="s">
        <v>25</v>
      </c>
      <c r="E86" s="151">
        <v>42</v>
      </c>
      <c r="F86" s="18"/>
      <c r="G86" s="151">
        <v>5</v>
      </c>
      <c r="H86" s="151">
        <v>5</v>
      </c>
      <c r="I86" s="56">
        <f t="shared" si="1"/>
        <v>10</v>
      </c>
      <c r="J86" s="151">
        <v>9678142231</v>
      </c>
      <c r="K86" s="18" t="s">
        <v>123</v>
      </c>
      <c r="L86" s="18" t="s">
        <v>124</v>
      </c>
      <c r="M86" s="147">
        <v>9954256843</v>
      </c>
      <c r="N86" s="148" t="s">
        <v>125</v>
      </c>
      <c r="O86" s="149">
        <v>9859834724</v>
      </c>
      <c r="P86" s="24">
        <v>43705</v>
      </c>
      <c r="Q86" s="18" t="s">
        <v>101</v>
      </c>
      <c r="R86" s="18">
        <v>12</v>
      </c>
      <c r="S86" s="18" t="s">
        <v>79</v>
      </c>
      <c r="T86" s="18"/>
    </row>
    <row r="87" spans="1:20" ht="33">
      <c r="A87" s="4">
        <v>83</v>
      </c>
      <c r="B87" s="17" t="s">
        <v>63</v>
      </c>
      <c r="C87" s="143" t="s">
        <v>246</v>
      </c>
      <c r="D87" s="18" t="s">
        <v>23</v>
      </c>
      <c r="E87" s="144" t="s">
        <v>247</v>
      </c>
      <c r="F87" s="144" t="s">
        <v>89</v>
      </c>
      <c r="G87" s="145">
        <v>6</v>
      </c>
      <c r="H87" s="145">
        <v>13</v>
      </c>
      <c r="I87" s="56">
        <f t="shared" si="1"/>
        <v>19</v>
      </c>
      <c r="J87" s="54">
        <v>9577844608</v>
      </c>
      <c r="K87" s="18" t="s">
        <v>248</v>
      </c>
      <c r="L87" s="18" t="s">
        <v>249</v>
      </c>
      <c r="M87" s="147">
        <v>7896015581</v>
      </c>
      <c r="N87" s="148" t="s">
        <v>250</v>
      </c>
      <c r="O87" s="149">
        <v>9859092199</v>
      </c>
      <c r="P87" s="24">
        <v>43705</v>
      </c>
      <c r="Q87" s="18" t="s">
        <v>101</v>
      </c>
      <c r="R87" s="18">
        <v>8</v>
      </c>
      <c r="S87" s="18" t="s">
        <v>79</v>
      </c>
      <c r="T87" s="18"/>
    </row>
    <row r="88" spans="1:20" ht="33">
      <c r="A88" s="4">
        <v>84</v>
      </c>
      <c r="B88" s="17" t="s">
        <v>63</v>
      </c>
      <c r="C88" s="151" t="s">
        <v>251</v>
      </c>
      <c r="D88" s="18" t="s">
        <v>25</v>
      </c>
      <c r="E88" s="19"/>
      <c r="F88" s="18"/>
      <c r="G88" s="148">
        <v>23</v>
      </c>
      <c r="H88" s="148">
        <v>33</v>
      </c>
      <c r="I88" s="56">
        <f t="shared" si="1"/>
        <v>56</v>
      </c>
      <c r="J88" s="152">
        <v>8822678902</v>
      </c>
      <c r="K88" s="18" t="s">
        <v>231</v>
      </c>
      <c r="L88" s="18" t="s">
        <v>232</v>
      </c>
      <c r="M88" s="152">
        <v>9864062178</v>
      </c>
      <c r="N88" s="148" t="s">
        <v>252</v>
      </c>
      <c r="O88" s="149">
        <v>9875180492</v>
      </c>
      <c r="P88" s="24">
        <v>43705</v>
      </c>
      <c r="Q88" s="18" t="s">
        <v>101</v>
      </c>
      <c r="R88" s="18">
        <v>6</v>
      </c>
      <c r="S88" s="18" t="s">
        <v>79</v>
      </c>
      <c r="T88" s="18"/>
    </row>
    <row r="89" spans="1:20" ht="33">
      <c r="A89" s="4">
        <v>85</v>
      </c>
      <c r="B89" s="20" t="s">
        <v>62</v>
      </c>
      <c r="C89" s="143" t="s">
        <v>411</v>
      </c>
      <c r="D89" s="18" t="s">
        <v>23</v>
      </c>
      <c r="E89" s="144" t="s">
        <v>412</v>
      </c>
      <c r="F89" s="144" t="s">
        <v>74</v>
      </c>
      <c r="G89" s="145">
        <v>52</v>
      </c>
      <c r="H89" s="145">
        <v>51</v>
      </c>
      <c r="I89" s="56">
        <f t="shared" si="1"/>
        <v>103</v>
      </c>
      <c r="J89" s="54" t="s">
        <v>469</v>
      </c>
      <c r="K89" s="18" t="s">
        <v>106</v>
      </c>
      <c r="L89" s="18" t="s">
        <v>107</v>
      </c>
      <c r="M89" s="152">
        <v>8876853748</v>
      </c>
      <c r="N89" s="148" t="s">
        <v>120</v>
      </c>
      <c r="O89" s="156">
        <v>9577238320</v>
      </c>
      <c r="P89" s="24">
        <v>43706</v>
      </c>
      <c r="Q89" s="18" t="s">
        <v>114</v>
      </c>
      <c r="R89" s="18">
        <v>15</v>
      </c>
      <c r="S89" s="18" t="s">
        <v>79</v>
      </c>
      <c r="T89" s="18"/>
    </row>
    <row r="90" spans="1:20">
      <c r="A90" s="4">
        <v>86</v>
      </c>
      <c r="B90" s="20" t="s">
        <v>62</v>
      </c>
      <c r="C90" s="151" t="s">
        <v>414</v>
      </c>
      <c r="D90" s="18" t="s">
        <v>25</v>
      </c>
      <c r="E90" s="19"/>
      <c r="F90" s="18"/>
      <c r="G90" s="151">
        <v>7</v>
      </c>
      <c r="H90" s="151">
        <v>6</v>
      </c>
      <c r="I90" s="56">
        <f t="shared" si="1"/>
        <v>13</v>
      </c>
      <c r="J90" s="157">
        <v>8876376437</v>
      </c>
      <c r="K90" s="18" t="s">
        <v>106</v>
      </c>
      <c r="L90" s="18" t="s">
        <v>107</v>
      </c>
      <c r="M90" s="152">
        <v>8876853748</v>
      </c>
      <c r="N90" s="148" t="s">
        <v>409</v>
      </c>
      <c r="O90" s="152">
        <v>9957126978</v>
      </c>
      <c r="P90" s="24">
        <v>43706</v>
      </c>
      <c r="Q90" s="18" t="s">
        <v>114</v>
      </c>
      <c r="R90" s="18">
        <v>12</v>
      </c>
      <c r="S90" s="18" t="s">
        <v>79</v>
      </c>
      <c r="T90" s="18"/>
    </row>
    <row r="91" spans="1:20" ht="33">
      <c r="A91" s="4">
        <v>87</v>
      </c>
      <c r="B91" s="20" t="s">
        <v>63</v>
      </c>
      <c r="C91" s="143" t="s">
        <v>346</v>
      </c>
      <c r="D91" s="18" t="s">
        <v>23</v>
      </c>
      <c r="E91" s="144" t="s">
        <v>347</v>
      </c>
      <c r="F91" s="144" t="s">
        <v>156</v>
      </c>
      <c r="G91" s="148">
        <v>46</v>
      </c>
      <c r="H91" s="148">
        <v>50</v>
      </c>
      <c r="I91" s="56">
        <f t="shared" si="1"/>
        <v>96</v>
      </c>
      <c r="J91" s="143">
        <v>9954097204</v>
      </c>
      <c r="K91" s="18" t="s">
        <v>231</v>
      </c>
      <c r="L91" s="18" t="s">
        <v>232</v>
      </c>
      <c r="M91" s="152">
        <v>9864062178</v>
      </c>
      <c r="N91" s="158" t="s">
        <v>405</v>
      </c>
      <c r="O91" s="153">
        <v>9707279650</v>
      </c>
      <c r="P91" s="24">
        <v>43706</v>
      </c>
      <c r="Q91" s="18" t="s">
        <v>114</v>
      </c>
      <c r="R91" s="18">
        <v>6</v>
      </c>
      <c r="S91" s="18" t="s">
        <v>79</v>
      </c>
      <c r="T91" s="18"/>
    </row>
    <row r="92" spans="1:20">
      <c r="A92" s="4">
        <v>88</v>
      </c>
      <c r="B92" s="20" t="s">
        <v>63</v>
      </c>
      <c r="C92" s="151" t="s">
        <v>415</v>
      </c>
      <c r="D92" s="18" t="s">
        <v>25</v>
      </c>
      <c r="E92" s="19"/>
      <c r="F92" s="18"/>
      <c r="G92" s="151">
        <v>7</v>
      </c>
      <c r="H92" s="151">
        <v>5</v>
      </c>
      <c r="I92" s="56">
        <f t="shared" si="1"/>
        <v>12</v>
      </c>
      <c r="J92" s="157">
        <v>9577769572</v>
      </c>
      <c r="K92" s="18" t="s">
        <v>84</v>
      </c>
      <c r="L92" s="146" t="s">
        <v>85</v>
      </c>
      <c r="M92" s="147">
        <v>9854693201</v>
      </c>
      <c r="N92" s="151" t="s">
        <v>118</v>
      </c>
      <c r="O92" s="149">
        <v>9508025159</v>
      </c>
      <c r="P92" s="24">
        <v>43706</v>
      </c>
      <c r="Q92" s="18" t="s">
        <v>114</v>
      </c>
      <c r="R92" s="18">
        <v>8</v>
      </c>
      <c r="S92" s="18" t="s">
        <v>79</v>
      </c>
      <c r="T92" s="18"/>
    </row>
    <row r="93" spans="1:20" ht="33">
      <c r="A93" s="4">
        <v>89</v>
      </c>
      <c r="B93" s="20" t="s">
        <v>62</v>
      </c>
      <c r="C93" s="143" t="s">
        <v>411</v>
      </c>
      <c r="D93" s="18" t="s">
        <v>23</v>
      </c>
      <c r="E93" s="144" t="s">
        <v>412</v>
      </c>
      <c r="F93" s="144" t="s">
        <v>74</v>
      </c>
      <c r="G93" s="145">
        <v>52</v>
      </c>
      <c r="H93" s="145">
        <v>51</v>
      </c>
      <c r="I93" s="56">
        <f t="shared" si="1"/>
        <v>103</v>
      </c>
      <c r="J93" s="54" t="s">
        <v>469</v>
      </c>
      <c r="K93" s="18" t="s">
        <v>106</v>
      </c>
      <c r="L93" s="18" t="s">
        <v>107</v>
      </c>
      <c r="M93" s="152">
        <v>8876853748</v>
      </c>
      <c r="N93" s="148" t="s">
        <v>120</v>
      </c>
      <c r="O93" s="156">
        <v>9577238320</v>
      </c>
      <c r="P93" s="24">
        <v>43708</v>
      </c>
      <c r="Q93" s="18" t="s">
        <v>140</v>
      </c>
      <c r="R93" s="18">
        <v>15</v>
      </c>
      <c r="S93" s="18" t="s">
        <v>79</v>
      </c>
      <c r="T93" s="18"/>
    </row>
    <row r="94" spans="1:20">
      <c r="A94" s="4">
        <v>90</v>
      </c>
      <c r="B94" s="20" t="s">
        <v>62</v>
      </c>
      <c r="C94" s="18" t="s">
        <v>345</v>
      </c>
      <c r="D94" s="18" t="s">
        <v>25</v>
      </c>
      <c r="E94" s="19">
        <v>12</v>
      </c>
      <c r="F94" s="18"/>
      <c r="G94" s="19">
        <v>6</v>
      </c>
      <c r="H94" s="19">
        <v>3</v>
      </c>
      <c r="I94" s="56">
        <f t="shared" si="1"/>
        <v>9</v>
      </c>
      <c r="J94" s="152">
        <v>9613842004</v>
      </c>
      <c r="K94" s="18" t="s">
        <v>399</v>
      </c>
      <c r="L94" s="18" t="s">
        <v>400</v>
      </c>
      <c r="M94" s="147">
        <v>8486406419</v>
      </c>
      <c r="N94" s="18" t="s">
        <v>402</v>
      </c>
      <c r="O94" s="149">
        <v>7399623558</v>
      </c>
      <c r="P94" s="24">
        <v>43708</v>
      </c>
      <c r="Q94" s="18" t="s">
        <v>140</v>
      </c>
      <c r="R94" s="18">
        <v>6</v>
      </c>
      <c r="S94" s="18" t="s">
        <v>79</v>
      </c>
      <c r="T94" s="18"/>
    </row>
    <row r="95" spans="1:20">
      <c r="A95" s="4">
        <v>91</v>
      </c>
      <c r="B95" s="20" t="s">
        <v>63</v>
      </c>
      <c r="C95" s="143" t="s">
        <v>416</v>
      </c>
      <c r="D95" s="18" t="s">
        <v>23</v>
      </c>
      <c r="E95" s="144" t="s">
        <v>73</v>
      </c>
      <c r="F95" s="144" t="s">
        <v>89</v>
      </c>
      <c r="G95" s="145">
        <v>40</v>
      </c>
      <c r="H95" s="145">
        <v>41</v>
      </c>
      <c r="I95" s="56">
        <f t="shared" si="1"/>
        <v>81</v>
      </c>
      <c r="J95" s="54">
        <v>9706566125</v>
      </c>
      <c r="K95" s="18" t="s">
        <v>176</v>
      </c>
      <c r="L95" s="18" t="s">
        <v>177</v>
      </c>
      <c r="M95" s="147">
        <v>9954115855</v>
      </c>
      <c r="N95" s="148" t="s">
        <v>470</v>
      </c>
      <c r="O95" s="149">
        <v>9508381820</v>
      </c>
      <c r="P95" s="24">
        <v>43708</v>
      </c>
      <c r="Q95" s="18" t="s">
        <v>140</v>
      </c>
      <c r="R95" s="18">
        <v>8</v>
      </c>
      <c r="S95" s="18" t="s">
        <v>79</v>
      </c>
      <c r="T95" s="18"/>
    </row>
    <row r="96" spans="1:20">
      <c r="A96" s="4">
        <v>92</v>
      </c>
      <c r="B96" s="20" t="s">
        <v>63</v>
      </c>
      <c r="C96" s="148" t="s">
        <v>417</v>
      </c>
      <c r="D96" s="18" t="s">
        <v>25</v>
      </c>
      <c r="E96" s="19">
        <v>22</v>
      </c>
      <c r="F96" s="18"/>
      <c r="G96" s="148">
        <v>9</v>
      </c>
      <c r="H96" s="148">
        <v>7</v>
      </c>
      <c r="I96" s="56">
        <f t="shared" si="1"/>
        <v>16</v>
      </c>
      <c r="J96" s="150">
        <v>9678977447</v>
      </c>
      <c r="K96" s="18" t="s">
        <v>471</v>
      </c>
      <c r="L96" s="18" t="s">
        <v>472</v>
      </c>
      <c r="M96" s="152">
        <v>9864328262</v>
      </c>
      <c r="N96" s="148" t="s">
        <v>473</v>
      </c>
      <c r="O96" s="54">
        <v>9957783068</v>
      </c>
      <c r="P96" s="24">
        <v>43708</v>
      </c>
      <c r="Q96" s="18" t="s">
        <v>140</v>
      </c>
      <c r="R96" s="18">
        <v>8</v>
      </c>
      <c r="S96" s="18" t="s">
        <v>79</v>
      </c>
      <c r="T96" s="18"/>
    </row>
    <row r="97" spans="1:20">
      <c r="A97" s="4">
        <v>93</v>
      </c>
      <c r="B97" s="20"/>
      <c r="C97" s="143"/>
      <c r="D97" s="18"/>
      <c r="E97" s="144"/>
      <c r="F97" s="144"/>
      <c r="G97" s="145"/>
      <c r="H97" s="145"/>
      <c r="I97" s="56">
        <f t="shared" si="1"/>
        <v>0</v>
      </c>
      <c r="J97" s="151"/>
      <c r="K97" s="18"/>
      <c r="L97" s="18"/>
      <c r="M97" s="152"/>
      <c r="N97" s="148"/>
      <c r="O97" s="152"/>
      <c r="P97" s="24"/>
      <c r="Q97" s="18"/>
      <c r="R97" s="18"/>
      <c r="S97" s="18"/>
      <c r="T97" s="18"/>
    </row>
    <row r="98" spans="1:20">
      <c r="A98" s="4">
        <v>94</v>
      </c>
      <c r="B98" s="20"/>
      <c r="C98" s="148"/>
      <c r="D98" s="18"/>
      <c r="E98" s="19"/>
      <c r="F98" s="18"/>
      <c r="G98" s="148"/>
      <c r="H98" s="148"/>
      <c r="I98" s="56">
        <f t="shared" si="1"/>
        <v>0</v>
      </c>
      <c r="J98" s="150"/>
      <c r="K98" s="18"/>
      <c r="L98" s="18"/>
      <c r="M98" s="147"/>
      <c r="N98" s="18"/>
      <c r="O98" s="149"/>
      <c r="P98" s="24"/>
      <c r="Q98" s="18"/>
      <c r="R98" s="18"/>
      <c r="S98" s="18"/>
      <c r="T98" s="18"/>
    </row>
    <row r="99" spans="1:20">
      <c r="A99" s="4">
        <v>95</v>
      </c>
      <c r="B99" s="20"/>
      <c r="C99" s="143"/>
      <c r="D99" s="18"/>
      <c r="E99" s="144"/>
      <c r="F99" s="144"/>
      <c r="G99" s="145"/>
      <c r="H99" s="145"/>
      <c r="I99" s="56">
        <f t="shared" si="1"/>
        <v>0</v>
      </c>
      <c r="J99" s="54"/>
      <c r="K99" s="18"/>
      <c r="L99" s="18"/>
      <c r="M99" s="147"/>
      <c r="N99" s="148"/>
      <c r="O99" s="149"/>
      <c r="P99" s="24"/>
      <c r="Q99" s="18"/>
      <c r="R99" s="18"/>
      <c r="S99" s="18"/>
      <c r="T99" s="18"/>
    </row>
    <row r="100" spans="1:20">
      <c r="A100" s="4">
        <v>96</v>
      </c>
      <c r="B100" s="20"/>
      <c r="C100" s="148"/>
      <c r="D100" s="18"/>
      <c r="E100" s="19"/>
      <c r="F100" s="18"/>
      <c r="G100" s="148"/>
      <c r="H100" s="148"/>
      <c r="I100" s="56">
        <f t="shared" si="1"/>
        <v>0</v>
      </c>
      <c r="J100" s="150"/>
      <c r="K100" s="18"/>
      <c r="L100" s="18"/>
      <c r="M100" s="152"/>
      <c r="N100" s="148"/>
      <c r="O100" s="54"/>
      <c r="P100" s="24"/>
      <c r="Q100" s="18"/>
      <c r="R100" s="18"/>
      <c r="S100" s="18"/>
      <c r="T100" s="18"/>
    </row>
    <row r="101" spans="1:20">
      <c r="A101" s="4">
        <v>97</v>
      </c>
      <c r="B101" s="20"/>
      <c r="C101" s="143"/>
      <c r="D101" s="18"/>
      <c r="E101" s="144"/>
      <c r="F101" s="144"/>
      <c r="G101" s="145"/>
      <c r="H101" s="145"/>
      <c r="I101" s="56">
        <f t="shared" si="1"/>
        <v>0</v>
      </c>
      <c r="J101" s="151"/>
      <c r="K101" s="18"/>
      <c r="L101" s="18"/>
      <c r="M101" s="152"/>
      <c r="N101" s="148"/>
      <c r="O101" s="152"/>
      <c r="P101" s="24"/>
      <c r="Q101" s="18"/>
      <c r="R101" s="18"/>
      <c r="S101" s="18"/>
      <c r="T101" s="18"/>
    </row>
    <row r="102" spans="1:20">
      <c r="A102" s="4">
        <v>98</v>
      </c>
      <c r="B102" s="20"/>
      <c r="C102" s="151"/>
      <c r="D102" s="18"/>
      <c r="E102" s="19"/>
      <c r="F102" s="18"/>
      <c r="G102" s="151"/>
      <c r="H102" s="151"/>
      <c r="I102" s="56">
        <f t="shared" si="1"/>
        <v>0</v>
      </c>
      <c r="J102" s="157"/>
      <c r="K102" s="18"/>
      <c r="L102" s="18"/>
      <c r="M102" s="147"/>
      <c r="N102" s="18"/>
      <c r="O102" s="149"/>
      <c r="P102" s="24"/>
      <c r="Q102" s="18"/>
      <c r="R102" s="18"/>
      <c r="S102" s="18"/>
      <c r="T102" s="18"/>
    </row>
    <row r="103" spans="1:20">
      <c r="A103" s="4">
        <v>99</v>
      </c>
      <c r="B103" s="20"/>
      <c r="C103" s="143"/>
      <c r="D103" s="18"/>
      <c r="E103" s="144"/>
      <c r="F103" s="144"/>
      <c r="G103" s="145"/>
      <c r="H103" s="145"/>
      <c r="I103" s="56">
        <f t="shared" si="1"/>
        <v>0</v>
      </c>
      <c r="J103" s="143"/>
      <c r="K103" s="18"/>
      <c r="L103" s="18"/>
      <c r="M103" s="152"/>
      <c r="N103" s="148"/>
      <c r="O103" s="149"/>
      <c r="P103" s="24"/>
      <c r="Q103" s="18"/>
      <c r="R103" s="18"/>
      <c r="S103" s="18"/>
      <c r="T103" s="18"/>
    </row>
    <row r="104" spans="1:20">
      <c r="A104" s="4">
        <v>100</v>
      </c>
      <c r="B104" s="20"/>
      <c r="C104" s="148"/>
      <c r="D104" s="18"/>
      <c r="E104" s="19"/>
      <c r="F104" s="18"/>
      <c r="G104" s="148"/>
      <c r="H104" s="148"/>
      <c r="I104" s="56">
        <f t="shared" si="1"/>
        <v>0</v>
      </c>
      <c r="J104" s="150"/>
      <c r="K104" s="18"/>
      <c r="L104" s="18"/>
      <c r="M104" s="152"/>
      <c r="N104" s="148"/>
      <c r="O104" s="149"/>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92</v>
      </c>
      <c r="D165" s="21"/>
      <c r="E165" s="13"/>
      <c r="F165" s="21"/>
      <c r="G165" s="57">
        <f>SUM(G5:G164)</f>
        <v>2193</v>
      </c>
      <c r="H165" s="57">
        <f>SUM(H5:H164)</f>
        <v>2355</v>
      </c>
      <c r="I165" s="57">
        <f>SUM(I5:I164)</f>
        <v>4548</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46</v>
      </c>
    </row>
    <row r="167" spans="1:20">
      <c r="A167" s="44" t="s">
        <v>63</v>
      </c>
      <c r="B167" s="10">
        <f>COUNTIF(B$6:B$164,"Team 2")</f>
        <v>46</v>
      </c>
      <c r="C167" s="44" t="s">
        <v>23</v>
      </c>
      <c r="D167" s="10">
        <f>COUNTIF(D5:D164,"School")</f>
        <v>46</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S112" sqref="S112"/>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19" t="s">
        <v>70</v>
      </c>
      <c r="B1" s="119"/>
      <c r="C1" s="119"/>
      <c r="D1" s="52"/>
      <c r="E1" s="52"/>
      <c r="F1" s="52"/>
      <c r="G1" s="52"/>
      <c r="H1" s="52"/>
      <c r="I1" s="52"/>
      <c r="J1" s="52"/>
      <c r="K1" s="52"/>
      <c r="L1" s="52"/>
      <c r="M1" s="121"/>
      <c r="N1" s="121"/>
      <c r="O1" s="121"/>
      <c r="P1" s="121"/>
      <c r="Q1" s="121"/>
      <c r="R1" s="121"/>
      <c r="S1" s="121"/>
      <c r="T1" s="121"/>
    </row>
    <row r="2" spans="1:20">
      <c r="A2" s="115" t="s">
        <v>59</v>
      </c>
      <c r="B2" s="116"/>
      <c r="C2" s="116"/>
      <c r="D2" s="25">
        <v>43709</v>
      </c>
      <c r="E2" s="22"/>
      <c r="F2" s="22"/>
      <c r="G2" s="22"/>
      <c r="H2" s="22"/>
      <c r="I2" s="22"/>
      <c r="J2" s="22"/>
      <c r="K2" s="22"/>
      <c r="L2" s="22"/>
      <c r="M2" s="22"/>
      <c r="N2" s="22"/>
      <c r="O2" s="22"/>
      <c r="P2" s="22"/>
      <c r="Q2" s="22"/>
      <c r="R2" s="22"/>
      <c r="S2" s="22"/>
    </row>
    <row r="3" spans="1:20" ht="24" customHeight="1">
      <c r="A3" s="111" t="s">
        <v>14</v>
      </c>
      <c r="B3" s="113" t="s">
        <v>61</v>
      </c>
      <c r="C3" s="110" t="s">
        <v>7</v>
      </c>
      <c r="D3" s="110" t="s">
        <v>55</v>
      </c>
      <c r="E3" s="110" t="s">
        <v>16</v>
      </c>
      <c r="F3" s="117" t="s">
        <v>17</v>
      </c>
      <c r="G3" s="110" t="s">
        <v>8</v>
      </c>
      <c r="H3" s="110"/>
      <c r="I3" s="110"/>
      <c r="J3" s="110" t="s">
        <v>31</v>
      </c>
      <c r="K3" s="113" t="s">
        <v>33</v>
      </c>
      <c r="L3" s="113" t="s">
        <v>50</v>
      </c>
      <c r="M3" s="113" t="s">
        <v>51</v>
      </c>
      <c r="N3" s="113" t="s">
        <v>34</v>
      </c>
      <c r="O3" s="113" t="s">
        <v>35</v>
      </c>
      <c r="P3" s="111" t="s">
        <v>54</v>
      </c>
      <c r="Q3" s="110" t="s">
        <v>52</v>
      </c>
      <c r="R3" s="110" t="s">
        <v>32</v>
      </c>
      <c r="S3" s="110" t="s">
        <v>53</v>
      </c>
      <c r="T3" s="110" t="s">
        <v>13</v>
      </c>
    </row>
    <row r="4" spans="1:20" ht="25.5" customHeight="1">
      <c r="A4" s="111"/>
      <c r="B4" s="118"/>
      <c r="C4" s="110"/>
      <c r="D4" s="110"/>
      <c r="E4" s="110"/>
      <c r="F4" s="117"/>
      <c r="G4" s="23" t="s">
        <v>9</v>
      </c>
      <c r="H4" s="23" t="s">
        <v>10</v>
      </c>
      <c r="I4" s="23" t="s">
        <v>11</v>
      </c>
      <c r="J4" s="110"/>
      <c r="K4" s="114"/>
      <c r="L4" s="114"/>
      <c r="M4" s="114"/>
      <c r="N4" s="114"/>
      <c r="O4" s="114"/>
      <c r="P4" s="111"/>
      <c r="Q4" s="111"/>
      <c r="R4" s="110"/>
      <c r="S4" s="110"/>
      <c r="T4" s="110"/>
    </row>
    <row r="5" spans="1:20" ht="33">
      <c r="A5" s="4">
        <v>1</v>
      </c>
      <c r="B5" s="20" t="s">
        <v>62</v>
      </c>
      <c r="C5" s="143" t="s">
        <v>418</v>
      </c>
      <c r="D5" s="18" t="s">
        <v>23</v>
      </c>
      <c r="E5" s="144" t="s">
        <v>419</v>
      </c>
      <c r="F5" s="144" t="s">
        <v>199</v>
      </c>
      <c r="G5" s="145">
        <v>45</v>
      </c>
      <c r="H5" s="145">
        <v>50</v>
      </c>
      <c r="I5" s="58">
        <f>SUM(G5:H5)</f>
        <v>95</v>
      </c>
      <c r="J5" s="151">
        <v>7896183485</v>
      </c>
      <c r="K5" s="18" t="s">
        <v>106</v>
      </c>
      <c r="L5" s="18" t="s">
        <v>107</v>
      </c>
      <c r="M5" s="152">
        <v>8876853748</v>
      </c>
      <c r="N5" s="148" t="s">
        <v>409</v>
      </c>
      <c r="O5" s="152">
        <v>9957126978</v>
      </c>
      <c r="P5" s="24">
        <v>43710</v>
      </c>
      <c r="Q5" s="18" t="s">
        <v>78</v>
      </c>
      <c r="R5" s="18">
        <v>15</v>
      </c>
      <c r="S5" s="18" t="s">
        <v>79</v>
      </c>
      <c r="T5" s="18"/>
    </row>
    <row r="6" spans="1:20" ht="33">
      <c r="A6" s="4">
        <v>2</v>
      </c>
      <c r="B6" s="20" t="s">
        <v>62</v>
      </c>
      <c r="C6" s="148" t="s">
        <v>420</v>
      </c>
      <c r="D6" s="18" t="s">
        <v>25</v>
      </c>
      <c r="E6" s="19">
        <v>11</v>
      </c>
      <c r="F6" s="18"/>
      <c r="G6" s="148">
        <v>10</v>
      </c>
      <c r="H6" s="148">
        <v>15</v>
      </c>
      <c r="I6" s="58">
        <f t="shared" ref="I6:I69" si="0">SUM(G6:H6)</f>
        <v>25</v>
      </c>
      <c r="J6" s="150">
        <v>9954690046</v>
      </c>
      <c r="K6" s="18" t="s">
        <v>399</v>
      </c>
      <c r="L6" s="18" t="s">
        <v>400</v>
      </c>
      <c r="M6" s="147">
        <v>8486406419</v>
      </c>
      <c r="N6" s="18" t="s">
        <v>402</v>
      </c>
      <c r="O6" s="149">
        <v>7399623558</v>
      </c>
      <c r="P6" s="24">
        <v>43710</v>
      </c>
      <c r="Q6" s="18" t="s">
        <v>78</v>
      </c>
      <c r="R6" s="18">
        <v>6</v>
      </c>
      <c r="S6" s="18" t="s">
        <v>79</v>
      </c>
      <c r="T6" s="18"/>
    </row>
    <row r="7" spans="1:20">
      <c r="A7" s="4">
        <v>3</v>
      </c>
      <c r="B7" s="20" t="s">
        <v>63</v>
      </c>
      <c r="C7" s="143" t="s">
        <v>421</v>
      </c>
      <c r="D7" s="18" t="s">
        <v>23</v>
      </c>
      <c r="E7" s="144" t="s">
        <v>73</v>
      </c>
      <c r="F7" s="144" t="s">
        <v>74</v>
      </c>
      <c r="G7" s="145">
        <v>24</v>
      </c>
      <c r="H7" s="145">
        <v>20</v>
      </c>
      <c r="I7" s="58">
        <f t="shared" si="0"/>
        <v>44</v>
      </c>
      <c r="J7" s="54" t="s">
        <v>474</v>
      </c>
      <c r="K7" s="18" t="s">
        <v>176</v>
      </c>
      <c r="L7" s="18" t="s">
        <v>124</v>
      </c>
      <c r="M7" s="147">
        <v>9954115855</v>
      </c>
      <c r="N7" s="148" t="s">
        <v>470</v>
      </c>
      <c r="O7" s="149">
        <v>9508381820</v>
      </c>
      <c r="P7" s="24">
        <v>43710</v>
      </c>
      <c r="Q7" s="18" t="s">
        <v>78</v>
      </c>
      <c r="R7" s="18">
        <v>8</v>
      </c>
      <c r="S7" s="18" t="s">
        <v>79</v>
      </c>
      <c r="T7" s="18"/>
    </row>
    <row r="8" spans="1:20">
      <c r="A8" s="4">
        <v>4</v>
      </c>
      <c r="B8" s="20" t="s">
        <v>63</v>
      </c>
      <c r="C8" s="148" t="s">
        <v>422</v>
      </c>
      <c r="D8" s="18" t="s">
        <v>25</v>
      </c>
      <c r="E8" s="19"/>
      <c r="F8" s="18"/>
      <c r="G8" s="148">
        <v>7</v>
      </c>
      <c r="H8" s="148">
        <v>8</v>
      </c>
      <c r="I8" s="58">
        <f t="shared" si="0"/>
        <v>15</v>
      </c>
      <c r="J8" s="150">
        <v>9508560068</v>
      </c>
      <c r="K8" s="18" t="s">
        <v>471</v>
      </c>
      <c r="L8" s="18" t="s">
        <v>472</v>
      </c>
      <c r="M8" s="152">
        <v>9864328262</v>
      </c>
      <c r="N8" s="148" t="s">
        <v>473</v>
      </c>
      <c r="O8" s="54">
        <v>9957783068</v>
      </c>
      <c r="P8" s="24">
        <v>43710</v>
      </c>
      <c r="Q8" s="18" t="s">
        <v>78</v>
      </c>
      <c r="R8" s="18">
        <v>8</v>
      </c>
      <c r="S8" s="18" t="s">
        <v>79</v>
      </c>
      <c r="T8" s="18"/>
    </row>
    <row r="9" spans="1:20" ht="33">
      <c r="A9" s="4">
        <v>5</v>
      </c>
      <c r="B9" s="20" t="s">
        <v>62</v>
      </c>
      <c r="C9" s="143" t="s">
        <v>418</v>
      </c>
      <c r="D9" s="18" t="s">
        <v>23</v>
      </c>
      <c r="E9" s="144" t="s">
        <v>419</v>
      </c>
      <c r="F9" s="144" t="s">
        <v>199</v>
      </c>
      <c r="G9" s="145">
        <v>45</v>
      </c>
      <c r="H9" s="145">
        <v>50</v>
      </c>
      <c r="I9" s="58">
        <f t="shared" si="0"/>
        <v>95</v>
      </c>
      <c r="J9" s="151">
        <v>7896183485</v>
      </c>
      <c r="K9" s="18" t="s">
        <v>106</v>
      </c>
      <c r="L9" s="18" t="s">
        <v>107</v>
      </c>
      <c r="M9" s="152">
        <v>8876853748</v>
      </c>
      <c r="N9" s="148" t="s">
        <v>409</v>
      </c>
      <c r="O9" s="152">
        <v>9957126978</v>
      </c>
      <c r="P9" s="24">
        <v>43711</v>
      </c>
      <c r="Q9" s="18" t="s">
        <v>91</v>
      </c>
      <c r="R9" s="18">
        <v>15</v>
      </c>
      <c r="S9" s="18" t="s">
        <v>79</v>
      </c>
      <c r="T9" s="18"/>
    </row>
    <row r="10" spans="1:20" ht="33">
      <c r="A10" s="4">
        <v>6</v>
      </c>
      <c r="B10" s="20" t="s">
        <v>62</v>
      </c>
      <c r="C10" s="151" t="s">
        <v>423</v>
      </c>
      <c r="D10" s="18" t="s">
        <v>25</v>
      </c>
      <c r="E10" s="19">
        <v>10</v>
      </c>
      <c r="F10" s="18"/>
      <c r="G10" s="151">
        <v>5</v>
      </c>
      <c r="H10" s="151">
        <v>4</v>
      </c>
      <c r="I10" s="58">
        <f t="shared" si="0"/>
        <v>9</v>
      </c>
      <c r="J10" s="157">
        <v>7399578127</v>
      </c>
      <c r="K10" s="18" t="s">
        <v>399</v>
      </c>
      <c r="L10" s="18" t="s">
        <v>400</v>
      </c>
      <c r="M10" s="147">
        <v>8486406419</v>
      </c>
      <c r="N10" s="18" t="s">
        <v>402</v>
      </c>
      <c r="O10" s="149">
        <v>7399623558</v>
      </c>
      <c r="P10" s="24">
        <v>43711</v>
      </c>
      <c r="Q10" s="18" t="s">
        <v>91</v>
      </c>
      <c r="R10" s="18">
        <v>6</v>
      </c>
      <c r="S10" s="18" t="s">
        <v>79</v>
      </c>
      <c r="T10" s="18"/>
    </row>
    <row r="11" spans="1:20" ht="33">
      <c r="A11" s="4">
        <v>7</v>
      </c>
      <c r="B11" s="20" t="s">
        <v>63</v>
      </c>
      <c r="C11" s="143" t="s">
        <v>424</v>
      </c>
      <c r="D11" s="18" t="s">
        <v>23</v>
      </c>
      <c r="E11" s="144" t="s">
        <v>425</v>
      </c>
      <c r="F11" s="144" t="s">
        <v>89</v>
      </c>
      <c r="G11" s="145">
        <v>21</v>
      </c>
      <c r="H11" s="145">
        <v>20</v>
      </c>
      <c r="I11" s="58">
        <f t="shared" si="0"/>
        <v>41</v>
      </c>
      <c r="J11" s="143" t="s">
        <v>475</v>
      </c>
      <c r="K11" s="18" t="s">
        <v>471</v>
      </c>
      <c r="L11" s="18" t="s">
        <v>472</v>
      </c>
      <c r="M11" s="152">
        <v>9864328262</v>
      </c>
      <c r="N11" s="148" t="s">
        <v>476</v>
      </c>
      <c r="O11" s="149">
        <v>9954045802</v>
      </c>
      <c r="P11" s="24">
        <v>43711</v>
      </c>
      <c r="Q11" s="18" t="s">
        <v>91</v>
      </c>
      <c r="R11" s="18">
        <v>8</v>
      </c>
      <c r="S11" s="18" t="s">
        <v>79</v>
      </c>
      <c r="T11" s="18"/>
    </row>
    <row r="12" spans="1:20" ht="33">
      <c r="A12" s="4">
        <v>8</v>
      </c>
      <c r="B12" s="20" t="s">
        <v>63</v>
      </c>
      <c r="C12" s="148" t="s">
        <v>426</v>
      </c>
      <c r="D12" s="18" t="s">
        <v>25</v>
      </c>
      <c r="E12" s="19">
        <v>23</v>
      </c>
      <c r="F12" s="18"/>
      <c r="G12" s="148">
        <v>9</v>
      </c>
      <c r="H12" s="148">
        <v>11</v>
      </c>
      <c r="I12" s="58">
        <f t="shared" si="0"/>
        <v>20</v>
      </c>
      <c r="J12" s="150">
        <v>9859890494</v>
      </c>
      <c r="K12" s="18" t="s">
        <v>471</v>
      </c>
      <c r="L12" s="18" t="s">
        <v>472</v>
      </c>
      <c r="M12" s="152">
        <v>9864328262</v>
      </c>
      <c r="N12" s="148" t="s">
        <v>476</v>
      </c>
      <c r="O12" s="149">
        <v>9954045802</v>
      </c>
      <c r="P12" s="24">
        <v>43711</v>
      </c>
      <c r="Q12" s="18" t="s">
        <v>91</v>
      </c>
      <c r="R12" s="18">
        <v>8</v>
      </c>
      <c r="S12" s="18" t="s">
        <v>79</v>
      </c>
      <c r="T12" s="18"/>
    </row>
    <row r="13" spans="1:20" ht="33">
      <c r="A13" s="4">
        <v>9</v>
      </c>
      <c r="B13" s="17" t="s">
        <v>62</v>
      </c>
      <c r="C13" s="143" t="s">
        <v>72</v>
      </c>
      <c r="D13" s="18" t="s">
        <v>23</v>
      </c>
      <c r="E13" s="144" t="s">
        <v>73</v>
      </c>
      <c r="F13" s="144" t="s">
        <v>74</v>
      </c>
      <c r="G13" s="145">
        <v>65</v>
      </c>
      <c r="H13" s="145">
        <v>59</v>
      </c>
      <c r="I13" s="58">
        <f t="shared" si="0"/>
        <v>124</v>
      </c>
      <c r="J13" s="54">
        <v>9577921066</v>
      </c>
      <c r="K13" s="18" t="s">
        <v>75</v>
      </c>
      <c r="L13" s="146" t="s">
        <v>76</v>
      </c>
      <c r="M13" s="147">
        <v>9085862146</v>
      </c>
      <c r="N13" s="148" t="s">
        <v>77</v>
      </c>
      <c r="O13" s="149">
        <v>9085628627</v>
      </c>
      <c r="P13" s="24">
        <v>43712</v>
      </c>
      <c r="Q13" s="18" t="s">
        <v>101</v>
      </c>
      <c r="R13" s="18">
        <v>15</v>
      </c>
      <c r="S13" s="18" t="s">
        <v>79</v>
      </c>
      <c r="T13" s="18"/>
    </row>
    <row r="14" spans="1:20" ht="33">
      <c r="A14" s="4">
        <v>10</v>
      </c>
      <c r="B14" s="17" t="s">
        <v>62</v>
      </c>
      <c r="C14" s="148" t="s">
        <v>80</v>
      </c>
      <c r="D14" s="18" t="s">
        <v>25</v>
      </c>
      <c r="E14" s="19">
        <v>38</v>
      </c>
      <c r="F14" s="18"/>
      <c r="G14" s="148">
        <v>4</v>
      </c>
      <c r="H14" s="148">
        <v>16</v>
      </c>
      <c r="I14" s="58">
        <f t="shared" si="0"/>
        <v>20</v>
      </c>
      <c r="J14" s="150">
        <v>9864967494</v>
      </c>
      <c r="K14" s="18" t="s">
        <v>75</v>
      </c>
      <c r="L14" s="146" t="s">
        <v>76</v>
      </c>
      <c r="M14" s="147">
        <v>9085862146</v>
      </c>
      <c r="N14" s="148" t="s">
        <v>77</v>
      </c>
      <c r="O14" s="149">
        <v>9085628627</v>
      </c>
      <c r="P14" s="24">
        <v>43712</v>
      </c>
      <c r="Q14" s="18" t="s">
        <v>101</v>
      </c>
      <c r="R14" s="18">
        <v>15</v>
      </c>
      <c r="S14" s="18" t="s">
        <v>79</v>
      </c>
      <c r="T14" s="18"/>
    </row>
    <row r="15" spans="1:20" ht="33">
      <c r="A15" s="4">
        <v>11</v>
      </c>
      <c r="B15" s="17" t="s">
        <v>63</v>
      </c>
      <c r="C15" s="143" t="s">
        <v>81</v>
      </c>
      <c r="D15" s="18" t="s">
        <v>23</v>
      </c>
      <c r="E15" s="144" t="s">
        <v>82</v>
      </c>
      <c r="F15" s="144" t="s">
        <v>74</v>
      </c>
      <c r="G15" s="151">
        <v>29</v>
      </c>
      <c r="H15" s="151">
        <v>32</v>
      </c>
      <c r="I15" s="58">
        <f t="shared" si="0"/>
        <v>61</v>
      </c>
      <c r="J15" s="151" t="s">
        <v>83</v>
      </c>
      <c r="K15" s="18" t="s">
        <v>84</v>
      </c>
      <c r="L15" s="146" t="s">
        <v>85</v>
      </c>
      <c r="M15" s="147">
        <v>9854693201</v>
      </c>
      <c r="N15" s="148" t="s">
        <v>86</v>
      </c>
      <c r="O15" s="149">
        <v>8876093420</v>
      </c>
      <c r="P15" s="24">
        <v>43712</v>
      </c>
      <c r="Q15" s="18" t="s">
        <v>101</v>
      </c>
      <c r="R15" s="18">
        <v>12</v>
      </c>
      <c r="S15" s="18" t="s">
        <v>79</v>
      </c>
      <c r="T15" s="18"/>
    </row>
    <row r="16" spans="1:20" ht="33">
      <c r="A16" s="4">
        <v>12</v>
      </c>
      <c r="B16" s="17" t="s">
        <v>63</v>
      </c>
      <c r="C16" s="148" t="s">
        <v>87</v>
      </c>
      <c r="D16" s="18" t="s">
        <v>25</v>
      </c>
      <c r="E16" s="19"/>
      <c r="F16" s="18"/>
      <c r="G16" s="148">
        <v>7</v>
      </c>
      <c r="H16" s="148">
        <v>5</v>
      </c>
      <c r="I16" s="58">
        <f t="shared" si="0"/>
        <v>12</v>
      </c>
      <c r="J16" s="152">
        <v>8822365490</v>
      </c>
      <c r="K16" s="18" t="s">
        <v>84</v>
      </c>
      <c r="L16" s="146" t="s">
        <v>85</v>
      </c>
      <c r="M16" s="147">
        <v>9854693201</v>
      </c>
      <c r="N16" s="148" t="s">
        <v>86</v>
      </c>
      <c r="O16" s="149">
        <v>8876093420</v>
      </c>
      <c r="P16" s="24">
        <v>43712</v>
      </c>
      <c r="Q16" s="18" t="s">
        <v>101</v>
      </c>
      <c r="R16" s="18">
        <v>8</v>
      </c>
      <c r="S16" s="18" t="s">
        <v>79</v>
      </c>
      <c r="T16" s="18"/>
    </row>
    <row r="17" spans="1:20" ht="33">
      <c r="A17" s="4">
        <v>13</v>
      </c>
      <c r="B17" s="17" t="s">
        <v>62</v>
      </c>
      <c r="C17" s="143" t="s">
        <v>88</v>
      </c>
      <c r="D17" s="18" t="s">
        <v>23</v>
      </c>
      <c r="E17" s="144" t="s">
        <v>73</v>
      </c>
      <c r="F17" s="144" t="s">
        <v>89</v>
      </c>
      <c r="G17" s="145">
        <v>24</v>
      </c>
      <c r="H17" s="145">
        <v>22</v>
      </c>
      <c r="I17" s="58">
        <f t="shared" si="0"/>
        <v>46</v>
      </c>
      <c r="J17" s="151">
        <v>9401381124</v>
      </c>
      <c r="K17" s="18" t="s">
        <v>75</v>
      </c>
      <c r="L17" s="146" t="s">
        <v>76</v>
      </c>
      <c r="M17" s="147">
        <v>9085862146</v>
      </c>
      <c r="N17" s="148" t="s">
        <v>90</v>
      </c>
      <c r="O17" s="54">
        <v>9859140575</v>
      </c>
      <c r="P17" s="24">
        <v>43713</v>
      </c>
      <c r="Q17" s="18" t="s">
        <v>114</v>
      </c>
      <c r="R17" s="18">
        <v>15</v>
      </c>
      <c r="S17" s="18" t="s">
        <v>79</v>
      </c>
      <c r="T17" s="18"/>
    </row>
    <row r="18" spans="1:20">
      <c r="A18" s="4">
        <v>14</v>
      </c>
      <c r="B18" s="17" t="s">
        <v>62</v>
      </c>
      <c r="C18" s="148" t="s">
        <v>92</v>
      </c>
      <c r="D18" s="18" t="s">
        <v>25</v>
      </c>
      <c r="E18" s="19">
        <v>36</v>
      </c>
      <c r="F18" s="18"/>
      <c r="G18" s="148">
        <v>11</v>
      </c>
      <c r="H18" s="148">
        <v>9</v>
      </c>
      <c r="I18" s="58">
        <f t="shared" si="0"/>
        <v>20</v>
      </c>
      <c r="J18" s="150">
        <v>9085359636</v>
      </c>
      <c r="K18" s="18" t="s">
        <v>75</v>
      </c>
      <c r="L18" s="146" t="s">
        <v>76</v>
      </c>
      <c r="M18" s="147">
        <v>9085862146</v>
      </c>
      <c r="N18" s="148" t="s">
        <v>90</v>
      </c>
      <c r="O18" s="54">
        <v>9859140575</v>
      </c>
      <c r="P18" s="24">
        <v>43713</v>
      </c>
      <c r="Q18" s="18" t="s">
        <v>114</v>
      </c>
      <c r="R18" s="18">
        <v>15</v>
      </c>
      <c r="S18" s="18" t="s">
        <v>79</v>
      </c>
      <c r="T18" s="18"/>
    </row>
    <row r="19" spans="1:20">
      <c r="A19" s="4">
        <v>15</v>
      </c>
      <c r="B19" s="17" t="s">
        <v>63</v>
      </c>
      <c r="C19" s="143" t="s">
        <v>93</v>
      </c>
      <c r="D19" s="18" t="s">
        <v>23</v>
      </c>
      <c r="E19" s="144" t="s">
        <v>94</v>
      </c>
      <c r="F19" s="144" t="s">
        <v>89</v>
      </c>
      <c r="G19" s="145">
        <v>64</v>
      </c>
      <c r="H19" s="145">
        <v>44</v>
      </c>
      <c r="I19" s="58">
        <f t="shared" si="0"/>
        <v>108</v>
      </c>
      <c r="J19" s="54">
        <v>9957211704</v>
      </c>
      <c r="K19" s="18" t="s">
        <v>84</v>
      </c>
      <c r="L19" s="146" t="s">
        <v>85</v>
      </c>
      <c r="M19" s="147">
        <v>9854693201</v>
      </c>
      <c r="N19" s="148" t="s">
        <v>86</v>
      </c>
      <c r="O19" s="149">
        <v>8876093420</v>
      </c>
      <c r="P19" s="24">
        <v>43713</v>
      </c>
      <c r="Q19" s="18" t="s">
        <v>114</v>
      </c>
      <c r="R19" s="18">
        <v>12</v>
      </c>
      <c r="S19" s="18" t="s">
        <v>79</v>
      </c>
      <c r="T19" s="18"/>
    </row>
    <row r="20" spans="1:20">
      <c r="A20" s="4">
        <v>16</v>
      </c>
      <c r="B20" s="17" t="s">
        <v>63</v>
      </c>
      <c r="C20" s="148" t="s">
        <v>95</v>
      </c>
      <c r="D20" s="18" t="s">
        <v>25</v>
      </c>
      <c r="E20" s="19"/>
      <c r="F20" s="18"/>
      <c r="G20" s="148">
        <v>4</v>
      </c>
      <c r="H20" s="148">
        <v>9</v>
      </c>
      <c r="I20" s="58">
        <f t="shared" si="0"/>
        <v>13</v>
      </c>
      <c r="J20" s="153">
        <v>8011110800</v>
      </c>
      <c r="K20" s="18" t="s">
        <v>84</v>
      </c>
      <c r="L20" s="146" t="s">
        <v>85</v>
      </c>
      <c r="M20" s="147">
        <v>9854693201</v>
      </c>
      <c r="N20" s="148" t="s">
        <v>96</v>
      </c>
      <c r="O20" s="149">
        <v>9613505632</v>
      </c>
      <c r="P20" s="24">
        <v>43713</v>
      </c>
      <c r="Q20" s="18" t="s">
        <v>114</v>
      </c>
      <c r="R20" s="18">
        <v>8</v>
      </c>
      <c r="S20" s="18" t="s">
        <v>79</v>
      </c>
      <c r="T20" s="18"/>
    </row>
    <row r="21" spans="1:20" ht="33">
      <c r="A21" s="4">
        <v>17</v>
      </c>
      <c r="B21" s="17" t="s">
        <v>62</v>
      </c>
      <c r="C21" s="143" t="s">
        <v>97</v>
      </c>
      <c r="D21" s="18" t="s">
        <v>23</v>
      </c>
      <c r="E21" s="144" t="s">
        <v>73</v>
      </c>
      <c r="F21" s="144" t="s">
        <v>89</v>
      </c>
      <c r="G21" s="145">
        <v>53</v>
      </c>
      <c r="H21" s="145">
        <v>41</v>
      </c>
      <c r="I21" s="58">
        <f t="shared" si="0"/>
        <v>94</v>
      </c>
      <c r="J21" s="54">
        <v>9854717599</v>
      </c>
      <c r="K21" s="154" t="s">
        <v>98</v>
      </c>
      <c r="L21" s="18" t="s">
        <v>99</v>
      </c>
      <c r="M21" s="152">
        <v>9854542701</v>
      </c>
      <c r="N21" s="148" t="s">
        <v>100</v>
      </c>
      <c r="O21" s="149">
        <v>9854928130</v>
      </c>
      <c r="P21" s="24">
        <v>43714</v>
      </c>
      <c r="Q21" s="18" t="s">
        <v>126</v>
      </c>
      <c r="R21" s="18">
        <v>8</v>
      </c>
      <c r="S21" s="18" t="s">
        <v>79</v>
      </c>
      <c r="T21" s="18"/>
    </row>
    <row r="22" spans="1:20">
      <c r="A22" s="4">
        <v>18</v>
      </c>
      <c r="B22" s="17" t="s">
        <v>62</v>
      </c>
      <c r="C22" s="148" t="s">
        <v>102</v>
      </c>
      <c r="D22" s="18" t="s">
        <v>25</v>
      </c>
      <c r="E22" s="19">
        <v>166</v>
      </c>
      <c r="F22" s="18"/>
      <c r="G22" s="148">
        <v>7</v>
      </c>
      <c r="H22" s="148">
        <v>7</v>
      </c>
      <c r="I22" s="58">
        <f t="shared" si="0"/>
        <v>14</v>
      </c>
      <c r="J22" s="150">
        <v>9401733404</v>
      </c>
      <c r="K22" s="18" t="s">
        <v>98</v>
      </c>
      <c r="L22" s="18" t="s">
        <v>99</v>
      </c>
      <c r="M22" s="152">
        <v>9854542701</v>
      </c>
      <c r="N22" s="148" t="s">
        <v>100</v>
      </c>
      <c r="O22" s="149">
        <v>9854928130</v>
      </c>
      <c r="P22" s="24">
        <v>43714</v>
      </c>
      <c r="Q22" s="18" t="s">
        <v>126</v>
      </c>
      <c r="R22" s="18">
        <v>8</v>
      </c>
      <c r="S22" s="18" t="s">
        <v>79</v>
      </c>
      <c r="T22" s="18"/>
    </row>
    <row r="23" spans="1:20">
      <c r="A23" s="4">
        <v>19</v>
      </c>
      <c r="B23" s="17" t="s">
        <v>63</v>
      </c>
      <c r="C23" s="143" t="s">
        <v>103</v>
      </c>
      <c r="D23" s="18" t="s">
        <v>23</v>
      </c>
      <c r="E23" s="144" t="s">
        <v>104</v>
      </c>
      <c r="F23" s="144" t="s">
        <v>89</v>
      </c>
      <c r="G23" s="145">
        <v>13</v>
      </c>
      <c r="H23" s="145">
        <v>13</v>
      </c>
      <c r="I23" s="58">
        <f t="shared" si="0"/>
        <v>26</v>
      </c>
      <c r="J23" s="54" t="s">
        <v>105</v>
      </c>
      <c r="K23" s="18" t="s">
        <v>106</v>
      </c>
      <c r="L23" s="18" t="s">
        <v>107</v>
      </c>
      <c r="M23" s="152">
        <v>8876853748</v>
      </c>
      <c r="N23" s="148" t="s">
        <v>108</v>
      </c>
      <c r="O23" s="149">
        <v>7896434260</v>
      </c>
      <c r="P23" s="24">
        <v>43714</v>
      </c>
      <c r="Q23" s="18" t="s">
        <v>126</v>
      </c>
      <c r="R23" s="18">
        <v>15</v>
      </c>
      <c r="S23" s="18" t="s">
        <v>79</v>
      </c>
      <c r="T23" s="18"/>
    </row>
    <row r="24" spans="1:20">
      <c r="A24" s="4">
        <v>20</v>
      </c>
      <c r="B24" s="17" t="s">
        <v>63</v>
      </c>
      <c r="C24" s="148" t="s">
        <v>109</v>
      </c>
      <c r="D24" s="18" t="s">
        <v>25</v>
      </c>
      <c r="E24" s="19"/>
      <c r="F24" s="18"/>
      <c r="G24" s="148">
        <v>6</v>
      </c>
      <c r="H24" s="148">
        <v>3</v>
      </c>
      <c r="I24" s="58">
        <f t="shared" si="0"/>
        <v>9</v>
      </c>
      <c r="J24" s="54">
        <v>9859577303</v>
      </c>
      <c r="K24" s="18" t="s">
        <v>106</v>
      </c>
      <c r="L24" s="18" t="s">
        <v>107</v>
      </c>
      <c r="M24" s="152">
        <v>8876853748</v>
      </c>
      <c r="N24" s="148" t="s">
        <v>110</v>
      </c>
      <c r="O24" s="155">
        <v>7896267031</v>
      </c>
      <c r="P24" s="24">
        <v>43714</v>
      </c>
      <c r="Q24" s="18" t="s">
        <v>126</v>
      </c>
      <c r="R24" s="18">
        <v>15</v>
      </c>
      <c r="S24" s="18" t="s">
        <v>79</v>
      </c>
      <c r="T24" s="18"/>
    </row>
    <row r="25" spans="1:20" ht="33">
      <c r="A25" s="4">
        <v>21</v>
      </c>
      <c r="B25" s="17" t="s">
        <v>62</v>
      </c>
      <c r="C25" s="143" t="s">
        <v>111</v>
      </c>
      <c r="D25" s="18" t="s">
        <v>23</v>
      </c>
      <c r="E25" s="144" t="s">
        <v>112</v>
      </c>
      <c r="F25" s="144" t="s">
        <v>89</v>
      </c>
      <c r="G25" s="145">
        <v>19</v>
      </c>
      <c r="H25" s="145">
        <v>25</v>
      </c>
      <c r="I25" s="58">
        <f t="shared" si="0"/>
        <v>44</v>
      </c>
      <c r="J25" s="54" t="s">
        <v>113</v>
      </c>
      <c r="K25" s="154" t="s">
        <v>98</v>
      </c>
      <c r="L25" s="18" t="s">
        <v>99</v>
      </c>
      <c r="M25" s="152">
        <v>9854542701</v>
      </c>
      <c r="N25" s="148" t="s">
        <v>100</v>
      </c>
      <c r="O25" s="149">
        <v>9854928130</v>
      </c>
      <c r="P25" s="24">
        <v>43715</v>
      </c>
      <c r="Q25" s="18" t="s">
        <v>140</v>
      </c>
      <c r="R25" s="18">
        <v>8</v>
      </c>
      <c r="S25" s="18" t="s">
        <v>79</v>
      </c>
      <c r="T25" s="18"/>
    </row>
    <row r="26" spans="1:20">
      <c r="A26" s="4">
        <v>22</v>
      </c>
      <c r="B26" s="17" t="s">
        <v>62</v>
      </c>
      <c r="C26" s="148" t="s">
        <v>115</v>
      </c>
      <c r="D26" s="18" t="s">
        <v>25</v>
      </c>
      <c r="E26" s="19"/>
      <c r="F26" s="18"/>
      <c r="G26" s="148">
        <v>16</v>
      </c>
      <c r="H26" s="148">
        <v>10</v>
      </c>
      <c r="I26" s="58">
        <f t="shared" si="0"/>
        <v>26</v>
      </c>
      <c r="J26" s="150">
        <v>9954736418</v>
      </c>
      <c r="K26" s="18" t="s">
        <v>98</v>
      </c>
      <c r="L26" s="18" t="s">
        <v>99</v>
      </c>
      <c r="M26" s="152">
        <v>9854542701</v>
      </c>
      <c r="N26" s="148" t="s">
        <v>100</v>
      </c>
      <c r="O26" s="149">
        <v>9854928130</v>
      </c>
      <c r="P26" s="24">
        <v>43715</v>
      </c>
      <c r="Q26" s="18" t="s">
        <v>140</v>
      </c>
      <c r="R26" s="18">
        <v>8</v>
      </c>
      <c r="S26" s="18" t="s">
        <v>79</v>
      </c>
      <c r="T26" s="18"/>
    </row>
    <row r="27" spans="1:20">
      <c r="A27" s="4">
        <v>23</v>
      </c>
      <c r="B27" s="17" t="s">
        <v>63</v>
      </c>
      <c r="C27" s="143" t="s">
        <v>116</v>
      </c>
      <c r="D27" s="18" t="s">
        <v>23</v>
      </c>
      <c r="E27" s="144" t="s">
        <v>117</v>
      </c>
      <c r="F27" s="144" t="s">
        <v>89</v>
      </c>
      <c r="G27" s="145">
        <v>29</v>
      </c>
      <c r="H27" s="145">
        <v>38</v>
      </c>
      <c r="I27" s="58">
        <f t="shared" si="0"/>
        <v>67</v>
      </c>
      <c r="J27" s="54">
        <v>9707572693</v>
      </c>
      <c r="K27" s="18" t="s">
        <v>84</v>
      </c>
      <c r="L27" s="146" t="s">
        <v>85</v>
      </c>
      <c r="M27" s="147">
        <v>9854693201</v>
      </c>
      <c r="N27" s="151" t="s">
        <v>118</v>
      </c>
      <c r="O27" s="149">
        <v>9508025159</v>
      </c>
      <c r="P27" s="24">
        <v>43715</v>
      </c>
      <c r="Q27" s="18" t="s">
        <v>140</v>
      </c>
      <c r="R27" s="18">
        <v>12</v>
      </c>
      <c r="S27" s="18" t="s">
        <v>79</v>
      </c>
      <c r="T27" s="18"/>
    </row>
    <row r="28" spans="1:20">
      <c r="A28" s="4">
        <v>24</v>
      </c>
      <c r="B28" s="17" t="s">
        <v>63</v>
      </c>
      <c r="C28" s="148" t="s">
        <v>119</v>
      </c>
      <c r="D28" s="18" t="s">
        <v>25</v>
      </c>
      <c r="E28" s="19"/>
      <c r="F28" s="18"/>
      <c r="G28" s="148">
        <v>4</v>
      </c>
      <c r="H28" s="148">
        <v>3</v>
      </c>
      <c r="I28" s="58">
        <f t="shared" si="0"/>
        <v>7</v>
      </c>
      <c r="J28" s="54">
        <v>8011139551</v>
      </c>
      <c r="K28" s="18" t="s">
        <v>106</v>
      </c>
      <c r="L28" s="18" t="s">
        <v>107</v>
      </c>
      <c r="M28" s="152">
        <v>8876853748</v>
      </c>
      <c r="N28" s="148" t="s">
        <v>120</v>
      </c>
      <c r="O28" s="156">
        <v>9577238320</v>
      </c>
      <c r="P28" s="24">
        <v>43715</v>
      </c>
      <c r="Q28" s="18" t="s">
        <v>140</v>
      </c>
      <c r="R28" s="18">
        <v>15</v>
      </c>
      <c r="S28" s="18" t="s">
        <v>79</v>
      </c>
      <c r="T28" s="18"/>
    </row>
    <row r="29" spans="1:20">
      <c r="A29" s="4">
        <v>25</v>
      </c>
      <c r="B29" s="17" t="s">
        <v>62</v>
      </c>
      <c r="C29" s="143" t="s">
        <v>121</v>
      </c>
      <c r="D29" s="18" t="s">
        <v>23</v>
      </c>
      <c r="E29" s="144" t="s">
        <v>122</v>
      </c>
      <c r="F29" s="144" t="s">
        <v>89</v>
      </c>
      <c r="G29" s="145">
        <v>12</v>
      </c>
      <c r="H29" s="145">
        <v>12</v>
      </c>
      <c r="I29" s="58">
        <f t="shared" si="0"/>
        <v>24</v>
      </c>
      <c r="J29" s="54">
        <v>9706139896</v>
      </c>
      <c r="K29" s="154" t="s">
        <v>123</v>
      </c>
      <c r="L29" s="18" t="s">
        <v>124</v>
      </c>
      <c r="M29" s="147">
        <v>9954256843</v>
      </c>
      <c r="N29" s="148" t="s">
        <v>125</v>
      </c>
      <c r="O29" s="149">
        <v>9859834724</v>
      </c>
      <c r="P29" s="24">
        <v>43717</v>
      </c>
      <c r="Q29" s="18" t="s">
        <v>78</v>
      </c>
      <c r="R29" s="18">
        <v>15</v>
      </c>
      <c r="S29" s="18" t="s">
        <v>79</v>
      </c>
      <c r="T29" s="18"/>
    </row>
    <row r="30" spans="1:20">
      <c r="A30" s="4">
        <v>26</v>
      </c>
      <c r="B30" s="17" t="s">
        <v>62</v>
      </c>
      <c r="C30" s="148" t="s">
        <v>127</v>
      </c>
      <c r="D30" s="18" t="s">
        <v>25</v>
      </c>
      <c r="E30" s="19">
        <v>89</v>
      </c>
      <c r="F30" s="18"/>
      <c r="G30" s="19">
        <v>4</v>
      </c>
      <c r="H30" s="19">
        <v>7</v>
      </c>
      <c r="I30" s="58">
        <f t="shared" si="0"/>
        <v>11</v>
      </c>
      <c r="J30" s="150">
        <v>9401039071</v>
      </c>
      <c r="K30" s="18" t="s">
        <v>123</v>
      </c>
      <c r="L30" s="18" t="s">
        <v>124</v>
      </c>
      <c r="M30" s="147">
        <v>9954256843</v>
      </c>
      <c r="N30" s="148" t="s">
        <v>128</v>
      </c>
      <c r="O30" s="54">
        <v>9864699359</v>
      </c>
      <c r="P30" s="24">
        <v>43717</v>
      </c>
      <c r="Q30" s="18" t="s">
        <v>78</v>
      </c>
      <c r="R30" s="18">
        <v>15</v>
      </c>
      <c r="S30" s="18" t="s">
        <v>79</v>
      </c>
      <c r="T30" s="18"/>
    </row>
    <row r="31" spans="1:20">
      <c r="A31" s="4">
        <v>27</v>
      </c>
      <c r="B31" s="17" t="s">
        <v>63</v>
      </c>
      <c r="C31" s="143" t="s">
        <v>129</v>
      </c>
      <c r="D31" s="18" t="s">
        <v>23</v>
      </c>
      <c r="E31" s="144" t="s">
        <v>130</v>
      </c>
      <c r="F31" s="144" t="s">
        <v>89</v>
      </c>
      <c r="G31" s="145">
        <v>20</v>
      </c>
      <c r="H31" s="145">
        <v>21</v>
      </c>
      <c r="I31" s="58">
        <f t="shared" si="0"/>
        <v>41</v>
      </c>
      <c r="J31" s="54" t="s">
        <v>131</v>
      </c>
      <c r="K31" s="18" t="s">
        <v>132</v>
      </c>
      <c r="L31" s="18" t="s">
        <v>133</v>
      </c>
      <c r="M31" s="147">
        <v>9707507636</v>
      </c>
      <c r="N31" s="148" t="s">
        <v>134</v>
      </c>
      <c r="O31" s="152">
        <v>9954569546</v>
      </c>
      <c r="P31" s="24">
        <v>43717</v>
      </c>
      <c r="Q31" s="18" t="s">
        <v>78</v>
      </c>
      <c r="R31" s="18">
        <v>12</v>
      </c>
      <c r="S31" s="18" t="s">
        <v>79</v>
      </c>
      <c r="T31" s="18"/>
    </row>
    <row r="32" spans="1:20">
      <c r="A32" s="4">
        <v>28</v>
      </c>
      <c r="B32" s="17" t="s">
        <v>63</v>
      </c>
      <c r="C32" s="148" t="s">
        <v>135</v>
      </c>
      <c r="D32" s="18" t="s">
        <v>25</v>
      </c>
      <c r="E32" s="19"/>
      <c r="F32" s="18"/>
      <c r="G32" s="148">
        <v>14</v>
      </c>
      <c r="H32" s="148">
        <v>44</v>
      </c>
      <c r="I32" s="58">
        <f t="shared" si="0"/>
        <v>58</v>
      </c>
      <c r="J32" s="150">
        <v>8399038539</v>
      </c>
      <c r="K32" s="18" t="s">
        <v>132</v>
      </c>
      <c r="L32" s="18" t="s">
        <v>133</v>
      </c>
      <c r="M32" s="147">
        <v>9707507636</v>
      </c>
      <c r="N32" s="148" t="s">
        <v>136</v>
      </c>
      <c r="O32" s="152">
        <v>9859427386</v>
      </c>
      <c r="P32" s="24">
        <v>43717</v>
      </c>
      <c r="Q32" s="18" t="s">
        <v>78</v>
      </c>
      <c r="R32" s="18">
        <v>12</v>
      </c>
      <c r="S32" s="18" t="s">
        <v>79</v>
      </c>
      <c r="T32" s="18"/>
    </row>
    <row r="33" spans="1:20" ht="33">
      <c r="A33" s="4">
        <v>29</v>
      </c>
      <c r="B33" s="17" t="s">
        <v>62</v>
      </c>
      <c r="C33" s="143" t="s">
        <v>137</v>
      </c>
      <c r="D33" s="18" t="s">
        <v>23</v>
      </c>
      <c r="E33" s="144" t="s">
        <v>138</v>
      </c>
      <c r="F33" s="144" t="s">
        <v>89</v>
      </c>
      <c r="G33" s="145">
        <v>14</v>
      </c>
      <c r="H33" s="145">
        <v>12</v>
      </c>
      <c r="I33" s="58">
        <f t="shared" si="0"/>
        <v>26</v>
      </c>
      <c r="J33" s="54" t="s">
        <v>139</v>
      </c>
      <c r="K33" s="154" t="s">
        <v>123</v>
      </c>
      <c r="L33" s="18" t="s">
        <v>124</v>
      </c>
      <c r="M33" s="147">
        <v>9954256843</v>
      </c>
      <c r="N33" s="148" t="s">
        <v>125</v>
      </c>
      <c r="O33" s="149">
        <v>9859834724</v>
      </c>
      <c r="P33" s="24">
        <v>43718</v>
      </c>
      <c r="Q33" s="18" t="s">
        <v>91</v>
      </c>
      <c r="R33" s="18">
        <v>15</v>
      </c>
      <c r="S33" s="18" t="s">
        <v>79</v>
      </c>
      <c r="T33" s="18"/>
    </row>
    <row r="34" spans="1:20">
      <c r="A34" s="4">
        <v>30</v>
      </c>
      <c r="B34" s="17" t="s">
        <v>62</v>
      </c>
      <c r="C34" s="151" t="s">
        <v>141</v>
      </c>
      <c r="D34" s="18" t="s">
        <v>25</v>
      </c>
      <c r="E34" s="19">
        <v>146</v>
      </c>
      <c r="F34" s="18"/>
      <c r="G34" s="19">
        <v>23</v>
      </c>
      <c r="H34" s="19">
        <v>18</v>
      </c>
      <c r="I34" s="58">
        <f t="shared" si="0"/>
        <v>41</v>
      </c>
      <c r="J34" s="157">
        <v>8011298559</v>
      </c>
      <c r="K34" s="18" t="s">
        <v>123</v>
      </c>
      <c r="L34" s="18" t="s">
        <v>124</v>
      </c>
      <c r="M34" s="147">
        <v>9954256843</v>
      </c>
      <c r="N34" s="148" t="s">
        <v>128</v>
      </c>
      <c r="O34" s="54">
        <v>9864699359</v>
      </c>
      <c r="P34" s="24">
        <v>43718</v>
      </c>
      <c r="Q34" s="18" t="s">
        <v>91</v>
      </c>
      <c r="R34" s="18">
        <v>15</v>
      </c>
      <c r="S34" s="18" t="s">
        <v>79</v>
      </c>
      <c r="T34" s="18"/>
    </row>
    <row r="35" spans="1:20">
      <c r="A35" s="4">
        <v>31</v>
      </c>
      <c r="B35" s="17" t="s">
        <v>63</v>
      </c>
      <c r="C35" s="143" t="s">
        <v>142</v>
      </c>
      <c r="D35" s="18" t="s">
        <v>23</v>
      </c>
      <c r="E35" s="144" t="s">
        <v>143</v>
      </c>
      <c r="F35" s="144" t="s">
        <v>74</v>
      </c>
      <c r="G35" s="145">
        <v>29</v>
      </c>
      <c r="H35" s="145">
        <v>33</v>
      </c>
      <c r="I35" s="58">
        <f t="shared" si="0"/>
        <v>62</v>
      </c>
      <c r="J35" s="54" t="s">
        <v>144</v>
      </c>
      <c r="K35" s="18" t="s">
        <v>132</v>
      </c>
      <c r="L35" s="18" t="s">
        <v>133</v>
      </c>
      <c r="M35" s="147">
        <v>9707507636</v>
      </c>
      <c r="N35" s="148" t="s">
        <v>134</v>
      </c>
      <c r="O35" s="152">
        <v>9954569546</v>
      </c>
      <c r="P35" s="24">
        <v>43718</v>
      </c>
      <c r="Q35" s="18" t="s">
        <v>91</v>
      </c>
      <c r="R35" s="18">
        <v>12</v>
      </c>
      <c r="S35" s="18" t="s">
        <v>79</v>
      </c>
      <c r="T35" s="18"/>
    </row>
    <row r="36" spans="1:20">
      <c r="A36" s="4">
        <v>32</v>
      </c>
      <c r="B36" s="17" t="s">
        <v>63</v>
      </c>
      <c r="C36" s="148" t="s">
        <v>145</v>
      </c>
      <c r="D36" s="18" t="s">
        <v>25</v>
      </c>
      <c r="E36" s="19">
        <v>73</v>
      </c>
      <c r="F36" s="18"/>
      <c r="G36" s="148">
        <v>15</v>
      </c>
      <c r="H36" s="148">
        <v>50</v>
      </c>
      <c r="I36" s="58">
        <f t="shared" si="0"/>
        <v>65</v>
      </c>
      <c r="J36" s="150">
        <v>9957201430</v>
      </c>
      <c r="K36" s="18" t="s">
        <v>132</v>
      </c>
      <c r="L36" s="18" t="s">
        <v>133</v>
      </c>
      <c r="M36" s="147">
        <v>9707507636</v>
      </c>
      <c r="N36" s="148" t="s">
        <v>146</v>
      </c>
      <c r="O36" s="54">
        <v>8011490326</v>
      </c>
      <c r="P36" s="24">
        <v>43718</v>
      </c>
      <c r="Q36" s="18" t="s">
        <v>91</v>
      </c>
      <c r="R36" s="18">
        <v>12</v>
      </c>
      <c r="S36" s="18" t="s">
        <v>79</v>
      </c>
      <c r="T36" s="18"/>
    </row>
    <row r="37" spans="1:20" ht="33">
      <c r="A37" s="4">
        <v>33</v>
      </c>
      <c r="B37" s="17" t="s">
        <v>62</v>
      </c>
      <c r="C37" s="143" t="s">
        <v>147</v>
      </c>
      <c r="D37" s="18" t="s">
        <v>23</v>
      </c>
      <c r="E37" s="144" t="s">
        <v>148</v>
      </c>
      <c r="F37" s="144" t="s">
        <v>89</v>
      </c>
      <c r="G37" s="145">
        <v>13</v>
      </c>
      <c r="H37" s="145">
        <v>20</v>
      </c>
      <c r="I37" s="58">
        <f t="shared" si="0"/>
        <v>33</v>
      </c>
      <c r="J37" s="54" t="s">
        <v>149</v>
      </c>
      <c r="K37" s="154" t="s">
        <v>123</v>
      </c>
      <c r="L37" s="18" t="s">
        <v>124</v>
      </c>
      <c r="M37" s="147">
        <v>9954256843</v>
      </c>
      <c r="N37" s="148" t="s">
        <v>125</v>
      </c>
      <c r="O37" s="149">
        <v>9859834724</v>
      </c>
      <c r="P37" s="24">
        <v>43719</v>
      </c>
      <c r="Q37" s="18" t="s">
        <v>101</v>
      </c>
      <c r="R37" s="18">
        <v>15</v>
      </c>
      <c r="S37" s="18" t="s">
        <v>79</v>
      </c>
      <c r="T37" s="18"/>
    </row>
    <row r="38" spans="1:20" ht="33">
      <c r="A38" s="4">
        <v>34</v>
      </c>
      <c r="B38" s="17" t="s">
        <v>62</v>
      </c>
      <c r="C38" s="148" t="s">
        <v>150</v>
      </c>
      <c r="D38" s="18" t="s">
        <v>25</v>
      </c>
      <c r="E38" s="19">
        <v>39</v>
      </c>
      <c r="F38" s="18"/>
      <c r="G38" s="148">
        <v>20</v>
      </c>
      <c r="H38" s="148">
        <v>13</v>
      </c>
      <c r="I38" s="58">
        <f t="shared" si="0"/>
        <v>33</v>
      </c>
      <c r="J38" s="150">
        <v>9864387133</v>
      </c>
      <c r="K38" s="18" t="s">
        <v>123</v>
      </c>
      <c r="L38" s="18" t="s">
        <v>124</v>
      </c>
      <c r="M38" s="147">
        <v>9954256843</v>
      </c>
      <c r="N38" s="148" t="s">
        <v>125</v>
      </c>
      <c r="O38" s="149">
        <v>9859834724</v>
      </c>
      <c r="P38" s="24">
        <v>43719</v>
      </c>
      <c r="Q38" s="18" t="s">
        <v>101</v>
      </c>
      <c r="R38" s="18">
        <v>15</v>
      </c>
      <c r="S38" s="18" t="s">
        <v>79</v>
      </c>
      <c r="T38" s="18"/>
    </row>
    <row r="39" spans="1:20" ht="33">
      <c r="A39" s="4">
        <v>35</v>
      </c>
      <c r="B39" s="17" t="s">
        <v>63</v>
      </c>
      <c r="C39" s="143" t="s">
        <v>151</v>
      </c>
      <c r="D39" s="18" t="s">
        <v>23</v>
      </c>
      <c r="E39" s="144" t="s">
        <v>152</v>
      </c>
      <c r="F39" s="144" t="s">
        <v>89</v>
      </c>
      <c r="G39" s="145">
        <v>21</v>
      </c>
      <c r="H39" s="145">
        <v>27</v>
      </c>
      <c r="I39" s="58">
        <f t="shared" si="0"/>
        <v>48</v>
      </c>
      <c r="J39" s="143" t="s">
        <v>153</v>
      </c>
      <c r="K39" s="18" t="s">
        <v>132</v>
      </c>
      <c r="L39" s="18" t="s">
        <v>133</v>
      </c>
      <c r="M39" s="147">
        <v>9707507636</v>
      </c>
      <c r="N39" s="148" t="s">
        <v>136</v>
      </c>
      <c r="O39" s="152">
        <v>9859427386</v>
      </c>
      <c r="P39" s="24">
        <v>43719</v>
      </c>
      <c r="Q39" s="18" t="s">
        <v>101</v>
      </c>
      <c r="R39" s="18">
        <v>12</v>
      </c>
      <c r="S39" s="18" t="s">
        <v>79</v>
      </c>
      <c r="T39" s="18"/>
    </row>
    <row r="40" spans="1:20" ht="33">
      <c r="A40" s="4">
        <v>36</v>
      </c>
      <c r="B40" s="17" t="s">
        <v>63</v>
      </c>
      <c r="C40" s="148" t="s">
        <v>154</v>
      </c>
      <c r="D40" s="18" t="s">
        <v>25</v>
      </c>
      <c r="E40" s="19">
        <v>98</v>
      </c>
      <c r="F40" s="18"/>
      <c r="G40" s="148">
        <v>24</v>
      </c>
      <c r="H40" s="148">
        <v>73</v>
      </c>
      <c r="I40" s="58">
        <f t="shared" si="0"/>
        <v>97</v>
      </c>
      <c r="J40" s="150">
        <v>9864718757</v>
      </c>
      <c r="K40" s="18" t="s">
        <v>132</v>
      </c>
      <c r="L40" s="18" t="s">
        <v>133</v>
      </c>
      <c r="M40" s="147">
        <v>9707507636</v>
      </c>
      <c r="N40" s="148" t="s">
        <v>146</v>
      </c>
      <c r="O40" s="54">
        <v>8011490326</v>
      </c>
      <c r="P40" s="24">
        <v>43719</v>
      </c>
      <c r="Q40" s="18" t="s">
        <v>101</v>
      </c>
      <c r="R40" s="18">
        <v>12</v>
      </c>
      <c r="S40" s="18" t="s">
        <v>79</v>
      </c>
      <c r="T40" s="18"/>
    </row>
    <row r="41" spans="1:20">
      <c r="A41" s="4">
        <v>37</v>
      </c>
      <c r="B41" s="17" t="s">
        <v>62</v>
      </c>
      <c r="C41" s="143" t="s">
        <v>155</v>
      </c>
      <c r="D41" s="18" t="s">
        <v>23</v>
      </c>
      <c r="E41" s="144" t="s">
        <v>73</v>
      </c>
      <c r="F41" s="144" t="s">
        <v>156</v>
      </c>
      <c r="G41" s="151">
        <v>108</v>
      </c>
      <c r="H41" s="151">
        <v>17</v>
      </c>
      <c r="I41" s="58">
        <f t="shared" si="0"/>
        <v>125</v>
      </c>
      <c r="J41" s="143">
        <v>9859876359</v>
      </c>
      <c r="K41" s="18" t="s">
        <v>98</v>
      </c>
      <c r="L41" s="18" t="s">
        <v>99</v>
      </c>
      <c r="M41" s="152">
        <v>9854542701</v>
      </c>
      <c r="N41" s="148" t="s">
        <v>100</v>
      </c>
      <c r="O41" s="149">
        <v>9854928130</v>
      </c>
      <c r="P41" s="24">
        <v>43720</v>
      </c>
      <c r="Q41" s="18" t="s">
        <v>114</v>
      </c>
      <c r="R41" s="18">
        <v>12</v>
      </c>
      <c r="S41" s="18" t="s">
        <v>79</v>
      </c>
      <c r="T41" s="18"/>
    </row>
    <row r="42" spans="1:20">
      <c r="A42" s="4">
        <v>38</v>
      </c>
      <c r="B42" s="17" t="s">
        <v>62</v>
      </c>
      <c r="C42" s="151" t="s">
        <v>157</v>
      </c>
      <c r="D42" s="18" t="s">
        <v>25</v>
      </c>
      <c r="E42" s="19">
        <v>6</v>
      </c>
      <c r="F42" s="18"/>
      <c r="G42" s="151">
        <v>7</v>
      </c>
      <c r="H42" s="151">
        <v>6</v>
      </c>
      <c r="I42" s="58">
        <f t="shared" si="0"/>
        <v>13</v>
      </c>
      <c r="J42" s="157">
        <v>9954748497</v>
      </c>
      <c r="K42" s="18" t="s">
        <v>98</v>
      </c>
      <c r="L42" s="18" t="s">
        <v>99</v>
      </c>
      <c r="M42" s="152">
        <v>9854542701</v>
      </c>
      <c r="N42" s="148" t="s">
        <v>100</v>
      </c>
      <c r="O42" s="149">
        <v>9854928130</v>
      </c>
      <c r="P42" s="24">
        <v>43720</v>
      </c>
      <c r="Q42" s="18" t="s">
        <v>114</v>
      </c>
      <c r="R42" s="18">
        <v>8</v>
      </c>
      <c r="S42" s="18" t="s">
        <v>79</v>
      </c>
      <c r="T42" s="18"/>
    </row>
    <row r="43" spans="1:20">
      <c r="A43" s="4">
        <v>39</v>
      </c>
      <c r="B43" s="17" t="s">
        <v>63</v>
      </c>
      <c r="C43" s="143" t="s">
        <v>158</v>
      </c>
      <c r="D43" s="18" t="s">
        <v>23</v>
      </c>
      <c r="E43" s="144" t="s">
        <v>152</v>
      </c>
      <c r="F43" s="144" t="s">
        <v>89</v>
      </c>
      <c r="G43" s="145">
        <v>16</v>
      </c>
      <c r="H43" s="145">
        <v>13</v>
      </c>
      <c r="I43" s="58">
        <f t="shared" si="0"/>
        <v>29</v>
      </c>
      <c r="J43" s="54" t="s">
        <v>159</v>
      </c>
      <c r="K43" s="18" t="s">
        <v>132</v>
      </c>
      <c r="L43" s="18" t="s">
        <v>133</v>
      </c>
      <c r="M43" s="152"/>
      <c r="N43" s="158" t="s">
        <v>160</v>
      </c>
      <c r="O43" s="54">
        <v>8011490326</v>
      </c>
      <c r="P43" s="24">
        <v>43720</v>
      </c>
      <c r="Q43" s="18" t="s">
        <v>114</v>
      </c>
      <c r="R43" s="18">
        <v>8</v>
      </c>
      <c r="S43" s="18" t="s">
        <v>79</v>
      </c>
      <c r="T43" s="18"/>
    </row>
    <row r="44" spans="1:20" ht="33">
      <c r="A44" s="4">
        <v>40</v>
      </c>
      <c r="B44" s="17" t="s">
        <v>63</v>
      </c>
      <c r="C44" s="148" t="s">
        <v>161</v>
      </c>
      <c r="D44" s="18" t="s">
        <v>25</v>
      </c>
      <c r="E44" s="19">
        <v>192</v>
      </c>
      <c r="F44" s="18"/>
      <c r="G44" s="148">
        <v>18</v>
      </c>
      <c r="H44" s="148">
        <v>14</v>
      </c>
      <c r="I44" s="58">
        <f t="shared" si="0"/>
        <v>32</v>
      </c>
      <c r="J44" s="150">
        <v>9577242838</v>
      </c>
      <c r="K44" s="18" t="s">
        <v>132</v>
      </c>
      <c r="L44" s="18" t="s">
        <v>133</v>
      </c>
      <c r="M44" s="147">
        <v>9707507636</v>
      </c>
      <c r="N44" s="148" t="s">
        <v>162</v>
      </c>
      <c r="O44" s="152">
        <v>9859327101</v>
      </c>
      <c r="P44" s="24">
        <v>43720</v>
      </c>
      <c r="Q44" s="18" t="s">
        <v>114</v>
      </c>
      <c r="R44" s="18">
        <v>12</v>
      </c>
      <c r="S44" s="18" t="s">
        <v>79</v>
      </c>
      <c r="T44" s="18"/>
    </row>
    <row r="45" spans="1:20">
      <c r="A45" s="4">
        <v>41</v>
      </c>
      <c r="B45" s="17" t="s">
        <v>62</v>
      </c>
      <c r="C45" s="143" t="s">
        <v>155</v>
      </c>
      <c r="D45" s="18" t="s">
        <v>23</v>
      </c>
      <c r="E45" s="144" t="s">
        <v>73</v>
      </c>
      <c r="F45" s="144" t="s">
        <v>156</v>
      </c>
      <c r="G45" s="151">
        <v>108</v>
      </c>
      <c r="H45" s="151">
        <v>17</v>
      </c>
      <c r="I45" s="58">
        <f t="shared" si="0"/>
        <v>125</v>
      </c>
      <c r="J45" s="143">
        <v>9859876359</v>
      </c>
      <c r="K45" s="18" t="s">
        <v>98</v>
      </c>
      <c r="L45" s="18" t="s">
        <v>99</v>
      </c>
      <c r="M45" s="152">
        <v>9854542701</v>
      </c>
      <c r="N45" s="148" t="s">
        <v>100</v>
      </c>
      <c r="O45" s="149">
        <v>9854928130</v>
      </c>
      <c r="P45" s="24">
        <v>43721</v>
      </c>
      <c r="Q45" s="18" t="s">
        <v>126</v>
      </c>
      <c r="R45" s="18">
        <v>12</v>
      </c>
      <c r="S45" s="18" t="s">
        <v>79</v>
      </c>
      <c r="T45" s="18"/>
    </row>
    <row r="46" spans="1:20">
      <c r="A46" s="4">
        <v>42</v>
      </c>
      <c r="B46" s="17" t="s">
        <v>62</v>
      </c>
      <c r="C46" s="151" t="s">
        <v>163</v>
      </c>
      <c r="D46" s="18" t="s">
        <v>25</v>
      </c>
      <c r="E46" s="19">
        <v>25</v>
      </c>
      <c r="F46" s="18"/>
      <c r="G46" s="151">
        <v>9</v>
      </c>
      <c r="H46" s="151">
        <v>5</v>
      </c>
      <c r="I46" s="58">
        <f t="shared" si="0"/>
        <v>14</v>
      </c>
      <c r="J46" s="54">
        <v>8011568824</v>
      </c>
      <c r="K46" s="18" t="s">
        <v>98</v>
      </c>
      <c r="L46" s="18" t="s">
        <v>99</v>
      </c>
      <c r="M46" s="152">
        <v>9854542701</v>
      </c>
      <c r="N46" s="148" t="s">
        <v>100</v>
      </c>
      <c r="O46" s="149">
        <v>9854928130</v>
      </c>
      <c r="P46" s="24">
        <v>43721</v>
      </c>
      <c r="Q46" s="18" t="s">
        <v>126</v>
      </c>
      <c r="R46" s="18">
        <v>8</v>
      </c>
      <c r="S46" s="18" t="s">
        <v>79</v>
      </c>
      <c r="T46" s="18"/>
    </row>
    <row r="47" spans="1:20" ht="33">
      <c r="A47" s="4">
        <v>43</v>
      </c>
      <c r="B47" s="17" t="s">
        <v>63</v>
      </c>
      <c r="C47" s="143" t="s">
        <v>164</v>
      </c>
      <c r="D47" s="18" t="s">
        <v>23</v>
      </c>
      <c r="E47" s="144" t="s">
        <v>165</v>
      </c>
      <c r="F47" s="144" t="s">
        <v>89</v>
      </c>
      <c r="G47" s="145">
        <v>24</v>
      </c>
      <c r="H47" s="145">
        <v>45</v>
      </c>
      <c r="I47" s="58">
        <f t="shared" si="0"/>
        <v>69</v>
      </c>
      <c r="J47" s="54">
        <v>9613718604</v>
      </c>
      <c r="K47" s="18" t="s">
        <v>132</v>
      </c>
      <c r="L47" s="18" t="s">
        <v>133</v>
      </c>
      <c r="M47" s="147">
        <v>9707507636</v>
      </c>
      <c r="N47" s="148" t="s">
        <v>146</v>
      </c>
      <c r="O47" s="54">
        <v>8011490326</v>
      </c>
      <c r="P47" s="24">
        <v>43721</v>
      </c>
      <c r="Q47" s="18" t="s">
        <v>126</v>
      </c>
      <c r="R47" s="18">
        <v>12</v>
      </c>
      <c r="S47" s="18" t="s">
        <v>79</v>
      </c>
      <c r="T47" s="18"/>
    </row>
    <row r="48" spans="1:20">
      <c r="A48" s="4">
        <v>44</v>
      </c>
      <c r="B48" s="17" t="s">
        <v>63</v>
      </c>
      <c r="C48" s="148" t="s">
        <v>166</v>
      </c>
      <c r="D48" s="18" t="s">
        <v>25</v>
      </c>
      <c r="E48" s="19">
        <v>56</v>
      </c>
      <c r="F48" s="18"/>
      <c r="G48" s="148">
        <v>9</v>
      </c>
      <c r="H48" s="148">
        <v>13</v>
      </c>
      <c r="I48" s="58">
        <f t="shared" si="0"/>
        <v>22</v>
      </c>
      <c r="J48" s="150">
        <v>8011112874</v>
      </c>
      <c r="K48" s="18" t="s">
        <v>132</v>
      </c>
      <c r="L48" s="18" t="s">
        <v>133</v>
      </c>
      <c r="M48" s="147">
        <v>9707507636</v>
      </c>
      <c r="N48" s="148" t="s">
        <v>134</v>
      </c>
      <c r="O48" s="152">
        <v>9954569546</v>
      </c>
      <c r="P48" s="24">
        <v>43721</v>
      </c>
      <c r="Q48" s="18" t="s">
        <v>126</v>
      </c>
      <c r="R48" s="18">
        <v>10</v>
      </c>
      <c r="S48" s="18" t="s">
        <v>79</v>
      </c>
      <c r="T48" s="18"/>
    </row>
    <row r="49" spans="1:20">
      <c r="A49" s="4">
        <v>45</v>
      </c>
      <c r="B49" s="17" t="s">
        <v>62</v>
      </c>
      <c r="C49" s="143" t="s">
        <v>155</v>
      </c>
      <c r="D49" s="18" t="s">
        <v>23</v>
      </c>
      <c r="E49" s="144" t="s">
        <v>73</v>
      </c>
      <c r="F49" s="144" t="s">
        <v>156</v>
      </c>
      <c r="G49" s="151">
        <v>108</v>
      </c>
      <c r="H49" s="151">
        <v>17</v>
      </c>
      <c r="I49" s="58">
        <f t="shared" si="0"/>
        <v>125</v>
      </c>
      <c r="J49" s="143">
        <v>9859876359</v>
      </c>
      <c r="K49" s="18" t="s">
        <v>98</v>
      </c>
      <c r="L49" s="18" t="s">
        <v>99</v>
      </c>
      <c r="M49" s="152">
        <v>9854542701</v>
      </c>
      <c r="N49" s="148" t="s">
        <v>100</v>
      </c>
      <c r="O49" s="149">
        <v>9854928130</v>
      </c>
      <c r="P49" s="24">
        <v>43722</v>
      </c>
      <c r="Q49" s="18" t="s">
        <v>140</v>
      </c>
      <c r="R49" s="18">
        <v>12</v>
      </c>
      <c r="S49" s="18" t="s">
        <v>79</v>
      </c>
      <c r="T49" s="18"/>
    </row>
    <row r="50" spans="1:20">
      <c r="A50" s="4">
        <v>46</v>
      </c>
      <c r="B50" s="17" t="s">
        <v>62</v>
      </c>
      <c r="C50" s="151" t="s">
        <v>157</v>
      </c>
      <c r="D50" s="18" t="s">
        <v>25</v>
      </c>
      <c r="E50" s="151">
        <v>6</v>
      </c>
      <c r="F50" s="18"/>
      <c r="G50" s="151">
        <v>7</v>
      </c>
      <c r="H50" s="151">
        <v>6</v>
      </c>
      <c r="I50" s="58">
        <f t="shared" si="0"/>
        <v>13</v>
      </c>
      <c r="J50" s="151">
        <v>9954748497</v>
      </c>
      <c r="K50" s="18" t="s">
        <v>98</v>
      </c>
      <c r="L50" s="18" t="s">
        <v>99</v>
      </c>
      <c r="M50" s="152">
        <v>9854542701</v>
      </c>
      <c r="N50" s="148" t="s">
        <v>100</v>
      </c>
      <c r="O50" s="149">
        <v>9854928130</v>
      </c>
      <c r="P50" s="24">
        <v>43722</v>
      </c>
      <c r="Q50" s="18" t="s">
        <v>140</v>
      </c>
      <c r="R50" s="18">
        <v>8</v>
      </c>
      <c r="S50" s="18" t="s">
        <v>79</v>
      </c>
      <c r="T50" s="18"/>
    </row>
    <row r="51" spans="1:20" ht="33">
      <c r="A51" s="4">
        <v>47</v>
      </c>
      <c r="B51" s="17" t="s">
        <v>63</v>
      </c>
      <c r="C51" s="143" t="s">
        <v>167</v>
      </c>
      <c r="D51" s="18" t="s">
        <v>23</v>
      </c>
      <c r="E51" s="144" t="s">
        <v>168</v>
      </c>
      <c r="F51" s="144" t="s">
        <v>89</v>
      </c>
      <c r="G51" s="145">
        <v>19</v>
      </c>
      <c r="H51" s="145">
        <v>16</v>
      </c>
      <c r="I51" s="58">
        <f t="shared" si="0"/>
        <v>35</v>
      </c>
      <c r="J51" s="54">
        <v>9954876695</v>
      </c>
      <c r="K51" s="18" t="s">
        <v>169</v>
      </c>
      <c r="L51" s="18" t="s">
        <v>170</v>
      </c>
      <c r="M51" s="147">
        <v>9401450197</v>
      </c>
      <c r="N51" s="148" t="s">
        <v>171</v>
      </c>
      <c r="O51" s="149">
        <v>8402908667</v>
      </c>
      <c r="P51" s="24">
        <v>43722</v>
      </c>
      <c r="Q51" s="18" t="s">
        <v>140</v>
      </c>
      <c r="R51" s="18">
        <v>8</v>
      </c>
      <c r="S51" s="18" t="s">
        <v>79</v>
      </c>
      <c r="T51" s="18"/>
    </row>
    <row r="52" spans="1:20">
      <c r="A52" s="4">
        <v>48</v>
      </c>
      <c r="B52" s="17" t="s">
        <v>63</v>
      </c>
      <c r="C52" s="148" t="s">
        <v>172</v>
      </c>
      <c r="D52" s="18" t="s">
        <v>25</v>
      </c>
      <c r="E52" s="19">
        <v>110</v>
      </c>
      <c r="F52" s="18"/>
      <c r="G52" s="148">
        <v>22</v>
      </c>
      <c r="H52" s="148">
        <v>12</v>
      </c>
      <c r="I52" s="58">
        <f t="shared" si="0"/>
        <v>34</v>
      </c>
      <c r="J52" s="150">
        <v>9957635077</v>
      </c>
      <c r="K52" s="18" t="s">
        <v>169</v>
      </c>
      <c r="L52" s="18" t="s">
        <v>170</v>
      </c>
      <c r="M52" s="147">
        <v>9401450197</v>
      </c>
      <c r="N52" s="148" t="s">
        <v>173</v>
      </c>
      <c r="O52" s="149">
        <v>9954212022</v>
      </c>
      <c r="P52" s="24">
        <v>43722</v>
      </c>
      <c r="Q52" s="18" t="s">
        <v>140</v>
      </c>
      <c r="R52" s="18">
        <v>8</v>
      </c>
      <c r="S52" s="18" t="s">
        <v>79</v>
      </c>
      <c r="T52" s="18"/>
    </row>
    <row r="53" spans="1:20">
      <c r="A53" s="4">
        <v>49</v>
      </c>
      <c r="B53" s="17" t="s">
        <v>62</v>
      </c>
      <c r="C53" s="143" t="s">
        <v>174</v>
      </c>
      <c r="D53" s="18" t="s">
        <v>23</v>
      </c>
      <c r="E53" s="144" t="s">
        <v>175</v>
      </c>
      <c r="F53" s="144" t="s">
        <v>89</v>
      </c>
      <c r="G53" s="145">
        <v>24</v>
      </c>
      <c r="H53" s="145">
        <v>25</v>
      </c>
      <c r="I53" s="58">
        <f t="shared" si="0"/>
        <v>49</v>
      </c>
      <c r="J53" s="54">
        <v>9508083740</v>
      </c>
      <c r="K53" s="18" t="s">
        <v>176</v>
      </c>
      <c r="L53" s="18" t="s">
        <v>177</v>
      </c>
      <c r="M53" s="147">
        <v>9954115855</v>
      </c>
      <c r="N53" s="151" t="s">
        <v>178</v>
      </c>
      <c r="O53" s="54">
        <v>8876430082</v>
      </c>
      <c r="P53" s="24">
        <v>43724</v>
      </c>
      <c r="Q53" s="18" t="s">
        <v>78</v>
      </c>
      <c r="R53" s="18">
        <v>15</v>
      </c>
      <c r="S53" s="18" t="s">
        <v>79</v>
      </c>
      <c r="T53" s="18"/>
    </row>
    <row r="54" spans="1:20">
      <c r="A54" s="4">
        <v>50</v>
      </c>
      <c r="B54" s="17" t="s">
        <v>62</v>
      </c>
      <c r="C54" s="151" t="s">
        <v>179</v>
      </c>
      <c r="D54" s="18" t="s">
        <v>25</v>
      </c>
      <c r="E54" s="19">
        <v>42</v>
      </c>
      <c r="F54" s="18"/>
      <c r="G54" s="151">
        <v>5</v>
      </c>
      <c r="H54" s="151">
        <v>5</v>
      </c>
      <c r="I54" s="58">
        <f t="shared" si="0"/>
        <v>10</v>
      </c>
      <c r="J54" s="157">
        <v>9678142231</v>
      </c>
      <c r="K54" s="18" t="s">
        <v>176</v>
      </c>
      <c r="L54" s="18" t="s">
        <v>177</v>
      </c>
      <c r="M54" s="147">
        <v>9954115855</v>
      </c>
      <c r="N54" s="151" t="s">
        <v>178</v>
      </c>
      <c r="O54" s="54">
        <v>8876430082</v>
      </c>
      <c r="P54" s="24">
        <v>43724</v>
      </c>
      <c r="Q54" s="18" t="s">
        <v>78</v>
      </c>
      <c r="R54" s="18">
        <v>15</v>
      </c>
      <c r="S54" s="18" t="s">
        <v>79</v>
      </c>
      <c r="T54" s="18"/>
    </row>
    <row r="55" spans="1:20" ht="33">
      <c r="A55" s="4">
        <v>51</v>
      </c>
      <c r="B55" s="17" t="s">
        <v>63</v>
      </c>
      <c r="C55" s="143" t="s">
        <v>180</v>
      </c>
      <c r="D55" s="18" t="s">
        <v>23</v>
      </c>
      <c r="E55" s="144" t="s">
        <v>181</v>
      </c>
      <c r="F55" s="144" t="s">
        <v>89</v>
      </c>
      <c r="G55" s="145">
        <v>0</v>
      </c>
      <c r="H55" s="145">
        <v>68</v>
      </c>
      <c r="I55" s="58">
        <f t="shared" si="0"/>
        <v>68</v>
      </c>
      <c r="J55" s="54" t="s">
        <v>182</v>
      </c>
      <c r="K55" s="18" t="s">
        <v>169</v>
      </c>
      <c r="L55" s="18" t="s">
        <v>170</v>
      </c>
      <c r="M55" s="147">
        <v>9401450197</v>
      </c>
      <c r="N55" s="148" t="s">
        <v>183</v>
      </c>
      <c r="O55" s="149">
        <v>9954392218</v>
      </c>
      <c r="P55" s="24">
        <v>43724</v>
      </c>
      <c r="Q55" s="18" t="s">
        <v>78</v>
      </c>
      <c r="R55" s="18">
        <v>8</v>
      </c>
      <c r="S55" s="18" t="s">
        <v>79</v>
      </c>
      <c r="T55" s="18"/>
    </row>
    <row r="56" spans="1:20">
      <c r="A56" s="4">
        <v>52</v>
      </c>
      <c r="B56" s="17" t="s">
        <v>63</v>
      </c>
      <c r="C56" s="148" t="s">
        <v>184</v>
      </c>
      <c r="D56" s="18" t="s">
        <v>25</v>
      </c>
      <c r="E56" s="19"/>
      <c r="F56" s="18"/>
      <c r="G56" s="148">
        <v>15</v>
      </c>
      <c r="H56" s="148">
        <v>10</v>
      </c>
      <c r="I56" s="58">
        <f t="shared" si="0"/>
        <v>25</v>
      </c>
      <c r="J56" s="150">
        <v>8721812104</v>
      </c>
      <c r="K56" s="18" t="s">
        <v>169</v>
      </c>
      <c r="L56" s="18" t="s">
        <v>170</v>
      </c>
      <c r="M56" s="147">
        <v>9401450197</v>
      </c>
      <c r="N56" s="148" t="s">
        <v>171</v>
      </c>
      <c r="O56" s="149">
        <v>8402908667</v>
      </c>
      <c r="P56" s="24">
        <v>43724</v>
      </c>
      <c r="Q56" s="18" t="s">
        <v>78</v>
      </c>
      <c r="R56" s="18">
        <v>8</v>
      </c>
      <c r="S56" s="18" t="s">
        <v>79</v>
      </c>
      <c r="T56" s="18"/>
    </row>
    <row r="57" spans="1:20" ht="33">
      <c r="A57" s="4">
        <v>53</v>
      </c>
      <c r="B57" s="17" t="s">
        <v>62</v>
      </c>
      <c r="C57" s="143" t="s">
        <v>185</v>
      </c>
      <c r="D57" s="18" t="s">
        <v>23</v>
      </c>
      <c r="E57" s="144" t="s">
        <v>186</v>
      </c>
      <c r="F57" s="144" t="s">
        <v>74</v>
      </c>
      <c r="G57" s="145">
        <v>6</v>
      </c>
      <c r="H57" s="145">
        <v>8</v>
      </c>
      <c r="I57" s="58">
        <f t="shared" si="0"/>
        <v>14</v>
      </c>
      <c r="J57" s="151" t="s">
        <v>187</v>
      </c>
      <c r="K57" s="18" t="s">
        <v>176</v>
      </c>
      <c r="L57" s="18" t="s">
        <v>177</v>
      </c>
      <c r="M57" s="147">
        <v>9954115855</v>
      </c>
      <c r="N57" s="148" t="s">
        <v>188</v>
      </c>
      <c r="O57" s="149">
        <v>9508185303</v>
      </c>
      <c r="P57" s="24">
        <v>43725</v>
      </c>
      <c r="Q57" s="18" t="s">
        <v>91</v>
      </c>
      <c r="R57" s="18">
        <v>15</v>
      </c>
      <c r="S57" s="18" t="s">
        <v>79</v>
      </c>
      <c r="T57" s="18"/>
    </row>
    <row r="58" spans="1:20">
      <c r="A58" s="4">
        <v>54</v>
      </c>
      <c r="B58" s="17" t="s">
        <v>62</v>
      </c>
      <c r="C58" s="148" t="s">
        <v>189</v>
      </c>
      <c r="D58" s="18" t="s">
        <v>25</v>
      </c>
      <c r="E58" s="19">
        <v>104</v>
      </c>
      <c r="F58" s="18"/>
      <c r="G58" s="148">
        <v>22</v>
      </c>
      <c r="H58" s="148">
        <v>14</v>
      </c>
      <c r="I58" s="58">
        <f t="shared" si="0"/>
        <v>36</v>
      </c>
      <c r="J58" s="150">
        <v>8822542649</v>
      </c>
      <c r="K58" s="18" t="s">
        <v>176</v>
      </c>
      <c r="L58" s="18" t="s">
        <v>177</v>
      </c>
      <c r="M58" s="147">
        <v>9954115855</v>
      </c>
      <c r="N58" s="148" t="s">
        <v>188</v>
      </c>
      <c r="O58" s="149">
        <v>9508185303</v>
      </c>
      <c r="P58" s="24">
        <v>43725</v>
      </c>
      <c r="Q58" s="18" t="s">
        <v>91</v>
      </c>
      <c r="R58" s="18">
        <v>15</v>
      </c>
      <c r="S58" s="18" t="s">
        <v>79</v>
      </c>
      <c r="T58" s="18"/>
    </row>
    <row r="59" spans="1:20" ht="33">
      <c r="A59" s="4">
        <v>55</v>
      </c>
      <c r="B59" s="17" t="s">
        <v>63</v>
      </c>
      <c r="C59" s="143" t="s">
        <v>190</v>
      </c>
      <c r="D59" s="18" t="s">
        <v>23</v>
      </c>
      <c r="E59" s="144" t="s">
        <v>191</v>
      </c>
      <c r="F59" s="144" t="s">
        <v>89</v>
      </c>
      <c r="G59" s="145">
        <v>46</v>
      </c>
      <c r="H59" s="145">
        <v>0</v>
      </c>
      <c r="I59" s="58">
        <f t="shared" si="0"/>
        <v>46</v>
      </c>
      <c r="J59" s="54">
        <v>9957779564</v>
      </c>
      <c r="K59" s="18" t="s">
        <v>169</v>
      </c>
      <c r="L59" s="18" t="s">
        <v>170</v>
      </c>
      <c r="M59" s="147">
        <v>9401450197</v>
      </c>
      <c r="N59" s="148" t="s">
        <v>192</v>
      </c>
      <c r="O59" s="54">
        <v>7896947566</v>
      </c>
      <c r="P59" s="24">
        <v>43725</v>
      </c>
      <c r="Q59" s="18" t="s">
        <v>91</v>
      </c>
      <c r="R59" s="18">
        <v>8</v>
      </c>
      <c r="S59" s="18" t="s">
        <v>79</v>
      </c>
      <c r="T59" s="18"/>
    </row>
    <row r="60" spans="1:20">
      <c r="A60" s="4">
        <v>56</v>
      </c>
      <c r="B60" s="17" t="s">
        <v>63</v>
      </c>
      <c r="C60" s="148" t="s">
        <v>193</v>
      </c>
      <c r="D60" s="18" t="s">
        <v>25</v>
      </c>
      <c r="E60" s="19">
        <v>19</v>
      </c>
      <c r="F60" s="18"/>
      <c r="G60" s="148">
        <v>5</v>
      </c>
      <c r="H60" s="148">
        <v>5</v>
      </c>
      <c r="I60" s="58">
        <f t="shared" si="0"/>
        <v>10</v>
      </c>
      <c r="J60" s="150">
        <v>9859820690</v>
      </c>
      <c r="K60" s="18" t="s">
        <v>169</v>
      </c>
      <c r="L60" s="18" t="s">
        <v>170</v>
      </c>
      <c r="M60" s="147">
        <v>9401450197</v>
      </c>
      <c r="N60" s="148" t="s">
        <v>192</v>
      </c>
      <c r="O60" s="54">
        <v>7896947566</v>
      </c>
      <c r="P60" s="24">
        <v>43725</v>
      </c>
      <c r="Q60" s="18" t="s">
        <v>91</v>
      </c>
      <c r="R60" s="18">
        <v>8</v>
      </c>
      <c r="S60" s="18" t="s">
        <v>79</v>
      </c>
      <c r="T60" s="18"/>
    </row>
    <row r="61" spans="1:20" ht="33">
      <c r="A61" s="4">
        <v>57</v>
      </c>
      <c r="B61" s="17" t="s">
        <v>62</v>
      </c>
      <c r="C61" s="143" t="s">
        <v>194</v>
      </c>
      <c r="D61" s="18" t="s">
        <v>23</v>
      </c>
      <c r="E61" s="144" t="s">
        <v>195</v>
      </c>
      <c r="F61" s="144" t="s">
        <v>89</v>
      </c>
      <c r="G61" s="145">
        <v>14</v>
      </c>
      <c r="H61" s="145">
        <v>8</v>
      </c>
      <c r="I61" s="58">
        <f t="shared" si="0"/>
        <v>22</v>
      </c>
      <c r="J61" s="54">
        <v>8812973571</v>
      </c>
      <c r="K61" s="18" t="s">
        <v>176</v>
      </c>
      <c r="L61" s="18" t="s">
        <v>177</v>
      </c>
      <c r="M61" s="147">
        <v>9954115855</v>
      </c>
      <c r="N61" s="148" t="s">
        <v>188</v>
      </c>
      <c r="O61" s="149">
        <v>9508185303</v>
      </c>
      <c r="P61" s="24">
        <v>43726</v>
      </c>
      <c r="Q61" s="18" t="s">
        <v>101</v>
      </c>
      <c r="R61" s="18">
        <v>15</v>
      </c>
      <c r="S61" s="18" t="s">
        <v>79</v>
      </c>
      <c r="T61" s="18"/>
    </row>
    <row r="62" spans="1:20" ht="33">
      <c r="A62" s="4">
        <v>58</v>
      </c>
      <c r="B62" s="17" t="s">
        <v>62</v>
      </c>
      <c r="C62" s="148" t="s">
        <v>196</v>
      </c>
      <c r="D62" s="18" t="s">
        <v>25</v>
      </c>
      <c r="E62" s="19">
        <v>183</v>
      </c>
      <c r="F62" s="18"/>
      <c r="G62" s="148">
        <v>12</v>
      </c>
      <c r="H62" s="148">
        <v>8</v>
      </c>
      <c r="I62" s="58">
        <f t="shared" si="0"/>
        <v>20</v>
      </c>
      <c r="J62" s="150">
        <v>9864854702</v>
      </c>
      <c r="K62" s="18" t="s">
        <v>176</v>
      </c>
      <c r="L62" s="18" t="s">
        <v>177</v>
      </c>
      <c r="M62" s="147">
        <v>9954115855</v>
      </c>
      <c r="N62" s="148" t="s">
        <v>188</v>
      </c>
      <c r="O62" s="149">
        <v>9508185303</v>
      </c>
      <c r="P62" s="24">
        <v>43726</v>
      </c>
      <c r="Q62" s="18" t="s">
        <v>101</v>
      </c>
      <c r="R62" s="18">
        <v>15</v>
      </c>
      <c r="S62" s="18" t="s">
        <v>79</v>
      </c>
      <c r="T62" s="18"/>
    </row>
    <row r="63" spans="1:20" ht="33">
      <c r="A63" s="4">
        <v>59</v>
      </c>
      <c r="B63" s="17" t="s">
        <v>63</v>
      </c>
      <c r="C63" s="143" t="s">
        <v>197</v>
      </c>
      <c r="D63" s="18" t="s">
        <v>23</v>
      </c>
      <c r="E63" s="144" t="s">
        <v>198</v>
      </c>
      <c r="F63" s="144" t="s">
        <v>199</v>
      </c>
      <c r="G63" s="148">
        <v>94</v>
      </c>
      <c r="H63" s="148">
        <v>0</v>
      </c>
      <c r="I63" s="58">
        <f t="shared" si="0"/>
        <v>94</v>
      </c>
      <c r="J63" s="143" t="s">
        <v>200</v>
      </c>
      <c r="K63" s="18" t="s">
        <v>169</v>
      </c>
      <c r="L63" s="18" t="s">
        <v>170</v>
      </c>
      <c r="M63" s="147">
        <v>9401450197</v>
      </c>
      <c r="N63" s="148" t="s">
        <v>201</v>
      </c>
      <c r="O63" s="149">
        <v>8399941529</v>
      </c>
      <c r="P63" s="24">
        <v>43726</v>
      </c>
      <c r="Q63" s="18" t="s">
        <v>101</v>
      </c>
      <c r="R63" s="18">
        <v>8</v>
      </c>
      <c r="S63" s="18" t="s">
        <v>79</v>
      </c>
      <c r="T63" s="18"/>
    </row>
    <row r="64" spans="1:20" ht="33">
      <c r="A64" s="4">
        <v>60</v>
      </c>
      <c r="B64" s="17" t="s">
        <v>63</v>
      </c>
      <c r="C64" s="148" t="s">
        <v>202</v>
      </c>
      <c r="D64" s="18" t="s">
        <v>25</v>
      </c>
      <c r="E64" s="19"/>
      <c r="F64" s="18"/>
      <c r="G64" s="148">
        <v>20</v>
      </c>
      <c r="H64" s="148">
        <v>20</v>
      </c>
      <c r="I64" s="58">
        <f t="shared" si="0"/>
        <v>40</v>
      </c>
      <c r="J64" s="150">
        <v>9957182711</v>
      </c>
      <c r="K64" s="18" t="s">
        <v>169</v>
      </c>
      <c r="L64" s="18" t="s">
        <v>170</v>
      </c>
      <c r="M64" s="147">
        <v>9401450197</v>
      </c>
      <c r="N64" s="148" t="s">
        <v>192</v>
      </c>
      <c r="O64" s="54">
        <v>7896947566</v>
      </c>
      <c r="P64" s="24">
        <v>43726</v>
      </c>
      <c r="Q64" s="18" t="s">
        <v>101</v>
      </c>
      <c r="R64" s="18">
        <v>8</v>
      </c>
      <c r="S64" s="18" t="s">
        <v>79</v>
      </c>
      <c r="T64" s="18"/>
    </row>
    <row r="65" spans="1:20">
      <c r="A65" s="4">
        <v>61</v>
      </c>
      <c r="B65" s="17" t="s">
        <v>62</v>
      </c>
      <c r="C65" s="143" t="s">
        <v>203</v>
      </c>
      <c r="D65" s="18" t="s">
        <v>23</v>
      </c>
      <c r="E65" s="144" t="s">
        <v>204</v>
      </c>
      <c r="F65" s="144" t="s">
        <v>89</v>
      </c>
      <c r="G65" s="151">
        <v>16</v>
      </c>
      <c r="H65" s="151">
        <v>27</v>
      </c>
      <c r="I65" s="58">
        <f t="shared" si="0"/>
        <v>43</v>
      </c>
      <c r="J65" s="151">
        <v>8486378493</v>
      </c>
      <c r="K65" s="18" t="s">
        <v>75</v>
      </c>
      <c r="L65" s="146" t="s">
        <v>76</v>
      </c>
      <c r="M65" s="147">
        <v>9085862146</v>
      </c>
      <c r="N65" s="151" t="s">
        <v>205</v>
      </c>
      <c r="O65" s="159">
        <v>9854386551</v>
      </c>
      <c r="P65" s="24">
        <v>43727</v>
      </c>
      <c r="Q65" s="18" t="s">
        <v>114</v>
      </c>
      <c r="R65" s="18">
        <v>15</v>
      </c>
      <c r="S65" s="18" t="s">
        <v>79</v>
      </c>
      <c r="T65" s="18"/>
    </row>
    <row r="66" spans="1:20" ht="33">
      <c r="A66" s="4">
        <v>62</v>
      </c>
      <c r="B66" s="17" t="s">
        <v>62</v>
      </c>
      <c r="C66" s="148" t="s">
        <v>206</v>
      </c>
      <c r="D66" s="18" t="s">
        <v>25</v>
      </c>
      <c r="E66" s="19">
        <v>186</v>
      </c>
      <c r="F66" s="18"/>
      <c r="G66" s="148">
        <v>7</v>
      </c>
      <c r="H66" s="148">
        <v>3</v>
      </c>
      <c r="I66" s="58">
        <f t="shared" si="0"/>
        <v>10</v>
      </c>
      <c r="J66" s="150">
        <v>9864337448</v>
      </c>
      <c r="K66" s="18" t="s">
        <v>75</v>
      </c>
      <c r="L66" s="146" t="s">
        <v>76</v>
      </c>
      <c r="M66" s="147">
        <v>9085862146</v>
      </c>
      <c r="N66" s="148" t="s">
        <v>205</v>
      </c>
      <c r="O66" s="159">
        <v>9854386551</v>
      </c>
      <c r="P66" s="24">
        <v>43727</v>
      </c>
      <c r="Q66" s="18" t="s">
        <v>114</v>
      </c>
      <c r="R66" s="18">
        <v>15</v>
      </c>
      <c r="S66" s="18" t="s">
        <v>79</v>
      </c>
      <c r="T66" s="18"/>
    </row>
    <row r="67" spans="1:20" ht="33">
      <c r="A67" s="4">
        <v>63</v>
      </c>
      <c r="B67" s="17" t="s">
        <v>63</v>
      </c>
      <c r="C67" s="143" t="s">
        <v>197</v>
      </c>
      <c r="D67" s="18" t="s">
        <v>23</v>
      </c>
      <c r="E67" s="144" t="s">
        <v>198</v>
      </c>
      <c r="F67" s="144" t="s">
        <v>199</v>
      </c>
      <c r="G67" s="148">
        <v>94</v>
      </c>
      <c r="H67" s="148">
        <v>0</v>
      </c>
      <c r="I67" s="58">
        <f t="shared" si="0"/>
        <v>94</v>
      </c>
      <c r="J67" s="143" t="s">
        <v>200</v>
      </c>
      <c r="K67" s="18" t="s">
        <v>169</v>
      </c>
      <c r="L67" s="18" t="s">
        <v>170</v>
      </c>
      <c r="M67" s="147">
        <v>9401450197</v>
      </c>
      <c r="N67" s="148" t="s">
        <v>201</v>
      </c>
      <c r="O67" s="149">
        <v>8399941529</v>
      </c>
      <c r="P67" s="24">
        <v>43727</v>
      </c>
      <c r="Q67" s="18" t="s">
        <v>114</v>
      </c>
      <c r="R67" s="18">
        <v>8</v>
      </c>
      <c r="S67" s="18" t="s">
        <v>79</v>
      </c>
      <c r="T67" s="18"/>
    </row>
    <row r="68" spans="1:20" ht="33">
      <c r="A68" s="4">
        <v>64</v>
      </c>
      <c r="B68" s="17" t="s">
        <v>63</v>
      </c>
      <c r="C68" s="148" t="s">
        <v>207</v>
      </c>
      <c r="D68" s="18" t="s">
        <v>25</v>
      </c>
      <c r="E68" s="19">
        <v>18</v>
      </c>
      <c r="F68" s="18"/>
      <c r="G68" s="148">
        <v>32</v>
      </c>
      <c r="H68" s="148">
        <v>35</v>
      </c>
      <c r="I68" s="58">
        <f t="shared" si="0"/>
        <v>67</v>
      </c>
      <c r="J68" s="150">
        <v>9957962246</v>
      </c>
      <c r="K68" s="18" t="s">
        <v>169</v>
      </c>
      <c r="L68" s="18" t="s">
        <v>170</v>
      </c>
      <c r="M68" s="147">
        <v>9401450197</v>
      </c>
      <c r="N68" s="148" t="s">
        <v>183</v>
      </c>
      <c r="O68" s="149">
        <v>9954392218</v>
      </c>
      <c r="P68" s="24">
        <v>43727</v>
      </c>
      <c r="Q68" s="18" t="s">
        <v>114</v>
      </c>
      <c r="R68" s="18">
        <v>8</v>
      </c>
      <c r="S68" s="18" t="s">
        <v>79</v>
      </c>
      <c r="T68" s="18"/>
    </row>
    <row r="69" spans="1:20" ht="33">
      <c r="A69" s="4">
        <v>65</v>
      </c>
      <c r="B69" s="17" t="s">
        <v>62</v>
      </c>
      <c r="C69" s="143" t="s">
        <v>208</v>
      </c>
      <c r="D69" s="18" t="s">
        <v>23</v>
      </c>
      <c r="E69" s="144" t="s">
        <v>209</v>
      </c>
      <c r="F69" s="144" t="s">
        <v>199</v>
      </c>
      <c r="G69" s="148">
        <v>0</v>
      </c>
      <c r="H69" s="148">
        <v>89</v>
      </c>
      <c r="I69" s="58">
        <f t="shared" si="0"/>
        <v>89</v>
      </c>
      <c r="J69" s="143">
        <v>9508065837</v>
      </c>
      <c r="K69" s="18" t="s">
        <v>75</v>
      </c>
      <c r="L69" s="18" t="s">
        <v>177</v>
      </c>
      <c r="M69" s="147">
        <v>9954115855</v>
      </c>
      <c r="N69" s="160" t="s">
        <v>210</v>
      </c>
      <c r="O69" s="159">
        <v>9854386551</v>
      </c>
      <c r="P69" s="24">
        <v>43728</v>
      </c>
      <c r="Q69" s="18" t="s">
        <v>126</v>
      </c>
      <c r="R69" s="18">
        <v>12</v>
      </c>
      <c r="S69" s="18" t="s">
        <v>79</v>
      </c>
      <c r="T69" s="18"/>
    </row>
    <row r="70" spans="1:20" ht="33">
      <c r="A70" s="4">
        <v>66</v>
      </c>
      <c r="B70" s="17" t="s">
        <v>62</v>
      </c>
      <c r="C70" s="148" t="s">
        <v>211</v>
      </c>
      <c r="D70" s="18" t="s">
        <v>25</v>
      </c>
      <c r="E70" s="19">
        <v>182</v>
      </c>
      <c r="F70" s="18"/>
      <c r="G70" s="148">
        <v>3</v>
      </c>
      <c r="H70" s="148">
        <v>2</v>
      </c>
      <c r="I70" s="58">
        <f t="shared" ref="I70:I133" si="1">SUM(G70:H70)</f>
        <v>5</v>
      </c>
      <c r="J70" s="150">
        <v>8254058191</v>
      </c>
      <c r="K70" s="18" t="s">
        <v>75</v>
      </c>
      <c r="L70" s="146" t="s">
        <v>76</v>
      </c>
      <c r="M70" s="147">
        <v>9085862146</v>
      </c>
      <c r="N70" s="148" t="s">
        <v>212</v>
      </c>
      <c r="O70" s="54">
        <v>9508415782</v>
      </c>
      <c r="P70" s="24">
        <v>43728</v>
      </c>
      <c r="Q70" s="18" t="s">
        <v>126</v>
      </c>
      <c r="R70" s="18">
        <v>15</v>
      </c>
      <c r="S70" s="18" t="s">
        <v>79</v>
      </c>
      <c r="T70" s="18"/>
    </row>
    <row r="71" spans="1:20" ht="33">
      <c r="A71" s="4">
        <v>67</v>
      </c>
      <c r="B71" s="17" t="s">
        <v>63</v>
      </c>
      <c r="C71" s="143" t="s">
        <v>213</v>
      </c>
      <c r="D71" s="18" t="s">
        <v>23</v>
      </c>
      <c r="E71" s="144" t="s">
        <v>214</v>
      </c>
      <c r="F71" s="144" t="s">
        <v>74</v>
      </c>
      <c r="G71" s="145">
        <v>18</v>
      </c>
      <c r="H71" s="145">
        <v>13</v>
      </c>
      <c r="I71" s="58">
        <f t="shared" si="1"/>
        <v>31</v>
      </c>
      <c r="J71" s="54" t="s">
        <v>215</v>
      </c>
      <c r="K71" s="18" t="s">
        <v>169</v>
      </c>
      <c r="L71" s="18" t="s">
        <v>170</v>
      </c>
      <c r="M71" s="152"/>
      <c r="N71" s="158" t="s">
        <v>216</v>
      </c>
      <c r="O71" s="153">
        <v>8876472098</v>
      </c>
      <c r="P71" s="24">
        <v>43728</v>
      </c>
      <c r="Q71" s="18" t="s">
        <v>126</v>
      </c>
      <c r="R71" s="18">
        <v>8</v>
      </c>
      <c r="S71" s="18" t="s">
        <v>79</v>
      </c>
      <c r="T71" s="18"/>
    </row>
    <row r="72" spans="1:20">
      <c r="A72" s="4">
        <v>68</v>
      </c>
      <c r="B72" s="17" t="s">
        <v>63</v>
      </c>
      <c r="C72" s="148" t="s">
        <v>217</v>
      </c>
      <c r="D72" s="18" t="s">
        <v>25</v>
      </c>
      <c r="E72" s="19"/>
      <c r="F72" s="18"/>
      <c r="G72" s="148">
        <v>2</v>
      </c>
      <c r="H72" s="148">
        <v>9</v>
      </c>
      <c r="I72" s="58">
        <f t="shared" si="1"/>
        <v>11</v>
      </c>
      <c r="J72" s="150">
        <v>9678135117</v>
      </c>
      <c r="K72" s="18" t="s">
        <v>169</v>
      </c>
      <c r="L72" s="18" t="s">
        <v>170</v>
      </c>
      <c r="M72" s="147">
        <v>9401450197</v>
      </c>
      <c r="N72" s="148" t="s">
        <v>183</v>
      </c>
      <c r="O72" s="149">
        <v>9954392218</v>
      </c>
      <c r="P72" s="24">
        <v>43728</v>
      </c>
      <c r="Q72" s="18" t="s">
        <v>126</v>
      </c>
      <c r="R72" s="18">
        <v>8</v>
      </c>
      <c r="S72" s="18" t="s">
        <v>79</v>
      </c>
      <c r="T72" s="18"/>
    </row>
    <row r="73" spans="1:20" ht="33">
      <c r="A73" s="4">
        <v>69</v>
      </c>
      <c r="B73" s="17" t="s">
        <v>62</v>
      </c>
      <c r="C73" s="143" t="s">
        <v>218</v>
      </c>
      <c r="D73" s="18" t="s">
        <v>23</v>
      </c>
      <c r="E73" s="161" t="s">
        <v>219</v>
      </c>
      <c r="F73" s="161" t="s">
        <v>156</v>
      </c>
      <c r="G73" s="148">
        <v>57</v>
      </c>
      <c r="H73" s="148">
        <v>52</v>
      </c>
      <c r="I73" s="58">
        <f t="shared" si="1"/>
        <v>109</v>
      </c>
      <c r="J73" s="151">
        <v>9613858958</v>
      </c>
      <c r="K73" s="18" t="s">
        <v>75</v>
      </c>
      <c r="L73" s="146" t="s">
        <v>76</v>
      </c>
      <c r="M73" s="147">
        <v>9085862146</v>
      </c>
      <c r="N73" s="148" t="s">
        <v>205</v>
      </c>
      <c r="O73" s="159">
        <v>9854386551</v>
      </c>
      <c r="P73" s="24">
        <v>43729</v>
      </c>
      <c r="Q73" s="18" t="s">
        <v>140</v>
      </c>
      <c r="R73" s="18">
        <v>15</v>
      </c>
      <c r="S73" s="18" t="s">
        <v>79</v>
      </c>
      <c r="T73" s="18"/>
    </row>
    <row r="74" spans="1:20" ht="49.5">
      <c r="A74" s="4">
        <v>70</v>
      </c>
      <c r="B74" s="17" t="s">
        <v>62</v>
      </c>
      <c r="C74" s="148" t="s">
        <v>220</v>
      </c>
      <c r="D74" s="18" t="s">
        <v>25</v>
      </c>
      <c r="E74" s="19">
        <v>184</v>
      </c>
      <c r="F74" s="18"/>
      <c r="G74" s="148">
        <v>10</v>
      </c>
      <c r="H74" s="148">
        <v>10</v>
      </c>
      <c r="I74" s="58">
        <f t="shared" si="1"/>
        <v>20</v>
      </c>
      <c r="J74" s="150">
        <v>9613986899</v>
      </c>
      <c r="K74" s="18" t="s">
        <v>75</v>
      </c>
      <c r="L74" s="146" t="s">
        <v>76</v>
      </c>
      <c r="M74" s="147">
        <v>9085862146</v>
      </c>
      <c r="N74" s="148" t="s">
        <v>212</v>
      </c>
      <c r="O74" s="54">
        <v>9508415782</v>
      </c>
      <c r="P74" s="24">
        <v>43729</v>
      </c>
      <c r="Q74" s="18" t="s">
        <v>140</v>
      </c>
      <c r="R74" s="18">
        <v>15</v>
      </c>
      <c r="S74" s="18" t="s">
        <v>79</v>
      </c>
      <c r="T74" s="18"/>
    </row>
    <row r="75" spans="1:20" ht="33">
      <c r="A75" s="4">
        <v>71</v>
      </c>
      <c r="B75" s="17" t="s">
        <v>63</v>
      </c>
      <c r="C75" s="143" t="s">
        <v>221</v>
      </c>
      <c r="D75" s="18" t="s">
        <v>23</v>
      </c>
      <c r="E75" s="144" t="s">
        <v>222</v>
      </c>
      <c r="F75" s="144" t="s">
        <v>199</v>
      </c>
      <c r="G75" s="148">
        <v>0</v>
      </c>
      <c r="H75" s="148">
        <v>86</v>
      </c>
      <c r="I75" s="58">
        <f t="shared" si="1"/>
        <v>86</v>
      </c>
      <c r="J75" s="143" t="s">
        <v>223</v>
      </c>
      <c r="K75" s="18" t="s">
        <v>169</v>
      </c>
      <c r="L75" s="18" t="s">
        <v>170</v>
      </c>
      <c r="M75" s="152"/>
      <c r="N75" s="158" t="s">
        <v>216</v>
      </c>
      <c r="O75" s="153">
        <v>8876472098</v>
      </c>
      <c r="P75" s="24">
        <v>43729</v>
      </c>
      <c r="Q75" s="18" t="s">
        <v>140</v>
      </c>
      <c r="R75" s="18">
        <v>8</v>
      </c>
      <c r="S75" s="18" t="s">
        <v>79</v>
      </c>
      <c r="T75" s="18"/>
    </row>
    <row r="76" spans="1:20">
      <c r="A76" s="4">
        <v>72</v>
      </c>
      <c r="B76" s="17" t="s">
        <v>63</v>
      </c>
      <c r="C76" s="148" t="s">
        <v>224</v>
      </c>
      <c r="D76" s="18" t="s">
        <v>25</v>
      </c>
      <c r="E76" s="19"/>
      <c r="F76" s="18"/>
      <c r="G76" s="148">
        <v>5</v>
      </c>
      <c r="H76" s="148">
        <v>7</v>
      </c>
      <c r="I76" s="58">
        <f t="shared" si="1"/>
        <v>12</v>
      </c>
      <c r="J76" s="150">
        <v>9706055979</v>
      </c>
      <c r="K76" s="18" t="s">
        <v>169</v>
      </c>
      <c r="L76" s="18" t="s">
        <v>170</v>
      </c>
      <c r="M76" s="147">
        <v>9401450197</v>
      </c>
      <c r="N76" s="148" t="s">
        <v>183</v>
      </c>
      <c r="O76" s="149">
        <v>9954392218</v>
      </c>
      <c r="P76" s="24">
        <v>43729</v>
      </c>
      <c r="Q76" s="18" t="s">
        <v>140</v>
      </c>
      <c r="R76" s="18">
        <v>8</v>
      </c>
      <c r="S76" s="18" t="s">
        <v>79</v>
      </c>
      <c r="T76" s="18"/>
    </row>
    <row r="77" spans="1:20" ht="33">
      <c r="A77" s="4">
        <v>73</v>
      </c>
      <c r="B77" s="17" t="s">
        <v>62</v>
      </c>
      <c r="C77" s="143" t="s">
        <v>218</v>
      </c>
      <c r="D77" s="18" t="s">
        <v>23</v>
      </c>
      <c r="E77" s="161" t="s">
        <v>219</v>
      </c>
      <c r="F77" s="161" t="s">
        <v>156</v>
      </c>
      <c r="G77" s="148">
        <v>57</v>
      </c>
      <c r="H77" s="148">
        <v>52</v>
      </c>
      <c r="I77" s="58">
        <f t="shared" si="1"/>
        <v>109</v>
      </c>
      <c r="J77" s="151">
        <v>9613858958</v>
      </c>
      <c r="K77" s="18" t="s">
        <v>75</v>
      </c>
      <c r="L77" s="146" t="s">
        <v>76</v>
      </c>
      <c r="M77" s="147">
        <v>9085862146</v>
      </c>
      <c r="N77" s="148" t="s">
        <v>205</v>
      </c>
      <c r="O77" s="159">
        <v>9854386551</v>
      </c>
      <c r="P77" s="24">
        <v>43731</v>
      </c>
      <c r="Q77" s="18" t="s">
        <v>78</v>
      </c>
      <c r="R77" s="18">
        <v>15</v>
      </c>
      <c r="S77" s="18" t="s">
        <v>79</v>
      </c>
      <c r="T77" s="18"/>
    </row>
    <row r="78" spans="1:20">
      <c r="A78" s="4">
        <v>74</v>
      </c>
      <c r="B78" s="17" t="s">
        <v>62</v>
      </c>
      <c r="C78" s="148" t="s">
        <v>225</v>
      </c>
      <c r="D78" s="18" t="s">
        <v>25</v>
      </c>
      <c r="E78" s="19">
        <v>4</v>
      </c>
      <c r="F78" s="18"/>
      <c r="G78" s="19">
        <v>13</v>
      </c>
      <c r="H78" s="19">
        <v>15</v>
      </c>
      <c r="I78" s="58">
        <f t="shared" si="1"/>
        <v>28</v>
      </c>
      <c r="J78" s="150">
        <v>7399867774</v>
      </c>
      <c r="K78" s="18" t="s">
        <v>75</v>
      </c>
      <c r="L78" s="146" t="s">
        <v>76</v>
      </c>
      <c r="M78" s="147">
        <v>9085862146</v>
      </c>
      <c r="N78" s="148" t="s">
        <v>90</v>
      </c>
      <c r="O78" s="54">
        <v>9859140575</v>
      </c>
      <c r="P78" s="24">
        <v>43731</v>
      </c>
      <c r="Q78" s="18" t="s">
        <v>78</v>
      </c>
      <c r="R78" s="18">
        <v>15</v>
      </c>
      <c r="S78" s="18" t="s">
        <v>79</v>
      </c>
      <c r="T78" s="18"/>
    </row>
    <row r="79" spans="1:20" ht="33">
      <c r="A79" s="4">
        <v>75</v>
      </c>
      <c r="B79" s="17" t="s">
        <v>63</v>
      </c>
      <c r="C79" s="143" t="s">
        <v>221</v>
      </c>
      <c r="D79" s="18" t="s">
        <v>23</v>
      </c>
      <c r="E79" s="144" t="s">
        <v>222</v>
      </c>
      <c r="F79" s="144" t="s">
        <v>199</v>
      </c>
      <c r="G79" s="148">
        <v>0</v>
      </c>
      <c r="H79" s="148">
        <v>86</v>
      </c>
      <c r="I79" s="58">
        <f t="shared" si="1"/>
        <v>86</v>
      </c>
      <c r="J79" s="143" t="s">
        <v>223</v>
      </c>
      <c r="K79" s="18" t="s">
        <v>169</v>
      </c>
      <c r="L79" s="18" t="s">
        <v>170</v>
      </c>
      <c r="M79" s="152"/>
      <c r="N79" s="158" t="s">
        <v>216</v>
      </c>
      <c r="O79" s="153">
        <v>8876472098</v>
      </c>
      <c r="P79" s="24">
        <v>43731</v>
      </c>
      <c r="Q79" s="18" t="s">
        <v>78</v>
      </c>
      <c r="R79" s="18">
        <v>8</v>
      </c>
      <c r="S79" s="18" t="s">
        <v>79</v>
      </c>
      <c r="T79" s="18"/>
    </row>
    <row r="80" spans="1:20">
      <c r="A80" s="4">
        <v>76</v>
      </c>
      <c r="B80" s="17" t="s">
        <v>63</v>
      </c>
      <c r="C80" s="148" t="s">
        <v>226</v>
      </c>
      <c r="D80" s="18" t="s">
        <v>25</v>
      </c>
      <c r="E80" s="19"/>
      <c r="F80" s="18"/>
      <c r="G80" s="148">
        <v>8</v>
      </c>
      <c r="H80" s="148">
        <v>6</v>
      </c>
      <c r="I80" s="58">
        <f t="shared" si="1"/>
        <v>14</v>
      </c>
      <c r="J80" s="150">
        <v>9957917337</v>
      </c>
      <c r="K80" s="18" t="s">
        <v>169</v>
      </c>
      <c r="L80" s="18" t="s">
        <v>170</v>
      </c>
      <c r="M80" s="147">
        <v>9401450197</v>
      </c>
      <c r="N80" s="148" t="s">
        <v>183</v>
      </c>
      <c r="O80" s="149">
        <v>9954392218</v>
      </c>
      <c r="P80" s="24">
        <v>43731</v>
      </c>
      <c r="Q80" s="18" t="s">
        <v>78</v>
      </c>
      <c r="R80" s="18">
        <v>8</v>
      </c>
      <c r="S80" s="18" t="s">
        <v>79</v>
      </c>
      <c r="T80" s="18"/>
    </row>
    <row r="81" spans="1:20" ht="33">
      <c r="A81" s="4">
        <v>77</v>
      </c>
      <c r="B81" s="17" t="s">
        <v>62</v>
      </c>
      <c r="C81" s="143" t="s">
        <v>218</v>
      </c>
      <c r="D81" s="18" t="s">
        <v>23</v>
      </c>
      <c r="E81" s="161" t="s">
        <v>219</v>
      </c>
      <c r="F81" s="161" t="s">
        <v>156</v>
      </c>
      <c r="G81" s="148">
        <v>57</v>
      </c>
      <c r="H81" s="148">
        <v>52</v>
      </c>
      <c r="I81" s="58">
        <f t="shared" si="1"/>
        <v>109</v>
      </c>
      <c r="J81" s="151">
        <v>9613858958</v>
      </c>
      <c r="K81" s="18" t="s">
        <v>75</v>
      </c>
      <c r="L81" s="146" t="s">
        <v>76</v>
      </c>
      <c r="M81" s="147">
        <v>9085862146</v>
      </c>
      <c r="N81" s="148" t="s">
        <v>205</v>
      </c>
      <c r="O81" s="159">
        <v>9854386551</v>
      </c>
      <c r="P81" s="24">
        <v>43732</v>
      </c>
      <c r="Q81" s="18" t="s">
        <v>91</v>
      </c>
      <c r="R81" s="18">
        <v>15</v>
      </c>
      <c r="S81" s="18" t="s">
        <v>79</v>
      </c>
      <c r="T81" s="18"/>
    </row>
    <row r="82" spans="1:20" ht="33">
      <c r="A82" s="4">
        <v>78</v>
      </c>
      <c r="B82" s="17" t="s">
        <v>62</v>
      </c>
      <c r="C82" s="151" t="s">
        <v>211</v>
      </c>
      <c r="D82" s="18" t="s">
        <v>25</v>
      </c>
      <c r="E82" s="151">
        <v>182</v>
      </c>
      <c r="F82" s="18"/>
      <c r="G82" s="151">
        <v>3</v>
      </c>
      <c r="H82" s="151">
        <v>2</v>
      </c>
      <c r="I82" s="58">
        <f t="shared" si="1"/>
        <v>5</v>
      </c>
      <c r="J82" s="151">
        <v>8254058191</v>
      </c>
      <c r="K82" s="18" t="s">
        <v>75</v>
      </c>
      <c r="L82" s="146" t="s">
        <v>76</v>
      </c>
      <c r="M82" s="147">
        <v>9085862146</v>
      </c>
      <c r="N82" s="151" t="s">
        <v>212</v>
      </c>
      <c r="O82" s="149">
        <v>9508415782</v>
      </c>
      <c r="P82" s="24">
        <v>43732</v>
      </c>
      <c r="Q82" s="18" t="s">
        <v>91</v>
      </c>
      <c r="R82" s="18">
        <v>15</v>
      </c>
      <c r="S82" s="18" t="s">
        <v>79</v>
      </c>
      <c r="T82" s="18"/>
    </row>
    <row r="83" spans="1:20" ht="33">
      <c r="A83" s="4">
        <v>79</v>
      </c>
      <c r="B83" s="17" t="s">
        <v>63</v>
      </c>
      <c r="C83" s="143" t="s">
        <v>221</v>
      </c>
      <c r="D83" s="18" t="s">
        <v>23</v>
      </c>
      <c r="E83" s="144" t="s">
        <v>222</v>
      </c>
      <c r="F83" s="144" t="s">
        <v>199</v>
      </c>
      <c r="G83" s="148">
        <v>0</v>
      </c>
      <c r="H83" s="148">
        <v>26</v>
      </c>
      <c r="I83" s="58">
        <f t="shared" si="1"/>
        <v>26</v>
      </c>
      <c r="J83" s="143" t="s">
        <v>223</v>
      </c>
      <c r="K83" s="18" t="s">
        <v>169</v>
      </c>
      <c r="L83" s="18" t="s">
        <v>170</v>
      </c>
      <c r="M83" s="152"/>
      <c r="N83" s="158" t="s">
        <v>216</v>
      </c>
      <c r="O83" s="153">
        <v>8876472098</v>
      </c>
      <c r="P83" s="24">
        <v>43732</v>
      </c>
      <c r="Q83" s="18" t="s">
        <v>91</v>
      </c>
      <c r="R83" s="18">
        <v>8</v>
      </c>
      <c r="S83" s="18" t="s">
        <v>79</v>
      </c>
      <c r="T83" s="18"/>
    </row>
    <row r="84" spans="1:20">
      <c r="A84" s="4">
        <v>80</v>
      </c>
      <c r="B84" s="17" t="s">
        <v>63</v>
      </c>
      <c r="C84" s="151" t="s">
        <v>224</v>
      </c>
      <c r="D84" s="18" t="s">
        <v>25</v>
      </c>
      <c r="E84" s="151"/>
      <c r="F84" s="18"/>
      <c r="G84" s="151">
        <v>5</v>
      </c>
      <c r="H84" s="151">
        <v>7</v>
      </c>
      <c r="I84" s="58">
        <f t="shared" si="1"/>
        <v>12</v>
      </c>
      <c r="J84" s="157">
        <v>9706055979</v>
      </c>
      <c r="K84" s="18" t="s">
        <v>169</v>
      </c>
      <c r="L84" s="18" t="s">
        <v>170</v>
      </c>
      <c r="M84" s="147">
        <v>9401450197</v>
      </c>
      <c r="N84" s="151" t="s">
        <v>183</v>
      </c>
      <c r="O84" s="149">
        <v>9954392218</v>
      </c>
      <c r="P84" s="24">
        <v>43732</v>
      </c>
      <c r="Q84" s="18" t="s">
        <v>91</v>
      </c>
      <c r="R84" s="18">
        <v>8</v>
      </c>
      <c r="S84" s="18" t="s">
        <v>79</v>
      </c>
      <c r="T84" s="18"/>
    </row>
    <row r="85" spans="1:20" ht="33">
      <c r="A85" s="4">
        <v>81</v>
      </c>
      <c r="B85" s="17" t="s">
        <v>62</v>
      </c>
      <c r="C85" s="143" t="s">
        <v>218</v>
      </c>
      <c r="D85" s="18" t="s">
        <v>23</v>
      </c>
      <c r="E85" s="161" t="s">
        <v>219</v>
      </c>
      <c r="F85" s="161" t="s">
        <v>156</v>
      </c>
      <c r="G85" s="148">
        <v>58</v>
      </c>
      <c r="H85" s="148">
        <v>52</v>
      </c>
      <c r="I85" s="58">
        <f t="shared" si="1"/>
        <v>110</v>
      </c>
      <c r="J85" s="151">
        <v>9613858958</v>
      </c>
      <c r="K85" s="18" t="s">
        <v>75</v>
      </c>
      <c r="L85" s="146" t="s">
        <v>76</v>
      </c>
      <c r="M85" s="147">
        <v>9085862146</v>
      </c>
      <c r="N85" s="148" t="s">
        <v>205</v>
      </c>
      <c r="O85" s="159">
        <v>9854386551</v>
      </c>
      <c r="P85" s="24">
        <v>43733</v>
      </c>
      <c r="Q85" s="18" t="s">
        <v>101</v>
      </c>
      <c r="R85" s="18">
        <v>15</v>
      </c>
      <c r="S85" s="18" t="s">
        <v>79</v>
      </c>
      <c r="T85" s="18"/>
    </row>
    <row r="86" spans="1:20" ht="33">
      <c r="A86" s="4">
        <v>82</v>
      </c>
      <c r="B86" s="17" t="s">
        <v>62</v>
      </c>
      <c r="C86" s="151" t="s">
        <v>225</v>
      </c>
      <c r="D86" s="18" t="s">
        <v>25</v>
      </c>
      <c r="E86" s="151">
        <v>4</v>
      </c>
      <c r="F86" s="18"/>
      <c r="G86" s="151">
        <v>107</v>
      </c>
      <c r="H86" s="151">
        <v>74</v>
      </c>
      <c r="I86" s="58">
        <f t="shared" si="1"/>
        <v>181</v>
      </c>
      <c r="J86" s="151">
        <v>7399867774</v>
      </c>
      <c r="K86" s="18" t="s">
        <v>75</v>
      </c>
      <c r="L86" s="146" t="s">
        <v>76</v>
      </c>
      <c r="M86" s="147">
        <v>9085862146</v>
      </c>
      <c r="N86" s="151" t="s">
        <v>90</v>
      </c>
      <c r="O86" s="149">
        <v>9859140575</v>
      </c>
      <c r="P86" s="24">
        <v>43733</v>
      </c>
      <c r="Q86" s="18" t="s">
        <v>101</v>
      </c>
      <c r="R86" s="18">
        <v>15</v>
      </c>
      <c r="S86" s="18" t="s">
        <v>79</v>
      </c>
      <c r="T86" s="18"/>
    </row>
    <row r="87" spans="1:20" ht="33">
      <c r="A87" s="4">
        <v>83</v>
      </c>
      <c r="B87" s="17" t="s">
        <v>63</v>
      </c>
      <c r="C87" s="143" t="s">
        <v>227</v>
      </c>
      <c r="D87" s="18" t="s">
        <v>23</v>
      </c>
      <c r="E87" s="144" t="s">
        <v>228</v>
      </c>
      <c r="F87" s="144" t="s">
        <v>89</v>
      </c>
      <c r="G87" s="145">
        <v>42</v>
      </c>
      <c r="H87" s="145">
        <v>40</v>
      </c>
      <c r="I87" s="58">
        <f t="shared" si="1"/>
        <v>82</v>
      </c>
      <c r="J87" s="143" t="s">
        <v>229</v>
      </c>
      <c r="K87" s="18" t="s">
        <v>169</v>
      </c>
      <c r="L87" s="18" t="s">
        <v>170</v>
      </c>
      <c r="M87" s="152"/>
      <c r="N87" s="158" t="s">
        <v>216</v>
      </c>
      <c r="O87" s="153">
        <v>8876472098</v>
      </c>
      <c r="P87" s="24">
        <v>43733</v>
      </c>
      <c r="Q87" s="18" t="s">
        <v>101</v>
      </c>
      <c r="R87" s="18">
        <v>8</v>
      </c>
      <c r="S87" s="18" t="s">
        <v>79</v>
      </c>
      <c r="T87" s="18"/>
    </row>
    <row r="88" spans="1:20" ht="33">
      <c r="A88" s="4">
        <v>84</v>
      </c>
      <c r="B88" s="17" t="s">
        <v>63</v>
      </c>
      <c r="C88" s="18" t="s">
        <v>230</v>
      </c>
      <c r="D88" s="18" t="s">
        <v>25</v>
      </c>
      <c r="E88" s="19"/>
      <c r="F88" s="18"/>
      <c r="G88" s="19">
        <v>18</v>
      </c>
      <c r="H88" s="19">
        <v>9</v>
      </c>
      <c r="I88" s="58">
        <f t="shared" si="1"/>
        <v>27</v>
      </c>
      <c r="J88" s="149">
        <v>9957201474</v>
      </c>
      <c r="K88" s="18" t="s">
        <v>231</v>
      </c>
      <c r="L88" s="18" t="s">
        <v>232</v>
      </c>
      <c r="M88" s="152">
        <v>9864062178</v>
      </c>
      <c r="N88" s="18" t="s">
        <v>233</v>
      </c>
      <c r="O88" s="153">
        <v>9707279650</v>
      </c>
      <c r="P88" s="24">
        <v>43733</v>
      </c>
      <c r="Q88" s="18" t="s">
        <v>101</v>
      </c>
      <c r="R88" s="18">
        <v>6</v>
      </c>
      <c r="S88" s="18" t="s">
        <v>79</v>
      </c>
      <c r="T88" s="18"/>
    </row>
    <row r="89" spans="1:20" ht="33">
      <c r="A89" s="4">
        <v>85</v>
      </c>
      <c r="B89" s="17" t="s">
        <v>62</v>
      </c>
      <c r="C89" s="143" t="s">
        <v>218</v>
      </c>
      <c r="D89" s="18" t="s">
        <v>23</v>
      </c>
      <c r="E89" s="161" t="s">
        <v>219</v>
      </c>
      <c r="F89" s="161" t="s">
        <v>156</v>
      </c>
      <c r="G89" s="148">
        <v>58</v>
      </c>
      <c r="H89" s="148">
        <v>51</v>
      </c>
      <c r="I89" s="58">
        <f t="shared" si="1"/>
        <v>109</v>
      </c>
      <c r="J89" s="151">
        <v>9613858958</v>
      </c>
      <c r="K89" s="18" t="s">
        <v>75</v>
      </c>
      <c r="L89" s="146" t="s">
        <v>76</v>
      </c>
      <c r="M89" s="147">
        <v>9085862146</v>
      </c>
      <c r="N89" s="148" t="s">
        <v>205</v>
      </c>
      <c r="O89" s="159">
        <v>9854386551</v>
      </c>
      <c r="P89" s="24">
        <v>43734</v>
      </c>
      <c r="Q89" s="18" t="s">
        <v>114</v>
      </c>
      <c r="R89" s="18">
        <v>15</v>
      </c>
      <c r="S89" s="18" t="s">
        <v>79</v>
      </c>
      <c r="T89" s="18"/>
    </row>
    <row r="90" spans="1:20" ht="33">
      <c r="A90" s="4">
        <v>86</v>
      </c>
      <c r="B90" s="17" t="s">
        <v>62</v>
      </c>
      <c r="C90" s="151" t="s">
        <v>234</v>
      </c>
      <c r="D90" s="18" t="s">
        <v>25</v>
      </c>
      <c r="E90" s="19">
        <v>13</v>
      </c>
      <c r="F90" s="18"/>
      <c r="G90" s="19">
        <v>14</v>
      </c>
      <c r="H90" s="19">
        <v>17</v>
      </c>
      <c r="I90" s="58">
        <f t="shared" si="1"/>
        <v>31</v>
      </c>
      <c r="J90" s="157">
        <v>9678142231</v>
      </c>
      <c r="K90" s="18" t="s">
        <v>176</v>
      </c>
      <c r="L90" s="18" t="s">
        <v>177</v>
      </c>
      <c r="M90" s="147">
        <v>9954115855</v>
      </c>
      <c r="N90" s="151" t="s">
        <v>178</v>
      </c>
      <c r="O90" s="54">
        <v>8876430082</v>
      </c>
      <c r="P90" s="24">
        <v>43734</v>
      </c>
      <c r="Q90" s="18" t="s">
        <v>114</v>
      </c>
      <c r="R90" s="18">
        <v>15</v>
      </c>
      <c r="S90" s="18" t="s">
        <v>79</v>
      </c>
      <c r="T90" s="18"/>
    </row>
    <row r="91" spans="1:20" ht="33">
      <c r="A91" s="4">
        <v>87</v>
      </c>
      <c r="B91" s="17" t="s">
        <v>63</v>
      </c>
      <c r="C91" s="143" t="s">
        <v>235</v>
      </c>
      <c r="D91" s="18" t="s">
        <v>23</v>
      </c>
      <c r="E91" s="144" t="s">
        <v>236</v>
      </c>
      <c r="F91" s="144" t="s">
        <v>89</v>
      </c>
      <c r="G91" s="145">
        <v>27</v>
      </c>
      <c r="H91" s="145">
        <v>20</v>
      </c>
      <c r="I91" s="58">
        <f t="shared" si="1"/>
        <v>47</v>
      </c>
      <c r="J91" s="54">
        <v>9577489980</v>
      </c>
      <c r="K91" s="18" t="s">
        <v>169</v>
      </c>
      <c r="L91" s="18" t="s">
        <v>170</v>
      </c>
      <c r="M91" s="147">
        <v>9401450197</v>
      </c>
      <c r="N91" s="148" t="s">
        <v>173</v>
      </c>
      <c r="O91" s="149">
        <v>9954212022</v>
      </c>
      <c r="P91" s="24">
        <v>43734</v>
      </c>
      <c r="Q91" s="18" t="s">
        <v>114</v>
      </c>
      <c r="R91" s="18">
        <v>8</v>
      </c>
      <c r="S91" s="18" t="s">
        <v>79</v>
      </c>
      <c r="T91" s="18"/>
    </row>
    <row r="92" spans="1:20">
      <c r="A92" s="4">
        <v>88</v>
      </c>
      <c r="B92" s="17" t="s">
        <v>63</v>
      </c>
      <c r="C92" s="148" t="s">
        <v>237</v>
      </c>
      <c r="D92" s="18" t="s">
        <v>25</v>
      </c>
      <c r="E92" s="144" t="s">
        <v>238</v>
      </c>
      <c r="F92" s="18"/>
      <c r="G92" s="19">
        <v>7</v>
      </c>
      <c r="H92" s="19">
        <v>8</v>
      </c>
      <c r="I92" s="58">
        <f t="shared" si="1"/>
        <v>15</v>
      </c>
      <c r="J92" s="162">
        <v>9613129913</v>
      </c>
      <c r="K92" s="18" t="s">
        <v>231</v>
      </c>
      <c r="L92" s="18" t="s">
        <v>232</v>
      </c>
      <c r="M92" s="152">
        <v>9864062178</v>
      </c>
      <c r="N92" s="148" t="s">
        <v>239</v>
      </c>
      <c r="O92" s="149">
        <v>9508799223</v>
      </c>
      <c r="P92" s="24">
        <v>43734</v>
      </c>
      <c r="Q92" s="18" t="s">
        <v>114</v>
      </c>
      <c r="R92" s="18">
        <v>6</v>
      </c>
      <c r="S92" s="18" t="s">
        <v>79</v>
      </c>
      <c r="T92" s="18"/>
    </row>
    <row r="93" spans="1:20" ht="33">
      <c r="A93" s="4">
        <v>89</v>
      </c>
      <c r="B93" s="17" t="s">
        <v>62</v>
      </c>
      <c r="C93" s="143" t="s">
        <v>218</v>
      </c>
      <c r="D93" s="18" t="s">
        <v>23</v>
      </c>
      <c r="E93" s="161" t="s">
        <v>219</v>
      </c>
      <c r="F93" s="161" t="s">
        <v>156</v>
      </c>
      <c r="G93" s="148">
        <v>58</v>
      </c>
      <c r="H93" s="148">
        <v>51</v>
      </c>
      <c r="I93" s="58">
        <f t="shared" si="1"/>
        <v>109</v>
      </c>
      <c r="J93" s="151">
        <v>9613858958</v>
      </c>
      <c r="K93" s="18" t="s">
        <v>75</v>
      </c>
      <c r="L93" s="146" t="s">
        <v>76</v>
      </c>
      <c r="M93" s="147">
        <v>9085862146</v>
      </c>
      <c r="N93" s="148" t="s">
        <v>205</v>
      </c>
      <c r="O93" s="159">
        <v>9854386551</v>
      </c>
      <c r="P93" s="24">
        <v>43735</v>
      </c>
      <c r="Q93" s="18" t="s">
        <v>126</v>
      </c>
      <c r="R93" s="18">
        <v>15</v>
      </c>
      <c r="S93" s="18" t="s">
        <v>79</v>
      </c>
      <c r="T93" s="18"/>
    </row>
    <row r="94" spans="1:20">
      <c r="A94" s="4">
        <v>90</v>
      </c>
      <c r="B94" s="17" t="s">
        <v>62</v>
      </c>
      <c r="C94" s="148" t="s">
        <v>240</v>
      </c>
      <c r="D94" s="18" t="s">
        <v>25</v>
      </c>
      <c r="E94" s="19">
        <v>40</v>
      </c>
      <c r="F94" s="18"/>
      <c r="G94" s="148">
        <v>24</v>
      </c>
      <c r="H94" s="148">
        <v>12</v>
      </c>
      <c r="I94" s="58">
        <f t="shared" si="1"/>
        <v>36</v>
      </c>
      <c r="J94" s="150">
        <v>9854103163</v>
      </c>
      <c r="K94" s="18" t="s">
        <v>123</v>
      </c>
      <c r="L94" s="18" t="s">
        <v>124</v>
      </c>
      <c r="M94" s="147">
        <v>9954256843</v>
      </c>
      <c r="N94" s="148" t="s">
        <v>125</v>
      </c>
      <c r="O94" s="149">
        <v>9859834724</v>
      </c>
      <c r="P94" s="24">
        <v>43735</v>
      </c>
      <c r="Q94" s="18" t="s">
        <v>126</v>
      </c>
      <c r="R94" s="18">
        <v>15</v>
      </c>
      <c r="S94" s="18" t="s">
        <v>79</v>
      </c>
      <c r="T94" s="18"/>
    </row>
    <row r="95" spans="1:20" ht="33">
      <c r="A95" s="4">
        <v>91</v>
      </c>
      <c r="B95" s="17" t="s">
        <v>63</v>
      </c>
      <c r="C95" s="143" t="s">
        <v>241</v>
      </c>
      <c r="D95" s="18" t="s">
        <v>23</v>
      </c>
      <c r="E95" s="144" t="s">
        <v>242</v>
      </c>
      <c r="F95" s="144" t="s">
        <v>89</v>
      </c>
      <c r="G95" s="145">
        <v>36</v>
      </c>
      <c r="H95" s="145">
        <v>35</v>
      </c>
      <c r="I95" s="58">
        <f t="shared" si="1"/>
        <v>71</v>
      </c>
      <c r="J95" s="54">
        <v>9954211767</v>
      </c>
      <c r="K95" s="18" t="s">
        <v>169</v>
      </c>
      <c r="L95" s="18" t="s">
        <v>170</v>
      </c>
      <c r="M95" s="147">
        <v>9401450197</v>
      </c>
      <c r="N95" s="148" t="s">
        <v>243</v>
      </c>
      <c r="O95" s="149">
        <v>9707104596</v>
      </c>
      <c r="P95" s="24">
        <v>43735</v>
      </c>
      <c r="Q95" s="18" t="s">
        <v>126</v>
      </c>
      <c r="R95" s="18">
        <v>8</v>
      </c>
      <c r="S95" s="18" t="s">
        <v>79</v>
      </c>
      <c r="T95" s="18"/>
    </row>
    <row r="96" spans="1:20">
      <c r="A96" s="4">
        <v>92</v>
      </c>
      <c r="B96" s="17" t="s">
        <v>63</v>
      </c>
      <c r="C96" s="151" t="s">
        <v>244</v>
      </c>
      <c r="D96" s="18" t="s">
        <v>25</v>
      </c>
      <c r="E96" s="19">
        <v>70</v>
      </c>
      <c r="F96" s="18"/>
      <c r="G96" s="151">
        <v>20</v>
      </c>
      <c r="H96" s="151">
        <v>17</v>
      </c>
      <c r="I96" s="58">
        <f t="shared" si="1"/>
        <v>37</v>
      </c>
      <c r="J96" s="157">
        <v>8811923140</v>
      </c>
      <c r="K96" s="18" t="s">
        <v>231</v>
      </c>
      <c r="L96" s="18" t="s">
        <v>232</v>
      </c>
      <c r="M96" s="152">
        <v>9864062178</v>
      </c>
      <c r="N96" s="151" t="s">
        <v>245</v>
      </c>
      <c r="O96" s="149">
        <v>8399850370</v>
      </c>
      <c r="P96" s="24">
        <v>43735</v>
      </c>
      <c r="Q96" s="18" t="s">
        <v>126</v>
      </c>
      <c r="R96" s="18">
        <v>6</v>
      </c>
      <c r="S96" s="18" t="s">
        <v>79</v>
      </c>
      <c r="T96" s="18"/>
    </row>
    <row r="97" spans="1:20" ht="33">
      <c r="A97" s="4">
        <v>93</v>
      </c>
      <c r="B97" s="17" t="s">
        <v>62</v>
      </c>
      <c r="C97" s="143" t="s">
        <v>218</v>
      </c>
      <c r="D97" s="18" t="s">
        <v>23</v>
      </c>
      <c r="E97" s="161" t="s">
        <v>219</v>
      </c>
      <c r="F97" s="161" t="s">
        <v>156</v>
      </c>
      <c r="G97" s="148">
        <v>58</v>
      </c>
      <c r="H97" s="148">
        <v>51</v>
      </c>
      <c r="I97" s="58">
        <f t="shared" si="1"/>
        <v>109</v>
      </c>
      <c r="J97" s="151">
        <v>9613858958</v>
      </c>
      <c r="K97" s="18" t="s">
        <v>75</v>
      </c>
      <c r="L97" s="146" t="s">
        <v>76</v>
      </c>
      <c r="M97" s="147">
        <v>9085862146</v>
      </c>
      <c r="N97" s="148" t="s">
        <v>205</v>
      </c>
      <c r="O97" s="159">
        <v>9854386551</v>
      </c>
      <c r="P97" s="24">
        <v>43736</v>
      </c>
      <c r="Q97" s="18" t="s">
        <v>140</v>
      </c>
      <c r="R97" s="18">
        <v>15</v>
      </c>
      <c r="S97" s="18" t="s">
        <v>79</v>
      </c>
      <c r="T97" s="18"/>
    </row>
    <row r="98" spans="1:20">
      <c r="A98" s="4">
        <v>94</v>
      </c>
      <c r="B98" s="17" t="s">
        <v>62</v>
      </c>
      <c r="C98" s="151" t="s">
        <v>179</v>
      </c>
      <c r="D98" s="18" t="s">
        <v>25</v>
      </c>
      <c r="E98" s="151">
        <v>42</v>
      </c>
      <c r="F98" s="18"/>
      <c r="G98" s="151">
        <v>5</v>
      </c>
      <c r="H98" s="151">
        <v>5</v>
      </c>
      <c r="I98" s="58">
        <f t="shared" si="1"/>
        <v>10</v>
      </c>
      <c r="J98" s="151">
        <v>9678142231</v>
      </c>
      <c r="K98" s="18" t="s">
        <v>123</v>
      </c>
      <c r="L98" s="18" t="s">
        <v>124</v>
      </c>
      <c r="M98" s="147">
        <v>9954256843</v>
      </c>
      <c r="N98" s="148" t="s">
        <v>125</v>
      </c>
      <c r="O98" s="149">
        <v>9859834724</v>
      </c>
      <c r="P98" s="24">
        <v>43736</v>
      </c>
      <c r="Q98" s="18" t="s">
        <v>140</v>
      </c>
      <c r="R98" s="18">
        <v>12</v>
      </c>
      <c r="S98" s="18" t="s">
        <v>79</v>
      </c>
      <c r="T98" s="18"/>
    </row>
    <row r="99" spans="1:20">
      <c r="A99" s="4">
        <v>95</v>
      </c>
      <c r="B99" s="17" t="s">
        <v>63</v>
      </c>
      <c r="C99" s="143" t="s">
        <v>246</v>
      </c>
      <c r="D99" s="18" t="s">
        <v>23</v>
      </c>
      <c r="E99" s="144" t="s">
        <v>247</v>
      </c>
      <c r="F99" s="144" t="s">
        <v>89</v>
      </c>
      <c r="G99" s="145">
        <v>6</v>
      </c>
      <c r="H99" s="145">
        <v>13</v>
      </c>
      <c r="I99" s="58">
        <f t="shared" si="1"/>
        <v>19</v>
      </c>
      <c r="J99" s="54">
        <v>9577844608</v>
      </c>
      <c r="K99" s="18" t="s">
        <v>248</v>
      </c>
      <c r="L99" s="18" t="s">
        <v>249</v>
      </c>
      <c r="M99" s="147">
        <v>7896015581</v>
      </c>
      <c r="N99" s="148" t="s">
        <v>250</v>
      </c>
      <c r="O99" s="149">
        <v>9859092199</v>
      </c>
      <c r="P99" s="24">
        <v>43736</v>
      </c>
      <c r="Q99" s="18" t="s">
        <v>140</v>
      </c>
      <c r="R99" s="18">
        <v>8</v>
      </c>
      <c r="S99" s="18" t="s">
        <v>79</v>
      </c>
      <c r="T99" s="18"/>
    </row>
    <row r="100" spans="1:20">
      <c r="A100" s="4">
        <v>96</v>
      </c>
      <c r="B100" s="17" t="s">
        <v>63</v>
      </c>
      <c r="C100" s="151" t="s">
        <v>251</v>
      </c>
      <c r="D100" s="18" t="s">
        <v>25</v>
      </c>
      <c r="E100" s="19"/>
      <c r="F100" s="18"/>
      <c r="G100" s="148">
        <v>23</v>
      </c>
      <c r="H100" s="148">
        <v>33</v>
      </c>
      <c r="I100" s="58">
        <f t="shared" si="1"/>
        <v>56</v>
      </c>
      <c r="J100" s="152">
        <v>8822678902</v>
      </c>
      <c r="K100" s="18" t="s">
        <v>231</v>
      </c>
      <c r="L100" s="18" t="s">
        <v>232</v>
      </c>
      <c r="M100" s="152">
        <v>9864062178</v>
      </c>
      <c r="N100" s="148" t="s">
        <v>252</v>
      </c>
      <c r="O100" s="149">
        <v>9875180492</v>
      </c>
      <c r="P100" s="24">
        <v>43736</v>
      </c>
      <c r="Q100" s="18" t="s">
        <v>140</v>
      </c>
      <c r="R100" s="18">
        <v>6</v>
      </c>
      <c r="S100" s="18" t="s">
        <v>79</v>
      </c>
      <c r="T100" s="18"/>
    </row>
    <row r="101" spans="1:20" ht="33">
      <c r="A101" s="4">
        <v>97</v>
      </c>
      <c r="B101" s="17" t="s">
        <v>62</v>
      </c>
      <c r="C101" s="143" t="s">
        <v>256</v>
      </c>
      <c r="D101" s="18" t="s">
        <v>23</v>
      </c>
      <c r="E101" s="144" t="s">
        <v>257</v>
      </c>
      <c r="F101" s="144" t="s">
        <v>74</v>
      </c>
      <c r="G101" s="145">
        <v>20</v>
      </c>
      <c r="H101" s="145">
        <v>7</v>
      </c>
      <c r="I101" s="58">
        <f t="shared" si="1"/>
        <v>27</v>
      </c>
      <c r="J101" s="54" t="s">
        <v>360</v>
      </c>
      <c r="K101" s="146" t="s">
        <v>361</v>
      </c>
      <c r="L101" s="146" t="s">
        <v>362</v>
      </c>
      <c r="M101" s="147">
        <v>9401450191</v>
      </c>
      <c r="N101" s="148" t="s">
        <v>363</v>
      </c>
      <c r="O101" s="54">
        <v>9707240954</v>
      </c>
      <c r="P101" s="24">
        <v>43738</v>
      </c>
      <c r="Q101" s="18" t="s">
        <v>78</v>
      </c>
      <c r="R101" s="18">
        <v>10</v>
      </c>
      <c r="S101" s="18" t="s">
        <v>79</v>
      </c>
      <c r="T101" s="18"/>
    </row>
    <row r="102" spans="1:20">
      <c r="A102" s="4">
        <v>98</v>
      </c>
      <c r="B102" s="17" t="s">
        <v>62</v>
      </c>
      <c r="C102" s="148" t="s">
        <v>258</v>
      </c>
      <c r="D102" s="18" t="s">
        <v>25</v>
      </c>
      <c r="E102" s="19">
        <v>34</v>
      </c>
      <c r="F102" s="18"/>
      <c r="G102" s="148">
        <v>4</v>
      </c>
      <c r="H102" s="148">
        <v>55</v>
      </c>
      <c r="I102" s="58">
        <f t="shared" si="1"/>
        <v>59</v>
      </c>
      <c r="J102" s="150">
        <v>9864824612</v>
      </c>
      <c r="K102" s="146" t="s">
        <v>364</v>
      </c>
      <c r="L102" s="146" t="s">
        <v>362</v>
      </c>
      <c r="M102" s="147">
        <v>9401450191</v>
      </c>
      <c r="N102" s="148" t="s">
        <v>363</v>
      </c>
      <c r="O102" s="54">
        <v>9707240954</v>
      </c>
      <c r="P102" s="24">
        <v>43738</v>
      </c>
      <c r="Q102" s="18" t="s">
        <v>78</v>
      </c>
      <c r="R102" s="18">
        <v>10</v>
      </c>
      <c r="S102" s="18" t="s">
        <v>79</v>
      </c>
      <c r="T102" s="18"/>
    </row>
    <row r="103" spans="1:20">
      <c r="A103" s="4">
        <v>99</v>
      </c>
      <c r="B103" s="17" t="s">
        <v>63</v>
      </c>
      <c r="C103" s="143" t="s">
        <v>259</v>
      </c>
      <c r="D103" s="18" t="s">
        <v>23</v>
      </c>
      <c r="E103" s="144" t="s">
        <v>260</v>
      </c>
      <c r="F103" s="144" t="s">
        <v>89</v>
      </c>
      <c r="G103" s="145">
        <v>16</v>
      </c>
      <c r="H103" s="145">
        <v>15</v>
      </c>
      <c r="I103" s="58">
        <f t="shared" si="1"/>
        <v>31</v>
      </c>
      <c r="J103" s="54">
        <v>8876614582</v>
      </c>
      <c r="K103" s="18" t="s">
        <v>248</v>
      </c>
      <c r="L103" s="18" t="s">
        <v>249</v>
      </c>
      <c r="M103" s="147">
        <v>7896015581</v>
      </c>
      <c r="N103" s="148" t="s">
        <v>365</v>
      </c>
      <c r="O103" s="149">
        <v>9859750585</v>
      </c>
      <c r="P103" s="24">
        <v>43738</v>
      </c>
      <c r="Q103" s="18" t="s">
        <v>78</v>
      </c>
      <c r="R103" s="18">
        <v>8</v>
      </c>
      <c r="S103" s="18" t="s">
        <v>79</v>
      </c>
      <c r="T103" s="18"/>
    </row>
    <row r="104" spans="1:20">
      <c r="A104" s="4">
        <v>100</v>
      </c>
      <c r="B104" s="17" t="s">
        <v>63</v>
      </c>
      <c r="C104" s="151" t="s">
        <v>261</v>
      </c>
      <c r="D104" s="18" t="s">
        <v>25</v>
      </c>
      <c r="E104" s="19">
        <v>49</v>
      </c>
      <c r="F104" s="18"/>
      <c r="G104" s="151">
        <v>20</v>
      </c>
      <c r="H104" s="151">
        <v>26</v>
      </c>
      <c r="I104" s="58">
        <f t="shared" si="1"/>
        <v>46</v>
      </c>
      <c r="J104" s="157">
        <v>9678783990</v>
      </c>
      <c r="K104" s="18" t="s">
        <v>248</v>
      </c>
      <c r="L104" s="18" t="s">
        <v>249</v>
      </c>
      <c r="M104" s="147">
        <v>7896015581</v>
      </c>
      <c r="N104" s="151" t="s">
        <v>250</v>
      </c>
      <c r="O104" s="149">
        <v>9859092199</v>
      </c>
      <c r="P104" s="24">
        <v>43738</v>
      </c>
      <c r="Q104" s="18" t="s">
        <v>78</v>
      </c>
      <c r="R104" s="18">
        <v>8</v>
      </c>
      <c r="S104" s="18" t="s">
        <v>79</v>
      </c>
      <c r="T104" s="18"/>
    </row>
    <row r="105" spans="1:20">
      <c r="A105" s="4">
        <v>101</v>
      </c>
      <c r="B105" s="17"/>
      <c r="C105" s="143"/>
      <c r="D105" s="18"/>
      <c r="E105" s="163"/>
      <c r="F105" s="163"/>
      <c r="G105" s="166"/>
      <c r="H105" s="166"/>
      <c r="I105" s="58">
        <f t="shared" si="1"/>
        <v>0</v>
      </c>
      <c r="J105" s="143"/>
      <c r="K105" s="18"/>
      <c r="L105" s="18"/>
      <c r="M105" s="147"/>
      <c r="N105" s="158"/>
      <c r="O105" s="149"/>
      <c r="P105" s="24"/>
      <c r="Q105" s="18"/>
      <c r="R105" s="18"/>
      <c r="S105" s="18"/>
      <c r="T105" s="18"/>
    </row>
    <row r="106" spans="1:20">
      <c r="A106" s="4">
        <v>102</v>
      </c>
      <c r="B106" s="17"/>
      <c r="C106" s="148"/>
      <c r="D106" s="18"/>
      <c r="E106" s="19"/>
      <c r="F106" s="18"/>
      <c r="G106" s="148"/>
      <c r="H106" s="148"/>
      <c r="I106" s="58">
        <f t="shared" si="1"/>
        <v>0</v>
      </c>
      <c r="J106" s="150"/>
      <c r="K106" s="146"/>
      <c r="L106" s="146"/>
      <c r="M106" s="147"/>
      <c r="N106" s="148"/>
      <c r="O106" s="159"/>
      <c r="P106" s="24"/>
      <c r="Q106" s="18"/>
      <c r="R106" s="18"/>
      <c r="S106" s="18"/>
      <c r="T106" s="18"/>
    </row>
    <row r="107" spans="1:20">
      <c r="A107" s="4">
        <v>103</v>
      </c>
      <c r="B107" s="17"/>
      <c r="C107" s="143"/>
      <c r="D107" s="18"/>
      <c r="E107" s="144"/>
      <c r="F107" s="144"/>
      <c r="G107" s="151"/>
      <c r="H107" s="151"/>
      <c r="I107" s="58">
        <f t="shared" si="1"/>
        <v>0</v>
      </c>
      <c r="J107" s="143"/>
      <c r="K107" s="18"/>
      <c r="L107" s="18"/>
      <c r="M107" s="147"/>
      <c r="N107" s="148"/>
      <c r="O107" s="149"/>
      <c r="P107" s="24"/>
      <c r="Q107" s="18"/>
      <c r="R107" s="18"/>
      <c r="S107" s="18"/>
      <c r="T107" s="18"/>
    </row>
    <row r="108" spans="1:20">
      <c r="A108" s="4">
        <v>104</v>
      </c>
      <c r="B108" s="17"/>
      <c r="C108" s="151"/>
      <c r="D108" s="18"/>
      <c r="E108" s="19"/>
      <c r="F108" s="18"/>
      <c r="G108" s="151"/>
      <c r="H108" s="151"/>
      <c r="I108" s="58">
        <f t="shared" si="1"/>
        <v>0</v>
      </c>
      <c r="J108" s="157"/>
      <c r="K108" s="18"/>
      <c r="L108" s="18"/>
      <c r="M108" s="147"/>
      <c r="N108" s="151"/>
      <c r="O108" s="54"/>
      <c r="P108" s="24"/>
      <c r="Q108" s="18"/>
      <c r="R108" s="18"/>
      <c r="S108" s="18"/>
      <c r="T108" s="18"/>
    </row>
    <row r="109" spans="1:20">
      <c r="A109" s="4">
        <v>105</v>
      </c>
      <c r="B109" s="17"/>
      <c r="C109" s="143"/>
      <c r="D109" s="18"/>
      <c r="E109" s="144"/>
      <c r="F109" s="144"/>
      <c r="G109" s="145"/>
      <c r="H109" s="145"/>
      <c r="I109" s="58">
        <f t="shared" si="1"/>
        <v>0</v>
      </c>
      <c r="J109" s="54"/>
      <c r="K109" s="146"/>
      <c r="L109" s="146"/>
      <c r="M109" s="147"/>
      <c r="N109" s="148"/>
      <c r="O109" s="54"/>
      <c r="P109" s="24"/>
      <c r="Q109" s="18"/>
      <c r="R109" s="18"/>
      <c r="S109" s="18"/>
      <c r="T109" s="18"/>
    </row>
    <row r="110" spans="1:20">
      <c r="A110" s="4">
        <v>106</v>
      </c>
      <c r="B110" s="17"/>
      <c r="C110" s="148"/>
      <c r="D110" s="18"/>
      <c r="E110" s="19"/>
      <c r="F110" s="18"/>
      <c r="G110" s="148"/>
      <c r="H110" s="148"/>
      <c r="I110" s="58">
        <f t="shared" si="1"/>
        <v>0</v>
      </c>
      <c r="J110" s="150"/>
      <c r="K110" s="146"/>
      <c r="L110" s="146"/>
      <c r="M110" s="147"/>
      <c r="N110" s="148"/>
      <c r="O110" s="54"/>
      <c r="P110" s="24"/>
      <c r="Q110" s="18"/>
      <c r="R110" s="18"/>
      <c r="S110" s="18"/>
      <c r="T110" s="18"/>
    </row>
    <row r="111" spans="1:20">
      <c r="A111" s="4">
        <v>107</v>
      </c>
      <c r="B111" s="17"/>
      <c r="C111" s="143"/>
      <c r="D111" s="18"/>
      <c r="E111" s="144"/>
      <c r="F111" s="144"/>
      <c r="G111" s="151"/>
      <c r="H111" s="151"/>
      <c r="I111" s="58">
        <f t="shared" si="1"/>
        <v>0</v>
      </c>
      <c r="J111" s="143"/>
      <c r="K111" s="18"/>
      <c r="L111" s="18"/>
      <c r="M111" s="147"/>
      <c r="N111" s="148"/>
      <c r="O111" s="149"/>
      <c r="P111" s="24"/>
      <c r="Q111" s="18"/>
      <c r="R111" s="18"/>
      <c r="S111" s="18"/>
      <c r="T111" s="18"/>
    </row>
    <row r="112" spans="1:20">
      <c r="A112" s="4">
        <v>108</v>
      </c>
      <c r="B112" s="17"/>
      <c r="C112" s="151"/>
      <c r="D112" s="18"/>
      <c r="E112" s="19"/>
      <c r="F112" s="18"/>
      <c r="G112" s="148"/>
      <c r="H112" s="148"/>
      <c r="I112" s="58">
        <f t="shared" si="1"/>
        <v>0</v>
      </c>
      <c r="J112" s="150"/>
      <c r="K112" s="18"/>
      <c r="L112" s="18"/>
      <c r="M112" s="147"/>
      <c r="N112" s="148"/>
      <c r="O112" s="149"/>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COUNTIFS(C6:C164,"*")</f>
        <v>99</v>
      </c>
      <c r="D165" s="21"/>
      <c r="E165" s="13"/>
      <c r="F165" s="21"/>
      <c r="G165" s="57">
        <f>SUM(G6:G164)</f>
        <v>2411</v>
      </c>
      <c r="H165" s="57">
        <f>SUM(H6:H164)</f>
        <v>2316</v>
      </c>
      <c r="I165" s="57">
        <f>SUM(I6:I164)</f>
        <v>4727</v>
      </c>
      <c r="J165" s="21"/>
      <c r="K165" s="21"/>
      <c r="L165" s="21"/>
      <c r="M165" s="21"/>
      <c r="N165" s="21"/>
      <c r="O165" s="21"/>
      <c r="P165" s="14"/>
      <c r="Q165" s="21"/>
      <c r="R165" s="21"/>
      <c r="S165" s="21"/>
      <c r="T165" s="12"/>
    </row>
    <row r="166" spans="1:20">
      <c r="A166" s="44" t="s">
        <v>62</v>
      </c>
      <c r="B166" s="10">
        <f>COUNTIF(B$5:B$164,"Team 1")</f>
        <v>50</v>
      </c>
      <c r="C166" s="44" t="s">
        <v>25</v>
      </c>
      <c r="D166" s="10">
        <f>COUNTIF(D6:D164,"Anganwadi")</f>
        <v>50</v>
      </c>
    </row>
    <row r="167" spans="1:20">
      <c r="A167" s="44" t="s">
        <v>63</v>
      </c>
      <c r="B167" s="10">
        <f>COUNTIF(B$6:B$164,"Team 2")</f>
        <v>50</v>
      </c>
      <c r="C167" s="44" t="s">
        <v>23</v>
      </c>
      <c r="D167" s="10">
        <f>COUNTIF(D6:D164,"School")</f>
        <v>49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M6" sqref="M6"/>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3" t="s">
        <v>71</v>
      </c>
      <c r="B1" s="123"/>
      <c r="C1" s="123"/>
      <c r="D1" s="123"/>
      <c r="E1" s="123"/>
      <c r="F1" s="124"/>
      <c r="G1" s="124"/>
      <c r="H1" s="124"/>
      <c r="I1" s="124"/>
      <c r="J1" s="124"/>
    </row>
    <row r="2" spans="1:11" ht="25.5">
      <c r="A2" s="125" t="s">
        <v>0</v>
      </c>
      <c r="B2" s="126"/>
      <c r="C2" s="127" t="str">
        <f>'Block at a Glance'!C2:D2</f>
        <v>ASSAM</v>
      </c>
      <c r="D2" s="128"/>
      <c r="E2" s="27" t="s">
        <v>1</v>
      </c>
      <c r="F2" s="129" t="s">
        <v>525</v>
      </c>
      <c r="G2" s="130"/>
      <c r="H2" s="28" t="s">
        <v>24</v>
      </c>
      <c r="I2" s="129" t="s">
        <v>526</v>
      </c>
      <c r="J2" s="130"/>
    </row>
    <row r="3" spans="1:11" ht="28.5" customHeight="1">
      <c r="A3" s="134" t="s">
        <v>66</v>
      </c>
      <c r="B3" s="134"/>
      <c r="C3" s="134"/>
      <c r="D3" s="134"/>
      <c r="E3" s="134"/>
      <c r="F3" s="134"/>
      <c r="G3" s="134"/>
      <c r="H3" s="134"/>
      <c r="I3" s="134"/>
      <c r="J3" s="134"/>
    </row>
    <row r="4" spans="1:11">
      <c r="A4" s="133" t="s">
        <v>27</v>
      </c>
      <c r="B4" s="132" t="s">
        <v>28</v>
      </c>
      <c r="C4" s="131" t="s">
        <v>29</v>
      </c>
      <c r="D4" s="131" t="s">
        <v>36</v>
      </c>
      <c r="E4" s="131"/>
      <c r="F4" s="131"/>
      <c r="G4" s="131" t="s">
        <v>30</v>
      </c>
      <c r="H4" s="131" t="s">
        <v>37</v>
      </c>
      <c r="I4" s="131"/>
      <c r="J4" s="131"/>
    </row>
    <row r="5" spans="1:11" ht="22.5" customHeight="1">
      <c r="A5" s="133"/>
      <c r="B5" s="132"/>
      <c r="C5" s="131"/>
      <c r="D5" s="29" t="s">
        <v>9</v>
      </c>
      <c r="E5" s="29" t="s">
        <v>10</v>
      </c>
      <c r="F5" s="29" t="s">
        <v>11</v>
      </c>
      <c r="G5" s="131"/>
      <c r="H5" s="29" t="s">
        <v>9</v>
      </c>
      <c r="I5" s="29" t="s">
        <v>10</v>
      </c>
      <c r="J5" s="29" t="s">
        <v>11</v>
      </c>
    </row>
    <row r="6" spans="1:11" ht="22.5" customHeight="1">
      <c r="A6" s="45">
        <v>1</v>
      </c>
      <c r="B6" s="59">
        <v>43556</v>
      </c>
      <c r="C6" s="31">
        <f>COUNTIFS('April-19'!D$5:D$164,"Anganwadi")</f>
        <v>46</v>
      </c>
      <c r="D6" s="32">
        <f>SUMIF('April-19'!$D$5:$D$164,"Anganwadi",'April-19'!$G$5:$G$164)</f>
        <v>627</v>
      </c>
      <c r="E6" s="32">
        <f>SUMIF('April-19'!$D$5:$D$164,"Anganwadi",'April-19'!$H$5:$H$164)</f>
        <v>677</v>
      </c>
      <c r="F6" s="32">
        <f>+D6+E6</f>
        <v>1304</v>
      </c>
      <c r="G6" s="31">
        <f>COUNTIF('April-19'!D5:D164,"School")</f>
        <v>46</v>
      </c>
      <c r="H6" s="32">
        <f>SUMIF('April-19'!$D$5:$D$164,"School",'April-19'!$G$5:$G$164)</f>
        <v>1708</v>
      </c>
      <c r="I6" s="32">
        <f>SUMIF('April-19'!$D$5:$D$164,"School",'April-19'!$H$5:$H$164)</f>
        <v>1520</v>
      </c>
      <c r="J6" s="32">
        <f>+H6+I6</f>
        <v>3228</v>
      </c>
      <c r="K6" s="33"/>
    </row>
    <row r="7" spans="1:11" ht="22.5" customHeight="1">
      <c r="A7" s="30">
        <v>2</v>
      </c>
      <c r="B7" s="60">
        <v>43601</v>
      </c>
      <c r="C7" s="31">
        <f>COUNTIF('May-19'!D5:D164,"Anganwadi")</f>
        <v>50</v>
      </c>
      <c r="D7" s="32">
        <f>SUMIF('May-19'!$D$5:$D$164,"Anganwadi",'May-19'!$G$5:$G$164)</f>
        <v>548</v>
      </c>
      <c r="E7" s="32">
        <f>SUMIF('May-19'!$D$5:$D$164,"Anganwadi",'May-19'!$H$5:$H$164)</f>
        <v>908</v>
      </c>
      <c r="F7" s="32">
        <f t="shared" ref="F7:F11" si="0">+D7+E7</f>
        <v>1456</v>
      </c>
      <c r="G7" s="31">
        <f>COUNTIF('May-19'!D5:D164,"School")</f>
        <v>50</v>
      </c>
      <c r="H7" s="32">
        <f>SUMIF('May-19'!$D$5:$D$164,"School",'May-19'!$G$5:$G$164)</f>
        <v>1461</v>
      </c>
      <c r="I7" s="32">
        <f>SUMIF('May-19'!$D$5:$D$164,"School",'May-19'!$H$5:$H$164)</f>
        <v>2230</v>
      </c>
      <c r="J7" s="32">
        <f t="shared" ref="J7:J11" si="1">+H7+I7</f>
        <v>3691</v>
      </c>
    </row>
    <row r="8" spans="1:11" ht="22.5" customHeight="1">
      <c r="A8" s="30">
        <v>3</v>
      </c>
      <c r="B8" s="60">
        <v>43632</v>
      </c>
      <c r="C8" s="31">
        <f>COUNTIF('Jun-19'!D5:D164,"Anganwadi")</f>
        <v>56</v>
      </c>
      <c r="D8" s="32">
        <f>SUMIF('Jun-19'!$D$5:$D$164,"Anganwadi",'Jun-19'!$G$5:$G$164)</f>
        <v>649</v>
      </c>
      <c r="E8" s="32">
        <f>SUMIF('Jun-19'!$D$5:$D$164,"Anganwadi",'Jun-19'!$H$5:$H$164)</f>
        <v>771</v>
      </c>
      <c r="F8" s="32">
        <f t="shared" si="0"/>
        <v>1420</v>
      </c>
      <c r="G8" s="31">
        <f>COUNTIF('Jun-19'!D5:D164,"School")</f>
        <v>36</v>
      </c>
      <c r="H8" s="32">
        <f>SUMIF('Jun-19'!$D$5:$D$164,"School",'Jun-19'!$G$5:$G$164)</f>
        <v>1305</v>
      </c>
      <c r="I8" s="32">
        <f>SUMIF('Jun-19'!$D$5:$D$164,"School",'Jun-19'!$H$5:$H$164)</f>
        <v>1272</v>
      </c>
      <c r="J8" s="32">
        <f t="shared" si="1"/>
        <v>2577</v>
      </c>
    </row>
    <row r="9" spans="1:11" ht="22.5" customHeight="1">
      <c r="A9" s="30">
        <v>4</v>
      </c>
      <c r="B9" s="60">
        <v>43662</v>
      </c>
      <c r="C9" s="31">
        <f>COUNTIF('Jul-19'!D5:D164,"Anganwadi")</f>
        <v>108</v>
      </c>
      <c r="D9" s="32">
        <f>SUMIF('Jul-19'!$D$5:$D$164,"Anganwadi",'Jul-19'!$G$5:$G$164)</f>
        <v>1648</v>
      </c>
      <c r="E9" s="32">
        <f>SUMIF('Jul-19'!$D$5:$D$164,"Anganwadi",'Jul-19'!$H$5:$H$164)</f>
        <v>2030</v>
      </c>
      <c r="F9" s="32">
        <f t="shared" si="0"/>
        <v>3678</v>
      </c>
      <c r="G9" s="31">
        <f>COUNTIF('Jul-19'!D5:D164,"School")</f>
        <v>0</v>
      </c>
      <c r="H9" s="32">
        <f>SUMIF('Jul-19'!$D$5:$D$164,"School",'Jul-19'!$G$5:$G$164)</f>
        <v>0</v>
      </c>
      <c r="I9" s="32">
        <f>SUMIF('Jul-19'!$D$5:$D$164,"School",'Jul-19'!$H$5:$H$164)</f>
        <v>0</v>
      </c>
      <c r="J9" s="32">
        <f t="shared" si="1"/>
        <v>0</v>
      </c>
    </row>
    <row r="10" spans="1:11" ht="22.5" customHeight="1">
      <c r="A10" s="30">
        <v>5</v>
      </c>
      <c r="B10" s="60">
        <v>43693</v>
      </c>
      <c r="C10" s="31">
        <f>COUNTIF('Aug-19'!D5:D164,"Anganwadi")</f>
        <v>46</v>
      </c>
      <c r="D10" s="32">
        <f>SUMIF('Aug-19'!$D$5:$D$164,"Anganwadi",'Aug-19'!$G$5:$G$164)</f>
        <v>711</v>
      </c>
      <c r="E10" s="32">
        <f>SUMIF('Aug-19'!$D$5:$D$164,"Anganwadi",'Aug-19'!$H$5:$H$164)</f>
        <v>662</v>
      </c>
      <c r="F10" s="32">
        <f t="shared" si="0"/>
        <v>1373</v>
      </c>
      <c r="G10" s="31">
        <f>COUNTIF('Aug-19'!D5:D164,"School")</f>
        <v>46</v>
      </c>
      <c r="H10" s="32">
        <f>SUMIF('Aug-19'!$D$5:$D$164,"School",'Aug-19'!$G$5:$G$164)</f>
        <v>1482</v>
      </c>
      <c r="I10" s="32">
        <f>SUMIF('Aug-19'!$D$5:$D$164,"School",'Aug-19'!$H$5:$H$164)</f>
        <v>1693</v>
      </c>
      <c r="J10" s="32">
        <f t="shared" si="1"/>
        <v>3175</v>
      </c>
    </row>
    <row r="11" spans="1:11" ht="22.5" customHeight="1">
      <c r="A11" s="30">
        <v>6</v>
      </c>
      <c r="B11" s="60">
        <v>43724</v>
      </c>
      <c r="C11" s="31">
        <f>COUNTIF('Sep-19'!D6:D164,"Anganwadi")</f>
        <v>50</v>
      </c>
      <c r="D11" s="32">
        <f>SUMIF('Sep-19'!$D$6:$D$164,"Anganwadi",'Sep-19'!$G$6:$G$164)</f>
        <v>671</v>
      </c>
      <c r="E11" s="32">
        <f>SUMIF('Sep-19'!$D$6:$D$164,"Anganwadi",'Sep-19'!$H$6:$H$164)</f>
        <v>775</v>
      </c>
      <c r="F11" s="32">
        <f t="shared" si="0"/>
        <v>1446</v>
      </c>
      <c r="G11" s="31">
        <f>COUNTIF('Sep-19'!D6:D164,"School")</f>
        <v>49</v>
      </c>
      <c r="H11" s="32">
        <f>SUMIF('Sep-19'!$D$6:$D$164,"School",'Sep-19'!$G$6:$G$164)</f>
        <v>1740</v>
      </c>
      <c r="I11" s="32">
        <f>SUMIF('Sep-19'!$D$6:$D$164,"School",'Sep-19'!$H$6:$H$164)</f>
        <v>1541</v>
      </c>
      <c r="J11" s="32">
        <f t="shared" si="1"/>
        <v>3281</v>
      </c>
    </row>
    <row r="12" spans="1:11" ht="19.5" customHeight="1">
      <c r="A12" s="122" t="s">
        <v>38</v>
      </c>
      <c r="B12" s="122"/>
      <c r="C12" s="34">
        <f>SUM(C6:C11)</f>
        <v>356</v>
      </c>
      <c r="D12" s="34">
        <f t="shared" ref="D12:J12" si="2">SUM(D6:D11)</f>
        <v>4854</v>
      </c>
      <c r="E12" s="34">
        <f t="shared" si="2"/>
        <v>5823</v>
      </c>
      <c r="F12" s="34">
        <f t="shared" si="2"/>
        <v>10677</v>
      </c>
      <c r="G12" s="34">
        <f t="shared" si="2"/>
        <v>227</v>
      </c>
      <c r="H12" s="34">
        <f t="shared" si="2"/>
        <v>7696</v>
      </c>
      <c r="I12" s="34">
        <f t="shared" si="2"/>
        <v>8256</v>
      </c>
      <c r="J12" s="34">
        <f t="shared" si="2"/>
        <v>15952</v>
      </c>
    </row>
    <row r="14" spans="1:11">
      <c r="A14" s="138" t="s">
        <v>67</v>
      </c>
      <c r="B14" s="138"/>
      <c r="C14" s="138"/>
      <c r="D14" s="138"/>
      <c r="E14" s="138"/>
      <c r="F14" s="138"/>
    </row>
    <row r="15" spans="1:11" ht="82.5">
      <c r="A15" s="43" t="s">
        <v>27</v>
      </c>
      <c r="B15" s="42" t="s">
        <v>28</v>
      </c>
      <c r="C15" s="46" t="s">
        <v>64</v>
      </c>
      <c r="D15" s="41" t="s">
        <v>29</v>
      </c>
      <c r="E15" s="41" t="s">
        <v>30</v>
      </c>
      <c r="F15" s="41" t="s">
        <v>65</v>
      </c>
    </row>
    <row r="16" spans="1:11">
      <c r="A16" s="141">
        <v>1</v>
      </c>
      <c r="B16" s="139">
        <v>43571</v>
      </c>
      <c r="C16" s="47" t="s">
        <v>62</v>
      </c>
      <c r="D16" s="31">
        <f>COUNTIFS('April-19'!B$5:B$164,"Team 1",'April-19'!D$5:D$164,"Anganwadi")</f>
        <v>23</v>
      </c>
      <c r="E16" s="31">
        <f>COUNTIFS('April-19'!B$5:B$164,"Team 1",'April-19'!D$5:D$164,"School")</f>
        <v>23</v>
      </c>
      <c r="F16" s="32">
        <f>SUMIF('April-19'!$B$5:$B$164,"Team 1",'April-19'!$I$5:$I$164)</f>
        <v>2488</v>
      </c>
    </row>
    <row r="17" spans="1:6">
      <c r="A17" s="142"/>
      <c r="B17" s="140"/>
      <c r="C17" s="47" t="s">
        <v>63</v>
      </c>
      <c r="D17" s="31">
        <f>COUNTIFS('April-19'!B$5:B$164,"Team 2",'April-19'!D$5:D$164,"Anganwadi")</f>
        <v>23</v>
      </c>
      <c r="E17" s="31">
        <f>COUNTIFS('April-19'!B$5:B$164,"Team 2",'April-19'!D$5:D$164,"School")</f>
        <v>23</v>
      </c>
      <c r="F17" s="32">
        <f>SUMIF('April-19'!$B$5:$B$164,"Team 2",'April-19'!$I$5:$I$164)</f>
        <v>2044</v>
      </c>
    </row>
    <row r="18" spans="1:6">
      <c r="A18" s="141">
        <v>2</v>
      </c>
      <c r="B18" s="139">
        <v>43601</v>
      </c>
      <c r="C18" s="47" t="s">
        <v>62</v>
      </c>
      <c r="D18" s="31">
        <f>COUNTIFS('May-19'!B$5:B$164,"Team 1",'May-19'!D$5:D$164,"Anganwadi")</f>
        <v>25</v>
      </c>
      <c r="E18" s="31">
        <f>COUNTIFS('May-19'!B$5:B$164,"Team 1",'May-19'!D$5:D$164,"School")</f>
        <v>25</v>
      </c>
      <c r="F18" s="32">
        <f>SUMIF('May-19'!$B$5:$B$164,"Team 1",'May-19'!$I$5:$I$164)</f>
        <v>2778</v>
      </c>
    </row>
    <row r="19" spans="1:6">
      <c r="A19" s="142"/>
      <c r="B19" s="140"/>
      <c r="C19" s="47" t="s">
        <v>63</v>
      </c>
      <c r="D19" s="31">
        <f>COUNTIFS('May-19'!B$5:B$164,"Team 2",'May-19'!D$5:D$164,"Anganwadi")</f>
        <v>25</v>
      </c>
      <c r="E19" s="31">
        <f>COUNTIFS('May-19'!B$5:B$164,"Team 2",'May-19'!D$5:D$164,"School")</f>
        <v>25</v>
      </c>
      <c r="F19" s="32">
        <f>SUMIF('May-19'!$B$5:$B$164,"Team 2",'May-19'!$I$5:$I$164)</f>
        <v>2369</v>
      </c>
    </row>
    <row r="20" spans="1:6">
      <c r="A20" s="141">
        <v>3</v>
      </c>
      <c r="B20" s="139">
        <v>43632</v>
      </c>
      <c r="C20" s="47" t="s">
        <v>62</v>
      </c>
      <c r="D20" s="31">
        <f>COUNTIFS('Jun-19'!B$5:B$164,"Team 1",'Jun-19'!D$5:D$164,"Anganwadi")</f>
        <v>29</v>
      </c>
      <c r="E20" s="31">
        <f>COUNTIFS('Jun-19'!B$5:B$164,"Team 1",'Jun-19'!D$5:D$164,"School")</f>
        <v>19</v>
      </c>
      <c r="F20" s="32">
        <f>SUMIF('Jun-19'!$B$5:$B$164,"Team 1",'Jun-19'!$I$5:$I$164)</f>
        <v>2074</v>
      </c>
    </row>
    <row r="21" spans="1:6">
      <c r="A21" s="142"/>
      <c r="B21" s="140"/>
      <c r="C21" s="47" t="s">
        <v>63</v>
      </c>
      <c r="D21" s="31">
        <f>COUNTIFS('Jun-19'!B$5:B$164,"Team 2",'Jun-19'!D$5:D$164,"Anganwadi")</f>
        <v>27</v>
      </c>
      <c r="E21" s="31">
        <f>COUNTIFS('Jun-19'!B$5:B$164,"Team 2",'Jun-19'!D$5:D$164,"School")</f>
        <v>17</v>
      </c>
      <c r="F21" s="32">
        <f>SUMIF('Jun-19'!$B$5:$B$164,"Team 2",'Jun-19'!$I$5:$I$164)</f>
        <v>2342</v>
      </c>
    </row>
    <row r="22" spans="1:6">
      <c r="A22" s="141">
        <v>4</v>
      </c>
      <c r="B22" s="139">
        <v>43662</v>
      </c>
      <c r="C22" s="47" t="s">
        <v>62</v>
      </c>
      <c r="D22" s="31">
        <f>COUNTIFS('Jul-19'!B$5:B$164,"Team 1",'Jul-19'!D$5:D$164,"Anganwadi")</f>
        <v>54</v>
      </c>
      <c r="E22" s="31">
        <f>COUNTIFS('Jul-19'!B$5:B$164,"Team 1",'Jul-19'!D$5:D$164,"School")</f>
        <v>0</v>
      </c>
      <c r="F22" s="32">
        <f>SUMIF('Jul-19'!$B$5:$B$164,"Team 1",'Jul-19'!$I$5:$I$164)</f>
        <v>1690</v>
      </c>
    </row>
    <row r="23" spans="1:6">
      <c r="A23" s="142"/>
      <c r="B23" s="140"/>
      <c r="C23" s="47" t="s">
        <v>63</v>
      </c>
      <c r="D23" s="31">
        <f>COUNTIFS('Jul-19'!B$5:B$164,"Team 2",'Jul-19'!D$5:D$164,"Anganwadi")</f>
        <v>54</v>
      </c>
      <c r="E23" s="31">
        <f>COUNTIFS('Jul-19'!B$5:B$164,"Team 2",'Jul-19'!D$5:D$164,"School")</f>
        <v>0</v>
      </c>
      <c r="F23" s="32">
        <f>SUMIF('Jul-19'!$B$5:$B$164,"Team 2",'Jul-19'!$I$5:$I$164)</f>
        <v>1988</v>
      </c>
    </row>
    <row r="24" spans="1:6">
      <c r="A24" s="141">
        <v>5</v>
      </c>
      <c r="B24" s="139">
        <v>43693</v>
      </c>
      <c r="C24" s="47" t="s">
        <v>62</v>
      </c>
      <c r="D24" s="31">
        <f>COUNTIFS('Aug-19'!B$5:B$164,"Team 1",'Aug-19'!D$5:D$164,"Anganwadi")</f>
        <v>23</v>
      </c>
      <c r="E24" s="31">
        <f>COUNTIFS('Aug-19'!B$5:B$164,"Team 1",'Aug-19'!D$5:D$164,"School")</f>
        <v>23</v>
      </c>
      <c r="F24" s="32">
        <f>SUMIF('Aug-19'!$B$5:$B$164,"Team 1",'Aug-19'!$I$5:$I$164)</f>
        <v>2382</v>
      </c>
    </row>
    <row r="25" spans="1:6">
      <c r="A25" s="142"/>
      <c r="B25" s="140"/>
      <c r="C25" s="47" t="s">
        <v>63</v>
      </c>
      <c r="D25" s="31">
        <f>COUNTIFS('Aug-19'!B$5:B$164,"Team 2",'Aug-19'!D$5:D$164,"Anganwadi")</f>
        <v>23</v>
      </c>
      <c r="E25" s="31">
        <f>COUNTIFS('Aug-19'!B$5:B$164,"Team 2",'Aug-19'!D$5:D$164,"School")</f>
        <v>23</v>
      </c>
      <c r="F25" s="32">
        <f>SUMIF('Aug-19'!$B$5:$B$164,"Team 2",'Aug-19'!$I$5:$I$164)</f>
        <v>2166</v>
      </c>
    </row>
    <row r="26" spans="1:6">
      <c r="A26" s="141">
        <v>6</v>
      </c>
      <c r="B26" s="139">
        <v>43724</v>
      </c>
      <c r="C26" s="47" t="s">
        <v>62</v>
      </c>
      <c r="D26" s="31">
        <f>COUNTIFS('Sep-19'!B$5:B$164,"Team 1",'Sep-19'!D$5:D$164,"Anganwadi")</f>
        <v>25</v>
      </c>
      <c r="E26" s="31">
        <f>COUNTIFS('Sep-19'!B$5:B$164,"Team 1",'Sep-19'!D$5:D$164,"School")</f>
        <v>25</v>
      </c>
      <c r="F26" s="32">
        <f>SUMIF('Sep-19'!$B$5:$B$164,"Team 1",'Sep-19'!$I$5:$I$164)</f>
        <v>2654</v>
      </c>
    </row>
    <row r="27" spans="1:6">
      <c r="A27" s="142"/>
      <c r="B27" s="140"/>
      <c r="C27" s="47" t="s">
        <v>63</v>
      </c>
      <c r="D27" s="31">
        <f>COUNTIFS('Sep-19'!B$5:B$164,"Team 2",'Sep-19'!D$5:D$164,"Anganwadi")</f>
        <v>25</v>
      </c>
      <c r="E27" s="31">
        <f>COUNTIFS('Sep-19'!B$5:B$164,"Team 2",'Sep-19'!D$5:D$164,"School")</f>
        <v>25</v>
      </c>
      <c r="F27" s="32">
        <f>SUMIF('Sep-19'!$B$5:$B$164,"Team 2",'Sep-19'!$I$5:$I$164)</f>
        <v>2168</v>
      </c>
    </row>
    <row r="28" spans="1:6">
      <c r="A28" s="135" t="s">
        <v>38</v>
      </c>
      <c r="B28" s="136"/>
      <c r="C28" s="137"/>
      <c r="D28" s="40">
        <f>SUM(D16:D27)</f>
        <v>356</v>
      </c>
      <c r="E28" s="40">
        <f>SUM(E16:E27)</f>
        <v>228</v>
      </c>
      <c r="F28" s="40">
        <f>SUM(F16:F27)</f>
        <v>27143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2019-04-08T17:42:03Z</dcterms:modified>
</cp:coreProperties>
</file>