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F27"/>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<sst xmlns="http://schemas.openxmlformats.org/spreadsheetml/2006/main" count="4536" uniqueCount="917">
  <si>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</si>
  <si>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</si>
  <si>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</si>
  <si>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</si>
  <si>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</si>
  <si>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</si>
  <si>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</si>
  <si>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</si>
  <si>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</si>
  <si>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</si>
  <si>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</si>
  <si>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</si>
  <si>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</si>
  <si>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</si>
  <si>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</si>
  <si>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</si>
  <si>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</si>
  <si>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</si>
  <si>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</si>
  <si>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</si>
  <si>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</si>
  <si>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</si>
  <si>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</si>
  <si>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</si>
  <si>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</si>
  <si>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</si>
  <si>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</si>
  <si>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</si>
  <si>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</si>
  <si>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</si>
  <si>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</si>
  <si>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</si>
  <si>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</si>
  <si>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</si>
  <si>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</si>
  <si>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</si>
  <si>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</si>
  <si>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</si>
  <si>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</si>
  <si>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</si>
  <si>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</si>
  <si>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</si>
  <si>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</si>
  <si>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</si>
  <si>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</si>
  <si>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</si>
  <si>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</si>
  <si>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</si>
  <si>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</si>
  <si>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</si>
  <si>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</si>
  <si>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</si>
  <si>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</si>
  <si>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</si>
  <si>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</si>
  <si>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</si>
  <si>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</si>
  <si>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</si>
  <si>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</si>
  <si>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</si>
  <si>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</si>
  <si>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</si>
  <si>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</si>
  <si>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</si>
  <si>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</si>
  <si>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</si>
  <si>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</si>
  <si>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</si>
  <si>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</si>
  <si>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</si>
  <si>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</si>
  <si>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</si>
  <si>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Dr Jilina Mangang</t>
  </si>
  <si>
    <t>Dr Dhaoda Das</t>
  </si>
  <si>
    <t>Barnali Mazumdar</t>
  </si>
  <si>
    <t>MO</t>
  </si>
  <si>
    <t>Pharmacist</t>
  </si>
  <si>
    <t>ANM</t>
  </si>
  <si>
    <t>Buli Gogoi</t>
  </si>
  <si>
    <t>Dr dipti rekha sharma</t>
  </si>
  <si>
    <t>Dr Mayuri barman</t>
  </si>
  <si>
    <t>Dental Surgeon</t>
  </si>
  <si>
    <t>Sangita Hira</t>
  </si>
  <si>
    <t>Kunjalata Rajbongshy</t>
  </si>
  <si>
    <t>Jayanta Baruah</t>
  </si>
  <si>
    <t>Hemanta das</t>
  </si>
  <si>
    <t>Loco Colony AWC</t>
  </si>
  <si>
    <t>Bani Bidyapith High school</t>
  </si>
  <si>
    <t>High</t>
  </si>
  <si>
    <t>Narayan Nagar AWC</t>
  </si>
  <si>
    <t>SANTIPUR JR BASIC SCHOOL</t>
  </si>
  <si>
    <t>18271101105</t>
  </si>
  <si>
    <t>up</t>
  </si>
  <si>
    <t>MALIGAON ANCHALIK LPS</t>
  </si>
  <si>
    <t>LP</t>
  </si>
  <si>
    <t>BAPUJI LPS</t>
  </si>
  <si>
    <t>NAMANI KAMAKHYA LPS</t>
  </si>
  <si>
    <t>JIBAN RAM DURGA SAROBAR LPS</t>
  </si>
  <si>
    <t>18271100306</t>
  </si>
  <si>
    <t>UP</t>
  </si>
  <si>
    <t>GARIGAON MEM</t>
  </si>
  <si>
    <t>Pandu Nath LPS</t>
  </si>
  <si>
    <t>18271100104</t>
  </si>
  <si>
    <t>Sitalabari AWC</t>
  </si>
  <si>
    <t>Vivekanda Vidyapith AWC</t>
  </si>
  <si>
    <t>HARIJAN HINDI LPS</t>
  </si>
  <si>
    <t>TETELIA LPS</t>
  </si>
  <si>
    <t>Sanskrit Tol AWC</t>
  </si>
  <si>
    <t>SANKARDEV PRATHAMIK BIDYALAYA LPS</t>
  </si>
  <si>
    <t>Nilachal AWC</t>
  </si>
  <si>
    <t>MALIGAON LPS</t>
  </si>
  <si>
    <t>BALABHADRA OJA MES</t>
  </si>
  <si>
    <t>BANI BIDYAPITH LPS</t>
  </si>
  <si>
    <t>18271100305</t>
  </si>
  <si>
    <t>KALAPANI LPS</t>
  </si>
  <si>
    <t>18271101206</t>
  </si>
  <si>
    <t>DURGA SAROBAR LPS</t>
  </si>
  <si>
    <t>HINDI VIDYA MANDIR LPS</t>
  </si>
  <si>
    <t>18271100706</t>
  </si>
  <si>
    <t>SARBODAYA VIDYALAYA LPS</t>
  </si>
  <si>
    <t>18271100304</t>
  </si>
  <si>
    <t>Kalapani AWC</t>
  </si>
  <si>
    <t>Garopahar AWC</t>
  </si>
  <si>
    <t>Nambari AWC</t>
  </si>
  <si>
    <t>Pub Gotanagar AWC</t>
  </si>
  <si>
    <t>PADUMBARI LPS</t>
  </si>
  <si>
    <t>18271100208</t>
  </si>
  <si>
    <t>New pRIMARY ME SCHOOL</t>
  </si>
  <si>
    <t xml:space="preserve">Durgasarubar Hill Side AWC </t>
  </si>
  <si>
    <t>Darkanagar Awc (Kalapani road)</t>
  </si>
  <si>
    <t>Maligaon Sweeper Colony</t>
  </si>
  <si>
    <t>Adarsha Hindi  Vidyalaya, G.U Campus</t>
  </si>
  <si>
    <t>TETELIA BORI LPS</t>
  </si>
  <si>
    <t>Garigaon Bezpara AWC</t>
  </si>
  <si>
    <t>GARIGAON BEZPARA LPS</t>
  </si>
  <si>
    <t>18271100111</t>
  </si>
  <si>
    <t>ambikagiri Hillside awc / madrassi Patti area</t>
  </si>
  <si>
    <t>VIVEKANANDA VIDYAPITH LPS</t>
  </si>
  <si>
    <t>18271100212</t>
  </si>
  <si>
    <t>Athgaon 1No AWC</t>
  </si>
  <si>
    <t>2 No Panbojar Bengoli LpS</t>
  </si>
  <si>
    <t>Santipur AWC</t>
  </si>
  <si>
    <t>DHARANIDHAR DEKA LPS</t>
  </si>
  <si>
    <t>18271101205</t>
  </si>
  <si>
    <t>TRP Road AWC</t>
  </si>
  <si>
    <t>MALIGAON BENGALI PRIMARY</t>
  </si>
  <si>
    <t>18271100804</t>
  </si>
  <si>
    <t>Pachim Devkotanagar AWC</t>
  </si>
  <si>
    <t>ADARSHA VIDYALAY MES</t>
  </si>
  <si>
    <t>18271100704</t>
  </si>
  <si>
    <t>BARAGAON NEPALI VIDYALAY LPS</t>
  </si>
  <si>
    <t xml:space="preserve">West Baragaon L.P AWC </t>
  </si>
  <si>
    <t>Railway Colony AWC  near Reserve Bank</t>
  </si>
  <si>
    <t>DURGA SAROBAR PAHARI LPS</t>
  </si>
  <si>
    <t>733 NO. PARU SADILAPUR JR B S</t>
  </si>
  <si>
    <t>Krishna Nagar awc</t>
  </si>
  <si>
    <t>Paschim ulubari awc</t>
  </si>
  <si>
    <t>Moina Das Deka 9954919969</t>
  </si>
  <si>
    <t>Pandu</t>
  </si>
  <si>
    <t>Runumi Das</t>
  </si>
  <si>
    <t>Gita Devi</t>
  </si>
  <si>
    <t>2.4.2019</t>
  </si>
  <si>
    <t>Tuesday</t>
  </si>
  <si>
    <t>5 Km</t>
  </si>
  <si>
    <t>Car</t>
  </si>
  <si>
    <t>Prabhat krishna Bhattacharjee 9706802253</t>
  </si>
  <si>
    <t>7 KM</t>
  </si>
  <si>
    <t>Anima Devi 8256821294</t>
  </si>
  <si>
    <t>bharat Barman 9508094966</t>
  </si>
  <si>
    <t>Kamini Devi 9577664749</t>
  </si>
  <si>
    <t>3.4.2019</t>
  </si>
  <si>
    <t>Wednesday</t>
  </si>
  <si>
    <t>Gajen Das 9859559862</t>
  </si>
  <si>
    <t>Joridul Islam 9954089866</t>
  </si>
  <si>
    <t>Rupali Borah</t>
  </si>
  <si>
    <t>Jharna Baruah</t>
  </si>
  <si>
    <t>4.4.2019</t>
  </si>
  <si>
    <t>Thursday</t>
  </si>
  <si>
    <t>Tarun kalita 8474060242</t>
  </si>
  <si>
    <t>Hima Baruah</t>
  </si>
  <si>
    <t>Puja Sengupta</t>
  </si>
  <si>
    <t>mallika bezbaruah 9954863796</t>
  </si>
  <si>
    <t>Hima Borah</t>
  </si>
  <si>
    <t>98592 62332</t>
  </si>
  <si>
    <t>Dipali Saikia</t>
  </si>
  <si>
    <t>5.4.2019</t>
  </si>
  <si>
    <t>Friday</t>
  </si>
  <si>
    <t>chandra bahadur chetry 9707769592</t>
  </si>
  <si>
    <t>Charu Baishya</t>
  </si>
  <si>
    <t>Sabita Das</t>
  </si>
  <si>
    <t>Sapna Dev Sarkar 8486872042</t>
  </si>
  <si>
    <t>Rupali bora</t>
  </si>
  <si>
    <t>98648 44082</t>
  </si>
  <si>
    <t>Shelly Acharjee</t>
  </si>
  <si>
    <t>6.4.2019</t>
  </si>
  <si>
    <t>Saturday</t>
  </si>
  <si>
    <t>Champa Dutta 9954226242</t>
  </si>
  <si>
    <t>Banti Saikia</t>
  </si>
  <si>
    <t>Subhra Das</t>
  </si>
  <si>
    <t xml:space="preserve">Mahendra Prasad Meghwal </t>
  </si>
  <si>
    <t>Ratna Kalita</t>
  </si>
  <si>
    <t>Ranju Kakoti</t>
  </si>
  <si>
    <t>8.4.2019</t>
  </si>
  <si>
    <t>Monday</t>
  </si>
  <si>
    <t>Dipen Sharma 9957775845</t>
  </si>
  <si>
    <t>Anjali Kalita</t>
  </si>
  <si>
    <t>Narjima Begum</t>
  </si>
  <si>
    <t>Kuntola Devi  9435543769</t>
  </si>
  <si>
    <t>Miramayee Kalita</t>
  </si>
  <si>
    <t>Lili Kalita</t>
  </si>
  <si>
    <t>9.4.2019</t>
  </si>
  <si>
    <t>Priya Dutta Pathak 9854031416</t>
  </si>
  <si>
    <t>Pranati Devi 9859180259</t>
  </si>
  <si>
    <t>Minjuara Begum</t>
  </si>
  <si>
    <t>96137 61697</t>
  </si>
  <si>
    <t>Dharitri Medhi</t>
  </si>
  <si>
    <t>Bhanu Kalita 09435105365</t>
  </si>
  <si>
    <t>surajan Begum</t>
  </si>
  <si>
    <t>Chipra Chakraborty</t>
  </si>
  <si>
    <t>Akan Kumar 9957236810</t>
  </si>
  <si>
    <t>96785 10074</t>
  </si>
  <si>
    <t>Madhusmita Seal</t>
  </si>
  <si>
    <t>10.4.2019</t>
  </si>
  <si>
    <t>Prabhash Nath Mallik  9401226538</t>
  </si>
  <si>
    <t>Durlav Devsharma 9859762373</t>
  </si>
  <si>
    <t>Lalbanu Begum</t>
  </si>
  <si>
    <t>11.4.2019</t>
  </si>
  <si>
    <t>Kumud Ch Kalita 9854002884</t>
  </si>
  <si>
    <t>Renu Dutta</t>
  </si>
  <si>
    <t>Rajbongshy Prasad 09864079621</t>
  </si>
  <si>
    <t>Kalpana Pathak</t>
  </si>
  <si>
    <t>Anima Ghose Newar</t>
  </si>
  <si>
    <t>12.4.2019</t>
  </si>
  <si>
    <t>Joya Chakraborty 9706374546</t>
  </si>
  <si>
    <t>Mina medhi</t>
  </si>
  <si>
    <t>Baby Talukdar 9435770034</t>
  </si>
  <si>
    <t>Dolimoi talukdar</t>
  </si>
  <si>
    <t>Lalbanu Nessa</t>
  </si>
  <si>
    <t>13.4.2019</t>
  </si>
  <si>
    <t>Hasina Khatoon 9864426521</t>
  </si>
  <si>
    <t>Jaymoti Deka 9613950349</t>
  </si>
  <si>
    <t>Chajida Begum</t>
  </si>
  <si>
    <t>98645 95111</t>
  </si>
  <si>
    <t>Dipali Kakati</t>
  </si>
  <si>
    <t>16.4.2019</t>
  </si>
  <si>
    <t>Prabha Kalita 8472005059</t>
  </si>
  <si>
    <t>Parul Kalita</t>
  </si>
  <si>
    <t>tarulata Deka</t>
  </si>
  <si>
    <t>Bharati Das 09706039517</t>
  </si>
  <si>
    <t>gotanagar</t>
  </si>
  <si>
    <t>Kalpona Das</t>
  </si>
  <si>
    <t>Jonali Das</t>
  </si>
  <si>
    <t>17.4.2019</t>
  </si>
  <si>
    <t>Pinku sarkar 9706785663</t>
  </si>
  <si>
    <t>Rupjan Begum</t>
  </si>
  <si>
    <t>Minuara Begum</t>
  </si>
  <si>
    <t>Jalita Deka 7399367165</t>
  </si>
  <si>
    <t>pandu</t>
  </si>
  <si>
    <t>18.4.2019</t>
  </si>
  <si>
    <t>Gita Das 9531128316</t>
  </si>
  <si>
    <t>Dalimi Bezbaruah 9707648690</t>
  </si>
  <si>
    <t>Sadilapur</t>
  </si>
  <si>
    <t>20.4.2019</t>
  </si>
  <si>
    <t>Prabha Kalita  8472005059</t>
  </si>
  <si>
    <t>Gotanagar</t>
  </si>
  <si>
    <t>Harish Ch Chaudhuary 8876534662</t>
  </si>
  <si>
    <t>Girija Devi</t>
  </si>
  <si>
    <t>Kusum Das</t>
  </si>
  <si>
    <t>22.4.2019</t>
  </si>
  <si>
    <t>Deba Kalita 9854752317</t>
  </si>
  <si>
    <t>Anjuma akhtara</t>
  </si>
  <si>
    <t>Gita Roy</t>
  </si>
  <si>
    <t>Jeuti saikia 9864766166</t>
  </si>
  <si>
    <t>Dipali Kumar</t>
  </si>
  <si>
    <t>98543 48771</t>
  </si>
  <si>
    <t>Reenamoni Begum</t>
  </si>
  <si>
    <t>23.4.2019</t>
  </si>
  <si>
    <t>Karuna Kanta Seal 09864271441</t>
  </si>
  <si>
    <t>Pranita das 8822627431   9101362686</t>
  </si>
  <si>
    <t>Baby Chaudhuary</t>
  </si>
  <si>
    <t>Alaka Das</t>
  </si>
  <si>
    <t>sudipta Bhattacharyee  9954884235</t>
  </si>
  <si>
    <t>Monisha Das 9085471417</t>
  </si>
  <si>
    <t>Karabi Das</t>
  </si>
  <si>
    <t>98542 47511</t>
  </si>
  <si>
    <t>Rabia khatun</t>
  </si>
  <si>
    <t>24.4.2019</t>
  </si>
  <si>
    <t>Sukla Saha 9854291476</t>
  </si>
  <si>
    <t>karabi Das</t>
  </si>
  <si>
    <t>Hasura Bhuyan</t>
  </si>
  <si>
    <t>Phulkumari Devi 9613746023</t>
  </si>
  <si>
    <t>Srimati Deka 8256821296</t>
  </si>
  <si>
    <t>88128 63053</t>
  </si>
  <si>
    <t>Nirmala Nath</t>
  </si>
  <si>
    <t>Mamoni Das 9957507343</t>
  </si>
  <si>
    <t>25.4.2019</t>
  </si>
  <si>
    <t>Partha Pratim Bhoumik 9864270258</t>
  </si>
  <si>
    <t>Mamoni Deka 9954952692</t>
  </si>
  <si>
    <t>Charu Medhi 9678220348 9954255898</t>
  </si>
  <si>
    <t>Usha Jyoti Kalita</t>
  </si>
  <si>
    <t>99543 93560</t>
  </si>
  <si>
    <t>satyabati Boro</t>
  </si>
  <si>
    <t>Kiran Deka 9707261369</t>
  </si>
  <si>
    <t>26.4.2019</t>
  </si>
  <si>
    <t>Dipa Dewanjee 9613731402</t>
  </si>
  <si>
    <t>Runu Barman 7399495625</t>
  </si>
  <si>
    <t>27.4.2019</t>
  </si>
  <si>
    <t>Adity Dutta  9864716411  8876951892</t>
  </si>
  <si>
    <t>Babu Prasad Sharma 9435340001</t>
  </si>
  <si>
    <t>29.4.2019</t>
  </si>
  <si>
    <t>Hiramoni Deka Kakoti 9435307300</t>
  </si>
  <si>
    <t>Raju das boro 9854402321</t>
  </si>
  <si>
    <t>30.4.2019</t>
  </si>
  <si>
    <t>tutu barman 7664842036</t>
  </si>
  <si>
    <t>UTTAR JALUKBARI LPS</t>
  </si>
  <si>
    <t>18271100501</t>
  </si>
  <si>
    <t>18271100116</t>
  </si>
  <si>
    <t>Railway Colony AWC</t>
  </si>
  <si>
    <t>Nilachal Vidyapith LPS</t>
  </si>
  <si>
    <t>Sundarbori AWC</t>
  </si>
  <si>
    <t>SUNDARBARI LPS</t>
  </si>
  <si>
    <t>18271100209</t>
  </si>
  <si>
    <t>Univercity AWC</t>
  </si>
  <si>
    <t>NAVODAY ADARSHA LPS</t>
  </si>
  <si>
    <t>18271100113</t>
  </si>
  <si>
    <t>Noupara AWC</t>
  </si>
  <si>
    <t>PASCHIM JALUKBARI LPS</t>
  </si>
  <si>
    <t>18271100112</t>
  </si>
  <si>
    <t>Institute Colony AWC</t>
  </si>
  <si>
    <t>Pandu Bora Bazar AWC</t>
  </si>
  <si>
    <t>Hindi Vidyamandir MES</t>
  </si>
  <si>
    <t>AdaRSHA HINDI vidyalaya gu campus</t>
  </si>
  <si>
    <t>Nizarapur AWC</t>
  </si>
  <si>
    <t xml:space="preserve">Pragjyotishnagar AWC  </t>
  </si>
  <si>
    <t>ENGINEERING COLLEGE CAMP. MES</t>
  </si>
  <si>
    <t>GULAB CHAND MANNALAL HINDI LPS</t>
  </si>
  <si>
    <t>A. E. C. C. MES</t>
  </si>
  <si>
    <t>Garigaon Viddyanagar AWC</t>
  </si>
  <si>
    <t>SUNDARBARI MES</t>
  </si>
  <si>
    <t>18271101004</t>
  </si>
  <si>
    <t>PUB GOTANAGAR LPS</t>
  </si>
  <si>
    <t>18271100905</t>
  </si>
  <si>
    <t>Tetelia Ganeshpara AWC</t>
  </si>
  <si>
    <t>hs</t>
  </si>
  <si>
    <t>ambikagiri awc</t>
  </si>
  <si>
    <t>high</t>
  </si>
  <si>
    <t>Central Gotanagar AWC</t>
  </si>
  <si>
    <t>3 NO. GOTANAGAR LPS</t>
  </si>
  <si>
    <t>18271100207</t>
  </si>
  <si>
    <t>BARAGAON NEPALI MES</t>
  </si>
  <si>
    <t>Jayanagar AWC</t>
  </si>
  <si>
    <t>SANKARDEV PRATHAMIK BIDYALAYA</t>
  </si>
  <si>
    <t>lp</t>
  </si>
  <si>
    <t>Kailashpur AWC</t>
  </si>
  <si>
    <t>APRO LPS</t>
  </si>
  <si>
    <t>PUB BARAGAON LPS</t>
  </si>
  <si>
    <t>18271101202</t>
  </si>
  <si>
    <t>Mathura nagar Madhya supa awc</t>
  </si>
  <si>
    <t>PRAGATI PATHSALA LPS</t>
  </si>
  <si>
    <t>18271101203</t>
  </si>
  <si>
    <t>Maligaon Kalyan Kendra AWC</t>
  </si>
  <si>
    <t>ADARSHA vidyalaya  LPS</t>
  </si>
  <si>
    <t>Kamakhya Vidyalaya AWC</t>
  </si>
  <si>
    <t>KAMAKHYA VIDYALAY LPS</t>
  </si>
  <si>
    <t>18271101111</t>
  </si>
  <si>
    <t>Namani Kamakhya AWC</t>
  </si>
  <si>
    <t>SANTIPUR GIRLS MES</t>
  </si>
  <si>
    <t>18271101204</t>
  </si>
  <si>
    <t>Mathuranagar AWC</t>
  </si>
  <si>
    <t>Hiralal Joshi MES</t>
  </si>
  <si>
    <t>Nambari H.S School</t>
  </si>
  <si>
    <t>Kamakhya H S School</t>
  </si>
  <si>
    <t>HS</t>
  </si>
  <si>
    <t>Kedar Road AWC</t>
  </si>
  <si>
    <t>KAMAKHYA BALIKA LPS</t>
  </si>
  <si>
    <t>18271100703</t>
  </si>
  <si>
    <t xml:space="preserve">Garigaon Outal AWC </t>
  </si>
  <si>
    <t>18271100115</t>
  </si>
  <si>
    <t>kailash nagar awc</t>
  </si>
  <si>
    <t>LOKAPRIYA BORDOLOI VIDYALAY LPS</t>
  </si>
  <si>
    <t>Tetelia ME School</t>
  </si>
  <si>
    <t>MES</t>
  </si>
  <si>
    <t>18271101005</t>
  </si>
  <si>
    <t>kalipur awc</t>
  </si>
  <si>
    <t>Machkhowa AWC</t>
  </si>
  <si>
    <t>PASCHIM BARAGAON LPS</t>
  </si>
  <si>
    <t>18271101002</t>
  </si>
  <si>
    <t>LACHIT SISHU VIDYALAYA</t>
  </si>
  <si>
    <t>18271100802</t>
  </si>
  <si>
    <t xml:space="preserve">Kaliram Baruah Girls High School </t>
  </si>
  <si>
    <t>LOG Hindi High School</t>
  </si>
  <si>
    <t>New Adabari Sani Mandir AWC</t>
  </si>
  <si>
    <t>Pandu Temple Ghat AWC</t>
  </si>
  <si>
    <t>Pandu Trangular Colony</t>
  </si>
  <si>
    <t>Bhanbesh sharma 9435111762</t>
  </si>
  <si>
    <t>sajida Begum</t>
  </si>
  <si>
    <t>dipali Kakoti</t>
  </si>
  <si>
    <t>1.5.2019</t>
  </si>
  <si>
    <t>Saswati Begum 9706363231,</t>
  </si>
  <si>
    <t>Phulkon Nath</t>
  </si>
  <si>
    <t>98596 41516</t>
  </si>
  <si>
    <t>Najuma Begum</t>
  </si>
  <si>
    <t>Adity Dutta 9864716411</t>
  </si>
  <si>
    <t>Ushajyoti Kalita</t>
  </si>
  <si>
    <t>Tapa Barman</t>
  </si>
  <si>
    <t>2.5.2019</t>
  </si>
  <si>
    <t>Gokul Goswami 9859669071</t>
  </si>
  <si>
    <t>Purnima Kumar  9864457234</t>
  </si>
  <si>
    <t>Gita Talukdar</t>
  </si>
  <si>
    <t>87538 11292</t>
  </si>
  <si>
    <t>Dipty Mazumdar</t>
  </si>
  <si>
    <t>Nilima Devi 9707042769</t>
  </si>
  <si>
    <t>Srimati Das 9864067359</t>
  </si>
  <si>
    <t>98544 45431</t>
  </si>
  <si>
    <t>3.5.2019</t>
  </si>
  <si>
    <t>Rabindra Bhatta 9707104492</t>
  </si>
  <si>
    <t>Manima Das 8876861443</t>
  </si>
  <si>
    <t>Rita Mandal</t>
  </si>
  <si>
    <t>Lakshi Kalita 9859229148</t>
  </si>
  <si>
    <t>Bhanita Kalita</t>
  </si>
  <si>
    <t>Pinky Chetri 9085610177</t>
  </si>
  <si>
    <t>Panchami Paul</t>
  </si>
  <si>
    <t>4.5.2019</t>
  </si>
  <si>
    <t>Dipali Dutta Dey 9954187707</t>
  </si>
  <si>
    <t>Taznur Ali 9859449386</t>
  </si>
  <si>
    <t>Nipumoni Mali</t>
  </si>
  <si>
    <t>78962 26087</t>
  </si>
  <si>
    <t>6.5.2019</t>
  </si>
  <si>
    <t>Harish ch chaudhuary 8876534662</t>
  </si>
  <si>
    <t>Sabita Kumari 9859065863</t>
  </si>
  <si>
    <t>Lalita Barman</t>
  </si>
  <si>
    <t>7.5.2019</t>
  </si>
  <si>
    <t>Charu Medhi 9954255898</t>
  </si>
  <si>
    <t>Maphida Begum 8255066811</t>
  </si>
  <si>
    <t>Ranu Das</t>
  </si>
  <si>
    <t>Bijoya Nath 9864089708</t>
  </si>
  <si>
    <t>Jiwachh Narayan Jha 9707791349</t>
  </si>
  <si>
    <t>Binu Baruah</t>
  </si>
  <si>
    <t>tarulata Das</t>
  </si>
  <si>
    <t>8.5.2019</t>
  </si>
  <si>
    <t>Bhanita Devi 9864115805</t>
  </si>
  <si>
    <t>Rubi Begum 8402053691</t>
  </si>
  <si>
    <t>9.5.2019</t>
  </si>
  <si>
    <t>Nilima Das 9864015584,</t>
  </si>
  <si>
    <t>10.5.2019</t>
  </si>
  <si>
    <t>Makon Deka Saikia 9577707345</t>
  </si>
  <si>
    <t>94014 53414</t>
  </si>
  <si>
    <t>Bina Deka
Prava Kalita</t>
  </si>
  <si>
    <t>8876737907
7896891804</t>
  </si>
  <si>
    <t>Dipali Kakati 9859483608</t>
  </si>
  <si>
    <t>11.5.2019</t>
  </si>
  <si>
    <t>Tarulata Barpujari 9085939863</t>
  </si>
  <si>
    <t>Anjuma begum</t>
  </si>
  <si>
    <t>Nimsi Deka 9854731503</t>
  </si>
  <si>
    <t>Anjali kalita</t>
  </si>
  <si>
    <t>Sudipta Roy</t>
  </si>
  <si>
    <t>13.5.2019</t>
  </si>
  <si>
    <t>09706136226</t>
  </si>
  <si>
    <t>Satyabati Basumatary</t>
  </si>
  <si>
    <t xml:space="preserve">Susila Rana 9401169671 8638836631 9957727017 </t>
  </si>
  <si>
    <t>Mandira Sharma 9706014149</t>
  </si>
  <si>
    <t>Manisha Das</t>
  </si>
  <si>
    <t>14.5.2019</t>
  </si>
  <si>
    <t>Babita Bezbaruah 9707716638</t>
  </si>
  <si>
    <t>Basanta Kumar Das 9508954499</t>
  </si>
  <si>
    <t>15.5.2019</t>
  </si>
  <si>
    <t>Hiranmoyee Borah 9707096412</t>
  </si>
  <si>
    <t>kalpana Das</t>
  </si>
  <si>
    <t>97072 44188</t>
  </si>
  <si>
    <t>Bibha bala das 9859854847</t>
  </si>
  <si>
    <t>Labanya Talukdar 8876346429</t>
  </si>
  <si>
    <t>Namita Das Dhar 9613609688</t>
  </si>
  <si>
    <t>16.5.2019</t>
  </si>
  <si>
    <t>Anjali Talukdar 9859286413</t>
  </si>
  <si>
    <t>Mina Medhi 9954846684, 9954035301</t>
  </si>
  <si>
    <t>madhusmita Seal</t>
  </si>
  <si>
    <t>Preety pal Chaudhuary 9864115925</t>
  </si>
  <si>
    <t>17.5.2019</t>
  </si>
  <si>
    <t>santipur</t>
  </si>
  <si>
    <t>Renu Kalita 9707057908</t>
  </si>
  <si>
    <t>Renu Kalita</t>
  </si>
  <si>
    <t>18.5.2019</t>
  </si>
  <si>
    <t>Minu Das</t>
  </si>
  <si>
    <t>88222 09104</t>
  </si>
  <si>
    <t>Joya Das</t>
  </si>
  <si>
    <t>20.5.2019</t>
  </si>
  <si>
    <t>Dibakor Sharma  9706787370</t>
  </si>
  <si>
    <t>Usha Kalita 9613757235</t>
  </si>
  <si>
    <t>Santosh Kumar Jha 9864126176</t>
  </si>
  <si>
    <t>Nabonita Bora</t>
  </si>
  <si>
    <t>94355 40596</t>
  </si>
  <si>
    <t>Achyut Sharma 9435398302</t>
  </si>
  <si>
    <t>Lily Kalita</t>
  </si>
  <si>
    <t>21.5.2019</t>
  </si>
  <si>
    <t>Durga Devi  9864131611</t>
  </si>
  <si>
    <t>22.5.2019</t>
  </si>
  <si>
    <t>Sabina Yesmin 9864027898</t>
  </si>
  <si>
    <t>Samima Sultana</t>
  </si>
  <si>
    <t>95772 38388</t>
  </si>
  <si>
    <t>Minowara Begum</t>
  </si>
  <si>
    <t>Lakshi Prasad Sharma 9864276118</t>
  </si>
  <si>
    <t>Nisha Begum 8876259555</t>
  </si>
  <si>
    <t>Maina Begum</t>
  </si>
  <si>
    <t>23.5.2019</t>
  </si>
  <si>
    <t>94014 53416</t>
  </si>
  <si>
    <t>Sabita Dev</t>
  </si>
  <si>
    <t>deep mala devi 9706766143</t>
  </si>
  <si>
    <t>Pranati Dey Rai 9085525807</t>
  </si>
  <si>
    <t>sachi prabha Das 9854061049</t>
  </si>
  <si>
    <t>24.5.2019</t>
  </si>
  <si>
    <t>Debo Kalita 9854752317</t>
  </si>
  <si>
    <t>Karabi Rajbongshy 9613755625</t>
  </si>
  <si>
    <t>Madhabi Lahkar</t>
  </si>
  <si>
    <t>98548 20039</t>
  </si>
  <si>
    <t>Sahida Khatun</t>
  </si>
  <si>
    <t>25.5.2019</t>
  </si>
  <si>
    <t>Arifa Dewani 8011729065</t>
  </si>
  <si>
    <t>Tapan Kumar Das 9864288898</t>
  </si>
  <si>
    <t>Kalpana Das</t>
  </si>
  <si>
    <t>27.5.2019</t>
  </si>
  <si>
    <t>Rumi Rani Gogoi 9678647224</t>
  </si>
  <si>
    <t>Mina Kumari Devi 8486421513</t>
  </si>
  <si>
    <t>manju Kakoti</t>
  </si>
  <si>
    <t>28.5.2019</t>
  </si>
  <si>
    <t>Mala Das 9508155442</t>
  </si>
  <si>
    <t>29..5.2019</t>
  </si>
  <si>
    <t>Ruma Das 9706789365</t>
  </si>
  <si>
    <t>30.5.2019</t>
  </si>
  <si>
    <t>Anima Raswar 9613836111</t>
  </si>
  <si>
    <t>Arati Kalita  9854041723</t>
  </si>
  <si>
    <t>31.5.2019</t>
  </si>
  <si>
    <t>sashi Kalita</t>
  </si>
  <si>
    <t xml:space="preserve">Jalukbari girls H S School </t>
  </si>
  <si>
    <t>H.S</t>
  </si>
  <si>
    <t>Jalukbari HS school</t>
  </si>
  <si>
    <t>Pabojar girls HS</t>
  </si>
  <si>
    <t>Santipur Bharalumukh AWC</t>
  </si>
  <si>
    <t>Panbojar girls LPS</t>
  </si>
  <si>
    <t>Lankeswar AWC</t>
  </si>
  <si>
    <t>KHANAMUKH LPS</t>
  </si>
  <si>
    <t>18271100114</t>
  </si>
  <si>
    <t>Fencypara AWC</t>
  </si>
  <si>
    <t>PANDU SADILAPUR BALIKA LPS</t>
  </si>
  <si>
    <t>Paschim Ulubari Awc</t>
  </si>
  <si>
    <t>18271100110</t>
  </si>
  <si>
    <t>new primary LPS</t>
  </si>
  <si>
    <t>Balabhadra ojha mes</t>
  </si>
  <si>
    <t>Patowaripara AWC</t>
  </si>
  <si>
    <t>894 no garigaon balika lps</t>
  </si>
  <si>
    <t>Garigaon balak lps</t>
  </si>
  <si>
    <t>Nizarapur awc</t>
  </si>
  <si>
    <t>RABINDRA VIDYAPITH MES</t>
  </si>
  <si>
    <t>New colony awc</t>
  </si>
  <si>
    <t>SUBASH NAGAR LPS</t>
  </si>
  <si>
    <t>Boripara AWC</t>
  </si>
  <si>
    <t>Padumbori AWC</t>
  </si>
  <si>
    <t>padumbori lps</t>
  </si>
  <si>
    <t>Trangular colony awc</t>
  </si>
  <si>
    <t>18271100901</t>
  </si>
  <si>
    <t>sadilapur nadirpar awc</t>
  </si>
  <si>
    <t>GARIGAON BALIKA MOKTAB LPS</t>
  </si>
  <si>
    <t>Athgaon 2No AWC</t>
  </si>
  <si>
    <t>Pandunath AWC</t>
  </si>
  <si>
    <t>SUBHASH NAGAR LPS</t>
  </si>
  <si>
    <t>18271100404</t>
  </si>
  <si>
    <t>kedar road awc</t>
  </si>
  <si>
    <t>Maligaon girls MES</t>
  </si>
  <si>
    <t>RABINDRA VIDYAPITH LPS</t>
  </si>
  <si>
    <t>LOKAPRIYA BORDOLOI VIDYALAY ME</t>
  </si>
  <si>
    <t>18271100904</t>
  </si>
  <si>
    <t>Kalipur AWC</t>
  </si>
  <si>
    <t>Bhutnath AWC</t>
  </si>
  <si>
    <t>BB C Colony awc</t>
  </si>
  <si>
    <t>Ambikagiri hillside awc</t>
  </si>
  <si>
    <t>Railway Colony  AWC</t>
  </si>
  <si>
    <t>Institute colony awc</t>
  </si>
  <si>
    <t>Railway Colony Gosala AWC</t>
  </si>
  <si>
    <t>Garigaon ME Madrassa AWC</t>
  </si>
  <si>
    <t>Prety Development AWC</t>
  </si>
  <si>
    <t>Team-1 Team-2</t>
  </si>
  <si>
    <t>Mazid Ali 9864079191</t>
  </si>
  <si>
    <t>car</t>
  </si>
  <si>
    <t>Kamini Kanta Kalita 9957631303</t>
  </si>
  <si>
    <t>chaya das patwary 9435540450</t>
  </si>
  <si>
    <t>Jinti Borah 9864409950</t>
  </si>
  <si>
    <t>Minu das 9864353541</t>
  </si>
  <si>
    <t>Mala Das 9859801436</t>
  </si>
  <si>
    <t>Rajendra Nath Rajbongshy 9864015183</t>
  </si>
  <si>
    <t>Rejina Begum 9957389890</t>
  </si>
  <si>
    <t>Bhabesh Das 9864080134</t>
  </si>
  <si>
    <t xml:space="preserve">Tutu Barman 9859520286 </t>
  </si>
  <si>
    <t>nisha Begum 8876259555</t>
  </si>
  <si>
    <t>sabina Yesmin 9864027898</t>
  </si>
  <si>
    <t>suman sharma</t>
  </si>
  <si>
    <t>amina khatoon</t>
  </si>
  <si>
    <t>Arati Das</t>
  </si>
  <si>
    <t>sabita das paul 9864093975</t>
  </si>
  <si>
    <t>Akan kumar 9957236810</t>
  </si>
  <si>
    <t>Bandana Das 9864796122</t>
  </si>
  <si>
    <t>Thun bora das 9508426263</t>
  </si>
  <si>
    <t>Swarnalata das 9854786692</t>
  </si>
  <si>
    <t>sabita kumari 9859063863</t>
  </si>
  <si>
    <t>Pawel Devi 9508613504</t>
  </si>
  <si>
    <t>Ratna Sur 9401732020</t>
  </si>
  <si>
    <t>Sanchayeeta Chakraborty 09864082898</t>
  </si>
  <si>
    <t>Kamala Das 9854055729</t>
  </si>
  <si>
    <t>Rimi Das 9957815423</t>
  </si>
  <si>
    <t>Bharati Das 9706039517</t>
  </si>
  <si>
    <t>Aroti kalita 9854041723</t>
  </si>
  <si>
    <t>Charu Medhi 9678220348  9954255898</t>
  </si>
  <si>
    <t>bharat Barman  9508094966</t>
  </si>
  <si>
    <t>Namita kalita</t>
  </si>
  <si>
    <t>hasura bhuyan</t>
  </si>
  <si>
    <t>Bharati tanti das 9508958089</t>
  </si>
  <si>
    <t>wednesday</t>
  </si>
  <si>
    <t>Abdul Samad 9706160259</t>
  </si>
  <si>
    <t>Mila Begum 9864821864</t>
  </si>
  <si>
    <t>roma dey 8876522987</t>
  </si>
  <si>
    <t>Rina Das  9707721237</t>
  </si>
  <si>
    <t>Bharati das 9954209277</t>
  </si>
  <si>
    <t>Aradhana Mazumdar 9706053796</t>
  </si>
  <si>
    <t>Basudev Mali 09435404912</t>
  </si>
  <si>
    <t>Marami Rajbongshy 8724976301</t>
  </si>
  <si>
    <t>Nabanita borah</t>
  </si>
  <si>
    <t>Usha Chandra 7896955089</t>
  </si>
  <si>
    <t>Pranita das 8822627431</t>
  </si>
  <si>
    <t>adity  dutta 9864716411</t>
  </si>
  <si>
    <t>Pinky chetry 9085610177</t>
  </si>
  <si>
    <t>Dharitri Das 9707274687</t>
  </si>
  <si>
    <t>Taslima Begum 9678196630</t>
  </si>
  <si>
    <t>Tayebunessa preety 9706121205</t>
  </si>
  <si>
    <t>Masia begum</t>
  </si>
  <si>
    <t>Rima Begum</t>
  </si>
  <si>
    <t>Sakuntola Colony AWC</t>
  </si>
  <si>
    <t>Kailashnagar AWC</t>
  </si>
  <si>
    <t>Pachim Kamakhya Gaon AWC</t>
  </si>
  <si>
    <t>West Gotanagar AWC</t>
  </si>
  <si>
    <t>Vivekanda Vidyapith</t>
  </si>
  <si>
    <t>Ambikagiri AWC</t>
  </si>
  <si>
    <t>Pandu 6no Colony</t>
  </si>
  <si>
    <t>Adingiri AWC (Madhabdev nagar)</t>
  </si>
  <si>
    <t>Uttar Jalukbari AWC</t>
  </si>
  <si>
    <t>Kamakhya Colony,AWC</t>
  </si>
  <si>
    <t>Uday Samuhia AWC</t>
  </si>
  <si>
    <t>New Colony AWC,Pandu</t>
  </si>
  <si>
    <t>Uttar Sarathi AWC</t>
  </si>
  <si>
    <t>BBC colony AWC</t>
  </si>
  <si>
    <t xml:space="preserve">    </t>
  </si>
  <si>
    <t>Rest camp AWC</t>
  </si>
  <si>
    <t>Pandu Sarbuday Viddyalay AWC</t>
  </si>
  <si>
    <t>Mathuranagar  Madhya Supa AWC</t>
  </si>
  <si>
    <t>Horisobha Panbazar AWC</t>
  </si>
  <si>
    <t>Pub Madhavdev Nagar AWC</t>
  </si>
  <si>
    <t>Railway Colony,Gosala AWC</t>
  </si>
  <si>
    <t>Sadilapur Nadirpar AWC</t>
  </si>
  <si>
    <t>Tarun Nagar AWC</t>
  </si>
  <si>
    <t xml:space="preserve">Pragjyotishnagar AWC </t>
  </si>
  <si>
    <t>Athgaon Pukuripar AWC</t>
  </si>
  <si>
    <t>Athgaon 2 No AWC</t>
  </si>
  <si>
    <t>Jain Mandir AWC</t>
  </si>
  <si>
    <t>Horizon colony AWC</t>
  </si>
  <si>
    <t>ambikagiri Hillside awc</t>
  </si>
  <si>
    <t>Kalpana pathak</t>
  </si>
  <si>
    <t>Sheila Sarkar  8011132640</t>
  </si>
  <si>
    <t>97060 48951</t>
  </si>
  <si>
    <t>Deep mala Devi 9706766143</t>
  </si>
  <si>
    <t>Nirmala Kakati</t>
  </si>
  <si>
    <t>98544 56904</t>
  </si>
  <si>
    <t>Ela Debnath</t>
  </si>
  <si>
    <t>Ruma Das 9706789363</t>
  </si>
  <si>
    <t>Surajan Begum</t>
  </si>
  <si>
    <t>Mina Medhi</t>
  </si>
  <si>
    <t>98648 40554</t>
  </si>
  <si>
    <t>Bedamaya Devi  8011983438</t>
  </si>
  <si>
    <t>Jonti Kumari 7399753692</t>
  </si>
  <si>
    <t>Rina Das 9707721237</t>
  </si>
  <si>
    <t>Kuntola Devi 9435543769</t>
  </si>
  <si>
    <t>Minati Barman 8753983264</t>
  </si>
  <si>
    <t>Bicitra saikia 9085556977</t>
  </si>
  <si>
    <t>Nirmola Kalita</t>
  </si>
  <si>
    <t>Geeta Devi</t>
  </si>
  <si>
    <t>Lily Das 9864813050</t>
  </si>
  <si>
    <t>Sabita Sharma 9954735747</t>
  </si>
  <si>
    <t>Rina Kalita</t>
  </si>
  <si>
    <t>Moina Das Deka  9954919969</t>
  </si>
  <si>
    <t>Anima Devi  8256821294</t>
  </si>
  <si>
    <t>Alpona Sarania</t>
  </si>
  <si>
    <t>80110 98950</t>
  </si>
  <si>
    <t>Malina Sarkar</t>
  </si>
  <si>
    <t>Hemlota Das 8011667399</t>
  </si>
  <si>
    <t>94355 43215</t>
  </si>
  <si>
    <t>Tarulata Das</t>
  </si>
  <si>
    <t>Manju Rani Begum  9859483608</t>
  </si>
  <si>
    <t>Pranati Dey 9613974692</t>
  </si>
  <si>
    <t>Reba Roy</t>
  </si>
  <si>
    <t>Kanika Seal  9613760248</t>
  </si>
  <si>
    <t xml:space="preserve">Anamika Chakraborty  8399057310 </t>
  </si>
  <si>
    <t>Phulkumari Devi  9613746023</t>
  </si>
  <si>
    <t>94353 42942</t>
  </si>
  <si>
    <t>Rebina Begum</t>
  </si>
  <si>
    <t>Bibha Bala Das 9859854847</t>
  </si>
  <si>
    <t>Marami Rajbongshy 8822135689</t>
  </si>
  <si>
    <t>Rumi Bardoloi 9707524981</t>
  </si>
  <si>
    <t>Namita Das Dhar  9613609688</t>
  </si>
  <si>
    <t>Jonali Pathak</t>
  </si>
  <si>
    <t>Babita Kalita 9707438607</t>
  </si>
  <si>
    <t>Mandira Sharma 9957226762</t>
  </si>
  <si>
    <t>Mina Medhi 9954846684</t>
  </si>
  <si>
    <t>Nirmola Kakoti</t>
  </si>
  <si>
    <t>gita Roy</t>
  </si>
  <si>
    <t>Srimati Das 9613065727 9864067359</t>
  </si>
  <si>
    <t>Bebi Das</t>
  </si>
  <si>
    <t>Bharati Tanti Das 9508958089</t>
  </si>
  <si>
    <t>Manima Das  8876861443</t>
  </si>
  <si>
    <t>Rina Das 9401614657</t>
  </si>
  <si>
    <t>Bandana Das  9864796122</t>
  </si>
  <si>
    <t>Sabita Kumari 9859063863</t>
  </si>
  <si>
    <t>Bhabani Das</t>
  </si>
  <si>
    <t>Susmita Dasgupta 9954784816</t>
  </si>
  <si>
    <t>Tanushree Kapali 9613946146</t>
  </si>
  <si>
    <t>santa Dey 9957856702</t>
  </si>
  <si>
    <t>tutu barman 9859520286  9707355315</t>
  </si>
  <si>
    <t>VIVEKANANDA VIDYAPITH MES</t>
  </si>
  <si>
    <t>18271100211</t>
  </si>
  <si>
    <t>Machkhowa majida LPS</t>
  </si>
  <si>
    <t>Machkhowa MVS</t>
  </si>
  <si>
    <t>BANI BIDYAPITH MES</t>
  </si>
  <si>
    <t>Bapuji LPS</t>
  </si>
  <si>
    <t>Ambikagiri H.S School</t>
  </si>
  <si>
    <t>lP</t>
  </si>
  <si>
    <t>18271101001</t>
  </si>
  <si>
    <t>PANDU NATH LPS</t>
  </si>
  <si>
    <t>18271100705</t>
  </si>
  <si>
    <t>cotton collegiate Govt HS S</t>
  </si>
  <si>
    <t>Anjan Bhattacharya 9435306923</t>
  </si>
  <si>
    <t>Alaka Das  9678749284, 9954810300</t>
  </si>
  <si>
    <t>tarulata Nath 9864411724</t>
  </si>
  <si>
    <t>Ramen deka 9854609567</t>
  </si>
  <si>
    <t>Prabhash Nath Mallik 9954283306</t>
  </si>
  <si>
    <t xml:space="preserve">Dipali Saikia 8724979814, </t>
  </si>
  <si>
    <t>Maligaon</t>
  </si>
  <si>
    <t>20.8.2018</t>
  </si>
  <si>
    <t>Jayada Devi 9435304864</t>
  </si>
  <si>
    <t>Kanika Medhi 8011138972</t>
  </si>
  <si>
    <t>98593 48683</t>
  </si>
  <si>
    <t>Dr Dibakar sharma 9954663184</t>
  </si>
  <si>
    <t>LOKAPRIYA BORDOLOI VIDYALAY</t>
  </si>
  <si>
    <t>955 no GARIGAON BAlok MOKTAB LPS</t>
  </si>
  <si>
    <t>ASSAM ENGINEERING COLLEGE CAMP. MES</t>
  </si>
  <si>
    <t>894 NO. GARIGAON BALIKA LPS</t>
  </si>
  <si>
    <t>Lp</t>
  </si>
  <si>
    <t>Durgasarobar bidyapith High School</t>
  </si>
  <si>
    <t>Panbojar HS</t>
  </si>
  <si>
    <t>santipur high school</t>
  </si>
  <si>
    <t>Mala Das 9127254296 9859800000</t>
  </si>
  <si>
    <t>Srimati Das 8721097879</t>
  </si>
  <si>
    <t>Khadejz Begum 9707336382</t>
  </si>
  <si>
    <t>Karuna Kanta Seal 9864271441</t>
  </si>
  <si>
    <t>Thun Bora Das 9508426263</t>
  </si>
  <si>
    <t>Jiwachh Narayan Jha 09707791349</t>
  </si>
  <si>
    <t>Chandan Das 9864329626</t>
  </si>
  <si>
    <t>jitu kumar</t>
  </si>
  <si>
    <t>Apola Sharma 8638704553</t>
  </si>
  <si>
    <t>Minu das</t>
  </si>
  <si>
    <t>Madan ch bharali 9957449059</t>
  </si>
  <si>
    <t xml:space="preserve"> usha kalita 9613757235</t>
  </si>
  <si>
    <t>Srimati Deka 9435916792</t>
  </si>
  <si>
    <t>sudipta Bhattacharyee 9954884235</t>
  </si>
  <si>
    <t>Jonali boro</t>
  </si>
  <si>
    <t>Dipty rani das 9126313064</t>
  </si>
  <si>
    <t>Ratul Kr Sharma 9435402486</t>
  </si>
  <si>
    <t>Amin Narjari 0943531733</t>
  </si>
  <si>
    <t>Sheila Sarkar 8011132640</t>
  </si>
  <si>
    <t xml:space="preserve">Rina Das </t>
  </si>
  <si>
    <t>9401614657 8135008887</t>
  </si>
  <si>
    <t>Rina Das 9401614657 8135008887</t>
  </si>
  <si>
    <t>Garigaon</t>
  </si>
  <si>
    <t>1.6.2019</t>
  </si>
  <si>
    <t xml:space="preserve">3.6.2019  </t>
  </si>
  <si>
    <t xml:space="preserve">4.6.2019  </t>
  </si>
  <si>
    <t>6.6.2019</t>
  </si>
  <si>
    <t>7.6.2019</t>
  </si>
  <si>
    <t>8.6.2019</t>
  </si>
  <si>
    <t>Tarulata Nath 9706779953</t>
  </si>
  <si>
    <t>10.6.2019</t>
  </si>
  <si>
    <t>11.6.2019</t>
  </si>
  <si>
    <t>12.6.2019</t>
  </si>
  <si>
    <t>13.6.2019</t>
  </si>
  <si>
    <t>14.6.2019</t>
  </si>
  <si>
    <t xml:space="preserve">paschim Kalibari awc resurve bank </t>
  </si>
  <si>
    <t xml:space="preserve">sankardev vidyalaya awc resurve bank </t>
  </si>
  <si>
    <t>gitima das 7577915588</t>
  </si>
  <si>
    <t>Bimola Talukdar 9854549548</t>
  </si>
  <si>
    <t>Kamakhaya vidyalaya HS</t>
  </si>
  <si>
    <t>Bhupendra kr sharma 9678917270</t>
  </si>
  <si>
    <t>15.6,2019</t>
  </si>
  <si>
    <t>18.6.2019</t>
  </si>
  <si>
    <t>19.6.2019</t>
  </si>
  <si>
    <t>17.6.2019</t>
  </si>
  <si>
    <t>20.6,2019</t>
  </si>
  <si>
    <t>21.6,2019</t>
  </si>
  <si>
    <t>22.6.2019</t>
  </si>
  <si>
    <t>24.6.2019</t>
  </si>
  <si>
    <t>25.6.2019</t>
  </si>
  <si>
    <t>26.6.2019</t>
  </si>
  <si>
    <t>27.6.2019</t>
  </si>
  <si>
    <t>28.6.2019</t>
  </si>
  <si>
    <t>29.6.2019</t>
  </si>
  <si>
    <t>1.7.2019</t>
  </si>
  <si>
    <t>2.7.2019</t>
  </si>
  <si>
    <t>3.7.2019</t>
  </si>
  <si>
    <t>4.7.2019</t>
  </si>
  <si>
    <t>5.7.2019</t>
  </si>
  <si>
    <t>6.7.2019</t>
  </si>
  <si>
    <t>8.7.2019</t>
  </si>
  <si>
    <t>9.7.2019</t>
  </si>
  <si>
    <t>10.7.2019</t>
  </si>
  <si>
    <t>11.7.2019</t>
  </si>
  <si>
    <t>12.7.2019</t>
  </si>
  <si>
    <t>13.7.2019</t>
  </si>
  <si>
    <t>15.7.2019</t>
  </si>
  <si>
    <t>16.7.2019</t>
  </si>
  <si>
    <t>17.7.2019</t>
  </si>
  <si>
    <t>18.7.2019</t>
  </si>
  <si>
    <t>19.7.2019</t>
  </si>
  <si>
    <t>20.7,2019</t>
  </si>
  <si>
    <t>22.7,2019</t>
  </si>
  <si>
    <t>23.7,2019</t>
  </si>
  <si>
    <t>24.7,2019</t>
  </si>
  <si>
    <t>25.7,2019</t>
  </si>
  <si>
    <t>26.7.2019</t>
  </si>
  <si>
    <t>Mala Das</t>
  </si>
  <si>
    <t>9127254296 9859800000</t>
  </si>
  <si>
    <t>Srimati Das</t>
  </si>
  <si>
    <t>nisha Begum</t>
  </si>
  <si>
    <t>Bharati Tanti Das</t>
  </si>
  <si>
    <t xml:space="preserve">9508958089 8638383096 </t>
  </si>
  <si>
    <t>Rejina Begum</t>
  </si>
  <si>
    <t xml:space="preserve">Babita Bezbaruah </t>
  </si>
  <si>
    <t xml:space="preserve">Manima Das </t>
  </si>
  <si>
    <t>elina saikia</t>
  </si>
  <si>
    <t>gita keout</t>
  </si>
  <si>
    <t>27.7.2019</t>
  </si>
  <si>
    <t>29.7.2019</t>
  </si>
  <si>
    <t>30.7.2019</t>
  </si>
  <si>
    <t>31.7.2019</t>
  </si>
  <si>
    <t>1.8.2019</t>
  </si>
  <si>
    <t>2.8.2019</t>
  </si>
  <si>
    <t>3.8.2019</t>
  </si>
  <si>
    <t>5.8.2019</t>
  </si>
  <si>
    <t>6.8.2019</t>
  </si>
  <si>
    <t>7.8.2019</t>
  </si>
  <si>
    <t>8.8.2019</t>
  </si>
  <si>
    <t>9.8.2019</t>
  </si>
  <si>
    <t>10.8.2019</t>
  </si>
  <si>
    <t>12.8.2019</t>
  </si>
  <si>
    <t>HINDI VIDYA MANDIR MES</t>
  </si>
  <si>
    <t>T-1+2</t>
  </si>
  <si>
    <t>16.8.2019</t>
  </si>
  <si>
    <t>13.8.2019</t>
  </si>
  <si>
    <t>14.8.2019</t>
  </si>
  <si>
    <t>17.8.2019</t>
  </si>
  <si>
    <t>Jeuti saikia 9101924382 9864766166</t>
  </si>
  <si>
    <t>19.8.2019</t>
  </si>
  <si>
    <t>21.8.2019</t>
  </si>
  <si>
    <t>20.8.2019</t>
  </si>
  <si>
    <t>22.8.2019</t>
  </si>
  <si>
    <t>23.8.2019</t>
  </si>
  <si>
    <t>26.8.2019</t>
  </si>
  <si>
    <t>24.8.2019</t>
  </si>
  <si>
    <t>27.8.2019</t>
  </si>
  <si>
    <t>28.8.2019</t>
  </si>
  <si>
    <t xml:space="preserve">29.8.2019 </t>
  </si>
  <si>
    <t>30.8.2019</t>
  </si>
  <si>
    <t>31.8.2019</t>
  </si>
  <si>
    <t>2.9.2019</t>
  </si>
  <si>
    <t>3.9.2019</t>
  </si>
  <si>
    <t>4.9.2019</t>
  </si>
  <si>
    <t>5.9.2019</t>
  </si>
  <si>
    <t>6.9.2019</t>
  </si>
  <si>
    <t>7.9.2019</t>
  </si>
  <si>
    <t>9.9.2019</t>
  </si>
  <si>
    <t>10.9.2019 11.9.2019</t>
  </si>
  <si>
    <t>Tuesday Wednesday</t>
  </si>
  <si>
    <t>12.9.2019</t>
  </si>
  <si>
    <t>Friday saturday</t>
  </si>
  <si>
    <t>13.9.2019 14.9.2019</t>
  </si>
  <si>
    <t>21.9.2019</t>
  </si>
  <si>
    <t>16.9.2019</t>
  </si>
  <si>
    <t>17.9.2019</t>
  </si>
  <si>
    <t>18.9.2019</t>
  </si>
  <si>
    <t>19.9.2019</t>
  </si>
  <si>
    <t>20.9.2019</t>
  </si>
  <si>
    <t>Addingiri MES</t>
  </si>
  <si>
    <t>Rina kalita</t>
  </si>
  <si>
    <t>Paresh Ch Deka 6000186596</t>
  </si>
  <si>
    <t>23.9.2019</t>
  </si>
  <si>
    <t>24.9.2019</t>
  </si>
  <si>
    <t>T=1+2</t>
  </si>
  <si>
    <t>Bidyamandir H.S School</t>
  </si>
  <si>
    <t>S das 8812910110</t>
  </si>
  <si>
    <t>25.9.2019 26.9.2019</t>
  </si>
  <si>
    <t>Wednesday Thursday</t>
  </si>
  <si>
    <t>27.9.2019</t>
  </si>
  <si>
    <t>FRIDAY</t>
  </si>
  <si>
    <t>28.9.2019</t>
  </si>
  <si>
    <t>Institute Colony AWC / 3 no colony area</t>
  </si>
  <si>
    <t>31.9.2019</t>
  </si>
  <si>
    <t>Kanika Seal 9613760248</t>
  </si>
  <si>
    <t>rupa mony barman</t>
  </si>
  <si>
    <t>santi roy</t>
  </si>
  <si>
    <t>Karabi das</t>
  </si>
  <si>
    <t>jonali kalita</t>
  </si>
  <si>
    <t>Nubuja khatoon</t>
  </si>
  <si>
    <t>prabha kalita</t>
  </si>
  <si>
    <t>Nazmin begum</t>
  </si>
  <si>
    <t>runi begum</t>
  </si>
</sst>
</file>

<file path=xl/styles.xml><?xml version="1.0" encoding="utf-8"?>
<styleSheet xmlns="http://schemas.openxmlformats.org/spreadsheetml/2006/main">
  <numFmts count="1">
    <numFmt numFmtId="164" formatCode="[$-409]d/mmm/yy;@"/>
  </numFmts>
  <fonts count="28">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color rgb="FF002060"/>
      <name val="Cambria"/>
      <family val="1"/>
    </font>
    <font>
      <sz val="11"/>
      <color rgb="FF000000"/>
      <name val="Arial Narrow"/>
      <family val="2"/>
    </font>
    <font>
      <sz val="10"/>
      <color indexed="8"/>
      <name val="Arial"/>
      <family val="2"/>
    </font>
    <font>
      <sz val="11"/>
      <color indexed="8"/>
      <name val="Arial Narrow"/>
      <family val="2"/>
    </font>
    <font>
      <sz val="11"/>
      <color rgb="FF000000"/>
      <name val="Calibri"/>
      <family val="2"/>
    </font>
    <font>
      <sz val="10"/>
      <name val="Arial"/>
      <family val="2"/>
    </font>
    <font>
      <sz val="10"/>
      <color theme="1"/>
      <name val="Calibri"/>
      <family val="2"/>
      <scheme val="minor"/>
    </font>
    <font>
      <sz val="11"/>
      <color theme="1"/>
      <name val="Calibri"/>
      <family val="2"/>
    </font>
    <font>
      <sz val="10"/>
      <color rgb="FF000000"/>
      <name val="Calibri"/>
      <family val="2"/>
    </font>
    <font>
      <sz val="11"/>
      <name val="Arial Narrow"/>
      <family val="2"/>
    </font>
  </fonts>
  <fills count="13">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20" fillId="0" borderId="0"/>
    <xf numFmtId="0" fontId="23" fillId="0" borderId="0"/>
  </cellStyleXfs>
  <cellXfs count="264">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5" fillId="0" borderId="2" xfId="0" applyFont="1" applyBorder="1" applyAlignment="1" applyProtection="1">
      <alignment horizontal="center"/>
      <protection locked="0"/>
    </xf>
    <xf numFmtId="0" fontId="18" fillId="0" borderId="1" xfId="0" applyFont="1" applyFill="1" applyBorder="1" applyAlignment="1" applyProtection="1">
      <protection locked="0"/>
    </xf>
    <xf numFmtId="0" fontId="19" fillId="0" borderId="1" xfId="0" applyFont="1" applyFill="1" applyBorder="1" applyAlignment="1" applyProtection="1">
      <protection locked="0"/>
    </xf>
    <xf numFmtId="0" fontId="18" fillId="0" borderId="1" xfId="0" applyFont="1" applyFill="1" applyBorder="1" applyAlignment="1" applyProtection="1">
      <alignment vertical="center"/>
      <protection locked="0"/>
    </xf>
    <xf numFmtId="0" fontId="19" fillId="0" borderId="1" xfId="0" applyFont="1" applyBorder="1" applyAlignment="1" applyProtection="1">
      <alignment horizontal="center" vertical="center" wrapText="1"/>
      <protection locked="0"/>
    </xf>
    <xf numFmtId="1" fontId="19" fillId="10" borderId="1" xfId="0" applyNumberFormat="1" applyFont="1" applyFill="1" applyBorder="1" applyAlignment="1" applyProtection="1">
      <alignment horizontal="center" vertical="center" wrapText="1"/>
      <protection locked="0"/>
    </xf>
    <xf numFmtId="0" fontId="19" fillId="10" borderId="1" xfId="0" applyFont="1" applyFill="1" applyBorder="1" applyAlignment="1" applyProtection="1">
      <alignment horizontal="center" vertical="center" wrapText="1"/>
      <protection locked="0"/>
    </xf>
    <xf numFmtId="0" fontId="19" fillId="10" borderId="1" xfId="1" applyFont="1" applyFill="1" applyBorder="1" applyAlignment="1" applyProtection="1">
      <alignment horizontal="center" vertical="center" wrapText="1"/>
      <protection locked="0"/>
    </xf>
    <xf numFmtId="0" fontId="21" fillId="11" borderId="1" xfId="1" applyFont="1" applyFill="1" applyBorder="1" applyAlignment="1" applyProtection="1">
      <alignment vertical="center" wrapText="1"/>
      <protection locked="0"/>
    </xf>
    <xf numFmtId="0" fontId="19" fillId="11" borderId="1" xfId="0" applyFont="1" applyFill="1" applyBorder="1" applyAlignment="1" applyProtection="1">
      <alignment horizontal="center" vertical="center" wrapText="1"/>
      <protection locked="0"/>
    </xf>
    <xf numFmtId="0" fontId="21" fillId="11" borderId="1" xfId="1" applyFont="1" applyFill="1" applyBorder="1" applyAlignment="1" applyProtection="1">
      <alignment horizontal="center" vertical="center" wrapText="1"/>
      <protection locked="0"/>
    </xf>
    <xf numFmtId="0" fontId="19" fillId="12" borderId="1" xfId="0"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wrapText="1"/>
      <protection locked="0"/>
    </xf>
    <xf numFmtId="0" fontId="3" fillId="11" borderId="1" xfId="0" applyFont="1" applyFill="1" applyBorder="1" applyAlignment="1" applyProtection="1">
      <alignment horizontal="left" vertical="center"/>
      <protection locked="0"/>
    </xf>
    <xf numFmtId="0" fontId="3" fillId="11" borderId="1" xfId="0" applyFont="1" applyFill="1" applyBorder="1" applyAlignment="1" applyProtection="1">
      <alignment horizontal="center" vertical="center"/>
      <protection locked="0"/>
    </xf>
    <xf numFmtId="0" fontId="3" fillId="11" borderId="1" xfId="0" applyFont="1" applyFill="1" applyBorder="1" applyAlignment="1" applyProtection="1">
      <alignment horizontal="left" vertical="center" wrapText="1"/>
      <protection locked="0"/>
    </xf>
    <xf numFmtId="1" fontId="3" fillId="11" borderId="1" xfId="0" applyNumberFormat="1" applyFont="1" applyFill="1" applyBorder="1" applyAlignment="1" applyProtection="1">
      <alignment horizontal="center" vertical="center" wrapText="1"/>
      <protection locked="0"/>
    </xf>
    <xf numFmtId="0" fontId="21" fillId="11" borderId="1" xfId="1" applyFont="1" applyFill="1" applyBorder="1" applyAlignment="1" applyProtection="1">
      <alignment horizontal="left" vertical="center" wrapText="1"/>
      <protection locked="0"/>
    </xf>
    <xf numFmtId="0" fontId="3" fillId="11" borderId="1" xfId="0" applyFont="1" applyFill="1" applyBorder="1" applyAlignment="1" applyProtection="1">
      <protection locked="0"/>
    </xf>
    <xf numFmtId="0" fontId="3" fillId="11" borderId="1" xfId="0" applyFont="1" applyFill="1" applyBorder="1" applyAlignment="1" applyProtection="1">
      <alignment horizontal="center"/>
      <protection locked="0"/>
    </xf>
    <xf numFmtId="0" fontId="3" fillId="11" borderId="1" xfId="0" applyFont="1" applyFill="1" applyBorder="1" applyAlignment="1" applyProtection="1">
      <alignment vertical="center" wrapText="1"/>
      <protection locked="0"/>
    </xf>
    <xf numFmtId="1" fontId="19" fillId="12" borderId="1" xfId="0" applyNumberFormat="1" applyFont="1" applyFill="1" applyBorder="1" applyAlignment="1" applyProtection="1">
      <alignment horizontal="center" vertical="center" wrapText="1"/>
      <protection locked="0"/>
    </xf>
    <xf numFmtId="0" fontId="19" fillId="12" borderId="1" xfId="0" applyFont="1" applyFill="1" applyBorder="1" applyAlignment="1" applyProtection="1">
      <alignment horizontal="center" vertical="center"/>
      <protection locked="0"/>
    </xf>
    <xf numFmtId="0" fontId="19" fillId="0" borderId="1" xfId="1"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protection locked="0"/>
    </xf>
    <xf numFmtId="0" fontId="21" fillId="11" borderId="6" xfId="1" applyFont="1" applyFill="1" applyBorder="1" applyAlignment="1" applyProtection="1">
      <alignment horizontal="left" vertical="center" wrapText="1"/>
      <protection locked="0"/>
    </xf>
    <xf numFmtId="0" fontId="3" fillId="11" borderId="1" xfId="0" applyFont="1" applyFill="1" applyBorder="1" applyAlignment="1" applyProtection="1">
      <alignment vertical="center"/>
      <protection locked="0"/>
    </xf>
    <xf numFmtId="0" fontId="3" fillId="11" borderId="1" xfId="0" applyFont="1" applyFill="1" applyBorder="1" applyAlignment="1" applyProtection="1">
      <alignment horizontal="center" wrapText="1"/>
      <protection locked="0"/>
    </xf>
    <xf numFmtId="14" fontId="19" fillId="0" borderId="1" xfId="0" applyNumberFormat="1"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0" fontId="19" fillId="11" borderId="1" xfId="1" applyFont="1" applyFill="1" applyBorder="1" applyAlignment="1" applyProtection="1">
      <alignment horizontal="center" vertical="center" wrapText="1"/>
      <protection locked="0"/>
    </xf>
    <xf numFmtId="0" fontId="23" fillId="11" borderId="1" xfId="2" applyFont="1" applyFill="1" applyBorder="1" applyAlignment="1" applyProtection="1">
      <alignment horizontal="center"/>
      <protection locked="0"/>
    </xf>
    <xf numFmtId="0" fontId="0" fillId="11" borderId="1" xfId="0" applyFill="1" applyBorder="1" applyAlignment="1" applyProtection="1">
      <alignment horizontal="center"/>
      <protection locked="0"/>
    </xf>
    <xf numFmtId="14" fontId="19" fillId="12" borderId="1" xfId="0" applyNumberFormat="1" applyFont="1" applyFill="1" applyBorder="1" applyAlignment="1" applyProtection="1">
      <alignment horizontal="center"/>
      <protection locked="0"/>
    </xf>
    <xf numFmtId="14" fontId="3" fillId="11" borderId="1" xfId="0" applyNumberFormat="1" applyFont="1" applyFill="1" applyBorder="1" applyAlignment="1" applyProtection="1">
      <alignment horizontal="center" vertical="center" wrapText="1"/>
      <protection locked="0"/>
    </xf>
    <xf numFmtId="0" fontId="3" fillId="11" borderId="7" xfId="0" applyFont="1" applyFill="1" applyBorder="1" applyAlignment="1" applyProtection="1">
      <alignment horizontal="center" wrapText="1"/>
      <protection locked="0"/>
    </xf>
    <xf numFmtId="0" fontId="3" fillId="11" borderId="0" xfId="0" applyFont="1" applyFill="1" applyAlignment="1" applyProtection="1">
      <alignment horizontal="center"/>
      <protection locked="0"/>
    </xf>
    <xf numFmtId="14" fontId="19" fillId="10" borderId="1" xfId="0" applyNumberFormat="1" applyFont="1" applyFill="1" applyBorder="1" applyAlignment="1" applyProtection="1">
      <alignment horizontal="center" vertical="center" wrapText="1"/>
      <protection locked="0"/>
    </xf>
    <xf numFmtId="0" fontId="23" fillId="11" borderId="1" xfId="2" applyFont="1" applyFill="1" applyBorder="1" applyAlignment="1" applyProtection="1">
      <alignment horizontal="center" vertical="center"/>
      <protection locked="0"/>
    </xf>
    <xf numFmtId="0" fontId="23" fillId="11" borderId="1" xfId="2" applyNumberFormat="1" applyFont="1" applyFill="1" applyBorder="1" applyAlignment="1" applyProtection="1">
      <alignment horizontal="center"/>
      <protection locked="0"/>
    </xf>
    <xf numFmtId="14" fontId="19" fillId="11" borderId="1" xfId="0" applyNumberFormat="1" applyFont="1" applyFill="1" applyBorder="1" applyAlignment="1" applyProtection="1">
      <alignment horizontal="center" vertical="center" wrapText="1"/>
      <protection locked="0"/>
    </xf>
    <xf numFmtId="0" fontId="3" fillId="11" borderId="1" xfId="0" applyFont="1" applyFill="1" applyBorder="1" applyAlignment="1" applyProtection="1">
      <alignment horizontal="left"/>
      <protection locked="0"/>
    </xf>
    <xf numFmtId="0" fontId="23" fillId="11" borderId="1" xfId="2" applyFont="1" applyFill="1" applyBorder="1" applyAlignment="1" applyProtection="1">
      <alignment horizontal="left"/>
      <protection locked="0"/>
    </xf>
    <xf numFmtId="0" fontId="0" fillId="11" borderId="1" xfId="0" applyFill="1" applyBorder="1" applyAlignment="1" applyProtection="1">
      <alignment horizontal="left"/>
      <protection locked="0"/>
    </xf>
    <xf numFmtId="0" fontId="19" fillId="12" borderId="1" xfId="0" applyFont="1" applyFill="1" applyBorder="1" applyAlignment="1" applyProtection="1">
      <alignment horizontal="center"/>
      <protection locked="0"/>
    </xf>
    <xf numFmtId="0" fontId="3" fillId="11" borderId="1" xfId="0" applyFont="1" applyFill="1" applyBorder="1" applyAlignment="1" applyProtection="1">
      <alignment horizontal="left" wrapText="1"/>
      <protection locked="0"/>
    </xf>
    <xf numFmtId="0" fontId="23" fillId="11" borderId="1" xfId="2" applyFont="1" applyFill="1" applyBorder="1" applyAlignment="1" applyProtection="1">
      <protection locked="0"/>
    </xf>
    <xf numFmtId="0" fontId="23" fillId="11" borderId="1" xfId="2" applyNumberFormat="1" applyFont="1" applyFill="1" applyBorder="1" applyAlignment="1" applyProtection="1">
      <alignment horizontal="left" vertical="center"/>
      <protection locked="0"/>
    </xf>
    <xf numFmtId="0" fontId="0" fillId="11" borderId="1" xfId="0" applyFill="1" applyBorder="1" applyAlignment="1" applyProtection="1">
      <protection locked="0"/>
    </xf>
    <xf numFmtId="0" fontId="3" fillId="11" borderId="1" xfId="0" applyFont="1" applyFill="1" applyBorder="1" applyAlignment="1" applyProtection="1">
      <alignment wrapText="1"/>
      <protection locked="0"/>
    </xf>
    <xf numFmtId="0" fontId="3" fillId="11" borderId="2" xfId="0" applyFont="1" applyFill="1" applyBorder="1" applyAlignment="1" applyProtection="1">
      <alignment horizontal="center" vertical="center" wrapText="1"/>
      <protection locked="0"/>
    </xf>
    <xf numFmtId="0" fontId="0" fillId="11" borderId="1" xfId="0" applyFill="1" applyBorder="1" applyAlignment="1" applyProtection="1">
      <alignment horizontal="center" wrapText="1"/>
      <protection locked="0"/>
    </xf>
    <xf numFmtId="0" fontId="23" fillId="11" borderId="1" xfId="2" applyNumberFormat="1" applyFont="1" applyFill="1" applyBorder="1" applyAlignment="1" applyProtection="1">
      <alignment horizontal="center" vertical="center"/>
      <protection locked="0"/>
    </xf>
    <xf numFmtId="0" fontId="19" fillId="11" borderId="6" xfId="1" applyFont="1" applyFill="1" applyBorder="1" applyAlignment="1" applyProtection="1">
      <alignment horizontal="center" vertical="center" wrapText="1"/>
      <protection locked="0"/>
    </xf>
    <xf numFmtId="164" fontId="3" fillId="11" borderId="1" xfId="0" applyNumberFormat="1" applyFont="1" applyFill="1" applyBorder="1" applyAlignment="1" applyProtection="1">
      <alignment horizontal="center" vertical="center" wrapText="1"/>
      <protection locked="0"/>
    </xf>
    <xf numFmtId="164" fontId="3" fillId="11" borderId="1" xfId="0" applyNumberFormat="1" applyFont="1" applyFill="1" applyBorder="1" applyAlignment="1" applyProtection="1">
      <alignment horizontal="left" vertical="center" wrapText="1"/>
      <protection locked="0"/>
    </xf>
    <xf numFmtId="0" fontId="19" fillId="11" borderId="1" xfId="0" applyFont="1" applyFill="1" applyBorder="1" applyAlignment="1" applyProtection="1">
      <alignment horizontal="left" vertical="center" wrapText="1"/>
      <protection locked="0"/>
    </xf>
    <xf numFmtId="0" fontId="19" fillId="12" borderId="1" xfId="0" applyFont="1" applyFill="1" applyBorder="1" applyAlignment="1" applyProtection="1">
      <alignment vertical="center" wrapText="1"/>
      <protection locked="0"/>
    </xf>
    <xf numFmtId="0" fontId="19" fillId="12" borderId="1" xfId="0" applyFont="1" applyFill="1" applyBorder="1" applyProtection="1">
      <protection locked="0"/>
    </xf>
    <xf numFmtId="0" fontId="19" fillId="12" borderId="1" xfId="0" applyFont="1" applyFill="1" applyBorder="1" applyAlignment="1" applyProtection="1">
      <alignment horizontal="left" vertical="center" wrapText="1"/>
      <protection locked="0"/>
    </xf>
    <xf numFmtId="0" fontId="19" fillId="12" borderId="1" xfId="1" applyFont="1" applyFill="1" applyBorder="1" applyAlignment="1" applyProtection="1">
      <alignment vertical="center" wrapText="1"/>
      <protection locked="0"/>
    </xf>
    <xf numFmtId="0" fontId="19" fillId="12" borderId="1" xfId="1" applyFont="1" applyFill="1" applyBorder="1" applyAlignment="1" applyProtection="1">
      <alignment horizontal="center" vertical="center" wrapText="1"/>
      <protection locked="0"/>
    </xf>
    <xf numFmtId="0" fontId="0" fillId="11" borderId="1" xfId="0" applyFill="1" applyBorder="1" applyAlignment="1" applyProtection="1">
      <alignment horizontal="left" vertical="center"/>
      <protection locked="0"/>
    </xf>
    <xf numFmtId="1" fontId="19" fillId="11" borderId="1" xfId="0" applyNumberFormat="1" applyFont="1" applyFill="1" applyBorder="1" applyAlignment="1" applyProtection="1">
      <alignment horizontal="center" vertical="center" wrapText="1"/>
      <protection locked="0"/>
    </xf>
    <xf numFmtId="0" fontId="19" fillId="11" borderId="1" xfId="0" applyFont="1" applyFill="1" applyBorder="1" applyAlignment="1" applyProtection="1">
      <alignment horizontal="left" vertical="center"/>
      <protection locked="0"/>
    </xf>
    <xf numFmtId="14" fontId="19" fillId="12" borderId="1" xfId="0" applyNumberFormat="1" applyFont="1" applyFill="1" applyBorder="1" applyAlignment="1" applyProtection="1">
      <alignment horizontal="center" vertical="center"/>
      <protection locked="0"/>
    </xf>
    <xf numFmtId="0" fontId="19" fillId="11" borderId="1" xfId="1" applyFont="1" applyFill="1" applyBorder="1" applyAlignment="1" applyProtection="1">
      <alignment horizontal="left" vertical="center" wrapText="1"/>
      <protection locked="0"/>
    </xf>
    <xf numFmtId="0" fontId="21" fillId="11" borderId="2" xfId="1" applyFont="1" applyFill="1" applyBorder="1" applyAlignment="1" applyProtection="1">
      <alignment horizontal="center" vertical="center" wrapText="1"/>
      <protection locked="0"/>
    </xf>
    <xf numFmtId="14" fontId="19" fillId="11" borderId="4" xfId="0" applyNumberFormat="1" applyFont="1" applyFill="1" applyBorder="1" applyAlignment="1" applyProtection="1">
      <alignment horizontal="center" vertical="center"/>
      <protection locked="0"/>
    </xf>
    <xf numFmtId="0" fontId="3" fillId="11" borderId="2" xfId="0" applyFont="1" applyFill="1" applyBorder="1" applyAlignment="1" applyProtection="1">
      <alignment horizontal="left" vertical="center" wrapText="1"/>
      <protection locked="0"/>
    </xf>
    <xf numFmtId="0" fontId="19" fillId="12" borderId="2" xfId="1" applyFont="1" applyFill="1" applyBorder="1" applyAlignment="1" applyProtection="1">
      <alignment horizontal="center" vertical="center" wrapText="1"/>
      <protection locked="0"/>
    </xf>
    <xf numFmtId="0" fontId="19" fillId="11" borderId="6" xfId="1" applyFont="1" applyFill="1" applyBorder="1" applyAlignment="1" applyProtection="1">
      <alignment horizontal="left" vertical="center" wrapText="1"/>
      <protection locked="0"/>
    </xf>
    <xf numFmtId="0" fontId="21" fillId="11" borderId="9" xfId="1" applyFont="1" applyFill="1" applyBorder="1" applyAlignment="1" applyProtection="1">
      <alignment horizontal="center" vertical="center" wrapText="1"/>
      <protection locked="0"/>
    </xf>
    <xf numFmtId="0" fontId="24" fillId="11" borderId="1" xfId="0" applyFont="1" applyFill="1" applyBorder="1" applyAlignment="1" applyProtection="1">
      <alignment horizontal="center"/>
      <protection locked="0"/>
    </xf>
    <xf numFmtId="164" fontId="19" fillId="11" borderId="1" xfId="0" applyNumberFormat="1" applyFont="1" applyFill="1" applyBorder="1" applyAlignment="1" applyProtection="1">
      <alignment horizontal="center" vertical="center" wrapText="1"/>
      <protection locked="0"/>
    </xf>
    <xf numFmtId="0" fontId="3" fillId="11" borderId="0" xfId="0" applyFont="1" applyFill="1" applyAlignment="1" applyProtection="1">
      <alignment horizontal="center" vertical="center" wrapText="1"/>
      <protection locked="0"/>
    </xf>
    <xf numFmtId="0" fontId="3" fillId="0" borderId="1" xfId="0" applyFont="1" applyBorder="1" applyAlignment="1" applyProtection="1">
      <alignment horizontal="left" wrapText="1"/>
      <protection locked="0"/>
    </xf>
    <xf numFmtId="0" fontId="3" fillId="0" borderId="1" xfId="0" applyFont="1" applyBorder="1" applyAlignment="1" applyProtection="1">
      <alignment horizontal="center" wrapText="1"/>
      <protection locked="0"/>
    </xf>
    <xf numFmtId="14" fontId="19" fillId="12" borderId="1" xfId="0" applyNumberFormat="1" applyFont="1" applyFill="1" applyBorder="1" applyAlignment="1" applyProtection="1">
      <alignment horizontal="left" vertical="center" wrapText="1"/>
      <protection locked="0"/>
    </xf>
    <xf numFmtId="0" fontId="25" fillId="12" borderId="1" xfId="0" applyFont="1" applyFill="1" applyBorder="1" applyAlignment="1" applyProtection="1">
      <alignment horizontal="left" wrapText="1"/>
      <protection locked="0"/>
    </xf>
    <xf numFmtId="0" fontId="19" fillId="12" borderId="1" xfId="0" applyFont="1" applyFill="1" applyBorder="1" applyAlignment="1" applyProtection="1">
      <alignment horizontal="left" wrapText="1"/>
      <protection locked="0"/>
    </xf>
    <xf numFmtId="0" fontId="19" fillId="12" borderId="1" xfId="0" applyFont="1" applyFill="1" applyBorder="1" applyAlignment="1" applyProtection="1">
      <protection locked="0"/>
    </xf>
    <xf numFmtId="0" fontId="23" fillId="11" borderId="1" xfId="2" applyFont="1" applyFill="1" applyBorder="1" applyAlignment="1" applyProtection="1">
      <alignment horizontal="left" vertical="center"/>
      <protection locked="0"/>
    </xf>
    <xf numFmtId="0" fontId="19" fillId="12" borderId="1" xfId="0" applyFont="1" applyFill="1" applyBorder="1" applyAlignment="1" applyProtection="1">
      <alignment horizontal="left" vertical="center"/>
      <protection locked="0"/>
    </xf>
    <xf numFmtId="164" fontId="19" fillId="11" borderId="1" xfId="0" applyNumberFormat="1" applyFont="1" applyFill="1" applyBorder="1" applyAlignment="1" applyProtection="1">
      <alignment horizontal="left" vertical="center" wrapText="1"/>
      <protection locked="0"/>
    </xf>
    <xf numFmtId="0" fontId="19" fillId="10" borderId="1" xfId="0" applyFont="1" applyFill="1" applyBorder="1" applyAlignment="1" applyProtection="1">
      <protection locked="0"/>
    </xf>
    <xf numFmtId="0" fontId="19" fillId="10" borderId="1" xfId="0" applyFont="1" applyFill="1" applyBorder="1" applyAlignment="1" applyProtection="1">
      <alignment horizontal="left" vertical="center" wrapText="1"/>
      <protection locked="0"/>
    </xf>
    <xf numFmtId="0" fontId="19" fillId="10" borderId="7" xfId="0" applyFont="1" applyFill="1" applyBorder="1" applyAlignment="1" applyProtection="1">
      <protection locked="0"/>
    </xf>
    <xf numFmtId="0" fontId="19" fillId="10" borderId="1" xfId="0" applyFont="1" applyFill="1" applyBorder="1" applyAlignment="1" applyProtection="1">
      <alignment wrapText="1"/>
      <protection locked="0"/>
    </xf>
    <xf numFmtId="0" fontId="19" fillId="10" borderId="1" xfId="0" applyFont="1" applyFill="1" applyBorder="1" applyAlignment="1" applyProtection="1">
      <alignment horizontal="center" wrapText="1"/>
      <protection locked="0"/>
    </xf>
    <xf numFmtId="14" fontId="19" fillId="10" borderId="1" xfId="0" applyNumberFormat="1" applyFont="1" applyFill="1" applyBorder="1" applyAlignment="1" applyProtection="1">
      <alignment horizontal="center" vertical="center"/>
      <protection locked="0"/>
    </xf>
    <xf numFmtId="0" fontId="23" fillId="10" borderId="1" xfId="2" applyFont="1" applyFill="1" applyBorder="1" applyAlignment="1" applyProtection="1">
      <alignment horizontal="center" vertical="center"/>
      <protection locked="0"/>
    </xf>
    <xf numFmtId="0" fontId="25" fillId="10" borderId="1" xfId="0" applyFont="1" applyFill="1" applyBorder="1" applyAlignment="1" applyProtection="1">
      <alignment horizontal="center" vertical="center"/>
      <protection locked="0"/>
    </xf>
    <xf numFmtId="0" fontId="19" fillId="12" borderId="7" xfId="0" applyFont="1" applyFill="1" applyBorder="1" applyAlignment="1" applyProtection="1">
      <alignment horizontal="left" wrapText="1"/>
      <protection locked="0"/>
    </xf>
    <xf numFmtId="0" fontId="19" fillId="12" borderId="1" xfId="1" applyFont="1" applyFill="1" applyBorder="1" applyAlignment="1" applyProtection="1">
      <alignment horizontal="left" vertical="center" wrapText="1"/>
      <protection locked="0"/>
    </xf>
    <xf numFmtId="0" fontId="19" fillId="10" borderId="1" xfId="0" applyFont="1" applyFill="1" applyBorder="1" applyAlignment="1" applyProtection="1">
      <alignment horizontal="center" vertical="center"/>
      <protection locked="0"/>
    </xf>
    <xf numFmtId="0" fontId="26" fillId="10" borderId="1" xfId="0" applyFont="1" applyFill="1" applyBorder="1" applyAlignment="1" applyProtection="1">
      <alignment horizontal="center" vertical="center"/>
      <protection locked="0"/>
    </xf>
    <xf numFmtId="164" fontId="19" fillId="0" borderId="1" xfId="0" applyNumberFormat="1" applyFont="1" applyBorder="1" applyAlignment="1" applyProtection="1">
      <alignment horizontal="center" vertical="center" wrapText="1"/>
      <protection locked="0"/>
    </xf>
    <xf numFmtId="0" fontId="19" fillId="10" borderId="1" xfId="1"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14" fontId="19" fillId="0" borderId="1" xfId="0" applyNumberFormat="1" applyFont="1" applyBorder="1" applyAlignment="1" applyProtection="1">
      <alignment horizontal="left" vertical="center" wrapText="1"/>
      <protection locked="0"/>
    </xf>
    <xf numFmtId="14" fontId="19" fillId="10" borderId="1" xfId="0" applyNumberFormat="1" applyFont="1" applyFill="1" applyBorder="1" applyAlignment="1" applyProtection="1">
      <alignment horizontal="left" vertical="center" wrapText="1"/>
      <protection locked="0"/>
    </xf>
    <xf numFmtId="0" fontId="3" fillId="11" borderId="7" xfId="0" applyFont="1" applyFill="1" applyBorder="1" applyAlignment="1" applyProtection="1">
      <alignment horizontal="left" wrapText="1"/>
      <protection locked="0"/>
    </xf>
    <xf numFmtId="0" fontId="3" fillId="11" borderId="0" xfId="0" applyFont="1" applyFill="1" applyProtection="1">
      <protection locked="0"/>
    </xf>
    <xf numFmtId="0" fontId="3" fillId="0" borderId="0" xfId="0" applyFont="1" applyProtection="1">
      <protection locked="0"/>
    </xf>
    <xf numFmtId="0" fontId="3" fillId="11" borderId="1" xfId="0" applyFont="1" applyFill="1" applyBorder="1" applyProtection="1">
      <protection locked="0"/>
    </xf>
    <xf numFmtId="164" fontId="19" fillId="0" borderId="1" xfId="0" applyNumberFormat="1" applyFont="1" applyBorder="1" applyAlignment="1" applyProtection="1">
      <alignment horizontal="left" vertical="center" wrapText="1"/>
      <protection locked="0"/>
    </xf>
    <xf numFmtId="0" fontId="27" fillId="11" borderId="1" xfId="0" applyFont="1" applyFill="1" applyBorder="1" applyAlignment="1" applyProtection="1">
      <alignment horizontal="left" vertical="center" wrapText="1"/>
      <protection locked="0"/>
    </xf>
    <xf numFmtId="0" fontId="27" fillId="11" borderId="1" xfId="0" applyFont="1" applyFill="1" applyBorder="1" applyAlignment="1" applyProtection="1">
      <alignment horizontal="center" vertical="center" wrapText="1"/>
      <protection locked="0"/>
    </xf>
    <xf numFmtId="0" fontId="27" fillId="11" borderId="4"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0" fillId="11" borderId="1" xfId="0" applyFill="1" applyBorder="1" applyAlignment="1" applyProtection="1">
      <alignment wrapText="1"/>
      <protection locked="0"/>
    </xf>
    <xf numFmtId="0" fontId="23" fillId="11" borderId="1" xfId="2" applyFont="1" applyFill="1" applyBorder="1" applyAlignment="1" applyProtection="1">
      <alignment wrapText="1"/>
      <protection locked="0"/>
    </xf>
    <xf numFmtId="0" fontId="23" fillId="11" borderId="1" xfId="2" applyNumberFormat="1" applyFont="1" applyFill="1" applyBorder="1" applyAlignment="1" applyProtection="1">
      <alignment horizontal="left"/>
      <protection locked="0"/>
    </xf>
    <xf numFmtId="0" fontId="3" fillId="11" borderId="7" xfId="0" applyFont="1" applyFill="1" applyBorder="1" applyAlignment="1" applyProtection="1">
      <alignment vertical="center" wrapText="1"/>
      <protection locked="0"/>
    </xf>
    <xf numFmtId="0" fontId="3" fillId="11" borderId="7" xfId="0" applyFont="1" applyFill="1" applyBorder="1" applyAlignment="1" applyProtection="1">
      <alignment horizontal="left" vertical="center" wrapText="1"/>
      <protection locked="0"/>
    </xf>
    <xf numFmtId="0" fontId="3" fillId="11" borderId="7" xfId="0" applyFont="1" applyFill="1" applyBorder="1" applyAlignment="1" applyProtection="1">
      <alignment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9" fillId="0" borderId="2"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9" fillId="0" borderId="2" xfId="0" applyFont="1" applyFill="1" applyBorder="1" applyAlignment="1" applyProtection="1">
      <alignment horizontal="center"/>
      <protection locked="0"/>
    </xf>
    <xf numFmtId="0" fontId="19" fillId="0" borderId="3" xfId="0" applyFont="1" applyFill="1" applyBorder="1" applyAlignment="1" applyProtection="1">
      <alignment horizontal="center"/>
      <protection locked="0"/>
    </xf>
    <xf numFmtId="0" fontId="19"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3">
    <cellStyle name="Normal" xfId="0" builtinId="0"/>
    <cellStyle name="Normal 2" xfId="2"/>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opLeftCell="A4" workbookViewId="0">
      <selection activeCell="I14" sqref="I14:M14"/>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203" t="s">
        <v>69</v>
      </c>
      <c r="B1" s="203"/>
      <c r="C1" s="203"/>
      <c r="D1" s="203"/>
      <c r="E1" s="203"/>
      <c r="F1" s="203"/>
      <c r="G1" s="203"/>
      <c r="H1" s="203"/>
      <c r="I1" s="203"/>
      <c r="J1" s="203"/>
      <c r="K1" s="203"/>
      <c r="L1" s="203"/>
      <c r="M1" s="203"/>
    </row>
    <row r="2" spans="1:14">
      <c r="A2" s="204" t="s">
        <v>0</v>
      </c>
      <c r="B2" s="204"/>
      <c r="C2" s="207" t="s">
        <v>68</v>
      </c>
      <c r="D2" s="208"/>
      <c r="E2" s="2" t="s">
        <v>1</v>
      </c>
      <c r="F2" s="223"/>
      <c r="G2" s="223"/>
      <c r="H2" s="223"/>
      <c r="I2" s="223"/>
      <c r="J2" s="223"/>
      <c r="K2" s="219" t="s">
        <v>24</v>
      </c>
      <c r="L2" s="219"/>
      <c r="M2" s="35"/>
    </row>
    <row r="3" spans="1:14" ht="7.5" customHeight="1">
      <c r="A3" s="183"/>
      <c r="B3" s="183"/>
      <c r="C3" s="183"/>
      <c r="D3" s="183"/>
      <c r="E3" s="183"/>
      <c r="F3" s="182"/>
      <c r="G3" s="182"/>
      <c r="H3" s="182"/>
      <c r="I3" s="182"/>
      <c r="J3" s="182"/>
      <c r="K3" s="184"/>
      <c r="L3" s="184"/>
      <c r="M3" s="184"/>
    </row>
    <row r="4" spans="1:14">
      <c r="A4" s="213" t="s">
        <v>2</v>
      </c>
      <c r="B4" s="214"/>
      <c r="C4" s="214"/>
      <c r="D4" s="214"/>
      <c r="E4" s="215"/>
      <c r="F4" s="182"/>
      <c r="G4" s="182"/>
      <c r="H4" s="182"/>
      <c r="I4" s="185" t="s">
        <v>60</v>
      </c>
      <c r="J4" s="185"/>
      <c r="K4" s="185"/>
      <c r="L4" s="185"/>
      <c r="M4" s="185"/>
    </row>
    <row r="5" spans="1:14" ht="18.75" customHeight="1">
      <c r="A5" s="180" t="s">
        <v>4</v>
      </c>
      <c r="B5" s="180"/>
      <c r="C5" s="216" t="s">
        <v>78</v>
      </c>
      <c r="D5" s="217"/>
      <c r="E5" s="218"/>
      <c r="F5" s="182"/>
      <c r="G5" s="182"/>
      <c r="H5" s="182"/>
      <c r="I5" s="209" t="s">
        <v>5</v>
      </c>
      <c r="J5" s="209"/>
      <c r="K5" s="210" t="s">
        <v>83</v>
      </c>
      <c r="L5" s="212"/>
      <c r="M5" s="211"/>
    </row>
    <row r="6" spans="1:14" ht="18.75" customHeight="1">
      <c r="A6" s="181" t="s">
        <v>18</v>
      </c>
      <c r="B6" s="181"/>
      <c r="C6" s="64"/>
      <c r="D6" s="205">
        <v>9101326652</v>
      </c>
      <c r="E6" s="206"/>
      <c r="F6" s="182"/>
      <c r="G6" s="182"/>
      <c r="H6" s="182"/>
      <c r="I6" s="181" t="s">
        <v>18</v>
      </c>
      <c r="J6" s="181"/>
      <c r="K6" s="210">
        <v>9859991830</v>
      </c>
      <c r="L6" s="211"/>
      <c r="M6" s="220"/>
      <c r="N6" s="221"/>
    </row>
    <row r="7" spans="1:14">
      <c r="A7" s="179" t="s">
        <v>3</v>
      </c>
      <c r="B7" s="179"/>
      <c r="C7" s="179"/>
      <c r="D7" s="179"/>
      <c r="E7" s="179"/>
      <c r="F7" s="179"/>
      <c r="G7" s="179"/>
      <c r="H7" s="179"/>
      <c r="I7" s="179"/>
      <c r="J7" s="179"/>
      <c r="K7" s="179"/>
      <c r="L7" s="179"/>
      <c r="M7" s="179"/>
    </row>
    <row r="8" spans="1:14">
      <c r="A8" s="228" t="s">
        <v>21</v>
      </c>
      <c r="B8" s="229"/>
      <c r="C8" s="230"/>
      <c r="D8" s="3" t="s">
        <v>20</v>
      </c>
      <c r="E8" s="52"/>
      <c r="F8" s="189"/>
      <c r="G8" s="190"/>
      <c r="H8" s="190"/>
      <c r="I8" s="228" t="s">
        <v>22</v>
      </c>
      <c r="J8" s="229"/>
      <c r="K8" s="230"/>
      <c r="L8" s="3" t="s">
        <v>20</v>
      </c>
      <c r="M8" s="52"/>
    </row>
    <row r="9" spans="1:14">
      <c r="A9" s="194" t="s">
        <v>26</v>
      </c>
      <c r="B9" s="195"/>
      <c r="C9" s="6" t="s">
        <v>6</v>
      </c>
      <c r="D9" s="9" t="s">
        <v>12</v>
      </c>
      <c r="E9" s="5" t="s">
        <v>15</v>
      </c>
      <c r="F9" s="191"/>
      <c r="G9" s="192"/>
      <c r="H9" s="192"/>
      <c r="I9" s="194" t="s">
        <v>26</v>
      </c>
      <c r="J9" s="195"/>
      <c r="K9" s="6" t="s">
        <v>6</v>
      </c>
      <c r="L9" s="9" t="s">
        <v>12</v>
      </c>
      <c r="M9" s="5" t="s">
        <v>15</v>
      </c>
    </row>
    <row r="10" spans="1:14">
      <c r="A10" s="196" t="s">
        <v>72</v>
      </c>
      <c r="B10" s="197"/>
      <c r="C10" s="62" t="s">
        <v>75</v>
      </c>
      <c r="D10" s="62">
        <v>9401603062</v>
      </c>
      <c r="E10" s="37"/>
      <c r="F10" s="191"/>
      <c r="G10" s="192"/>
      <c r="H10" s="192"/>
      <c r="I10" s="196" t="s">
        <v>79</v>
      </c>
      <c r="J10" s="197"/>
      <c r="K10" s="62" t="s">
        <v>75</v>
      </c>
      <c r="L10" s="65">
        <v>9864770910</v>
      </c>
      <c r="M10" s="37"/>
    </row>
    <row r="11" spans="1:14">
      <c r="A11" s="201" t="s">
        <v>73</v>
      </c>
      <c r="B11" s="202"/>
      <c r="C11" s="62" t="s">
        <v>75</v>
      </c>
      <c r="D11" s="36">
        <v>9864267820</v>
      </c>
      <c r="E11" s="37"/>
      <c r="F11" s="191"/>
      <c r="G11" s="192"/>
      <c r="H11" s="192"/>
      <c r="I11" s="196" t="s">
        <v>80</v>
      </c>
      <c r="J11" s="197"/>
      <c r="K11" s="62" t="s">
        <v>81</v>
      </c>
      <c r="L11" s="62">
        <v>8822511333</v>
      </c>
      <c r="M11" s="37"/>
    </row>
    <row r="12" spans="1:14">
      <c r="A12" s="196" t="s">
        <v>84</v>
      </c>
      <c r="B12" s="197"/>
      <c r="C12" s="62" t="s">
        <v>76</v>
      </c>
      <c r="D12" s="63">
        <v>6901459036</v>
      </c>
      <c r="E12" s="37"/>
      <c r="F12" s="191"/>
      <c r="G12" s="192"/>
      <c r="H12" s="192"/>
      <c r="I12" s="196" t="s">
        <v>85</v>
      </c>
      <c r="J12" s="197"/>
      <c r="K12" s="62" t="s">
        <v>75</v>
      </c>
      <c r="L12" s="63">
        <v>7002782120</v>
      </c>
      <c r="M12" s="37"/>
    </row>
    <row r="13" spans="1:14">
      <c r="A13" s="196" t="s">
        <v>74</v>
      </c>
      <c r="B13" s="197"/>
      <c r="C13" s="62" t="s">
        <v>77</v>
      </c>
      <c r="D13" s="62">
        <v>9707195548</v>
      </c>
      <c r="E13" s="37"/>
      <c r="F13" s="191"/>
      <c r="G13" s="192"/>
      <c r="H13" s="192"/>
      <c r="I13" s="196" t="s">
        <v>82</v>
      </c>
      <c r="J13" s="197"/>
      <c r="K13" s="62" t="s">
        <v>77</v>
      </c>
      <c r="L13" s="65">
        <v>9707927844</v>
      </c>
      <c r="M13" s="37"/>
    </row>
    <row r="14" spans="1:14">
      <c r="A14" s="198" t="s">
        <v>19</v>
      </c>
      <c r="B14" s="199"/>
      <c r="C14" s="200"/>
      <c r="D14" s="227"/>
      <c r="E14" s="227"/>
      <c r="F14" s="191"/>
      <c r="G14" s="192"/>
      <c r="H14" s="192"/>
      <c r="I14" s="193"/>
      <c r="J14" s="193"/>
      <c r="K14" s="193"/>
      <c r="L14" s="193"/>
      <c r="M14" s="193"/>
      <c r="N14" s="8"/>
    </row>
    <row r="15" spans="1:14">
      <c r="A15" s="188"/>
      <c r="B15" s="188"/>
      <c r="C15" s="188"/>
      <c r="D15" s="188"/>
      <c r="E15" s="188"/>
      <c r="F15" s="188"/>
      <c r="G15" s="188"/>
      <c r="H15" s="188"/>
      <c r="I15" s="188"/>
      <c r="J15" s="188"/>
      <c r="K15" s="188"/>
      <c r="L15" s="188"/>
      <c r="M15" s="188"/>
    </row>
    <row r="16" spans="1:14">
      <c r="A16" s="187" t="s">
        <v>44</v>
      </c>
      <c r="B16" s="187"/>
      <c r="C16" s="187"/>
      <c r="D16" s="187"/>
      <c r="E16" s="187"/>
      <c r="F16" s="187"/>
      <c r="G16" s="187"/>
      <c r="H16" s="187"/>
      <c r="I16" s="187"/>
      <c r="J16" s="187"/>
      <c r="K16" s="187"/>
      <c r="L16" s="187"/>
      <c r="M16" s="187"/>
    </row>
    <row r="17" spans="1:13" ht="32.25" customHeight="1">
      <c r="A17" s="225" t="s">
        <v>56</v>
      </c>
      <c r="B17" s="225"/>
      <c r="C17" s="225"/>
      <c r="D17" s="225"/>
      <c r="E17" s="225"/>
      <c r="F17" s="225"/>
      <c r="G17" s="225"/>
      <c r="H17" s="225"/>
      <c r="I17" s="225"/>
      <c r="J17" s="225"/>
      <c r="K17" s="225"/>
      <c r="L17" s="225"/>
      <c r="M17" s="225"/>
    </row>
    <row r="18" spans="1:13">
      <c r="A18" s="186" t="s">
        <v>57</v>
      </c>
      <c r="B18" s="186"/>
      <c r="C18" s="186"/>
      <c r="D18" s="186"/>
      <c r="E18" s="186"/>
      <c r="F18" s="186"/>
      <c r="G18" s="186"/>
      <c r="H18" s="186"/>
      <c r="I18" s="186"/>
      <c r="J18" s="186"/>
      <c r="K18" s="186"/>
      <c r="L18" s="186"/>
      <c r="M18" s="186"/>
    </row>
    <row r="19" spans="1:13">
      <c r="A19" s="186" t="s">
        <v>45</v>
      </c>
      <c r="B19" s="186"/>
      <c r="C19" s="186"/>
      <c r="D19" s="186"/>
      <c r="E19" s="186"/>
      <c r="F19" s="186"/>
      <c r="G19" s="186"/>
      <c r="H19" s="186"/>
      <c r="I19" s="186"/>
      <c r="J19" s="186"/>
      <c r="K19" s="186"/>
      <c r="L19" s="186"/>
      <c r="M19" s="186"/>
    </row>
    <row r="20" spans="1:13">
      <c r="A20" s="186" t="s">
        <v>39</v>
      </c>
      <c r="B20" s="186"/>
      <c r="C20" s="186"/>
      <c r="D20" s="186"/>
      <c r="E20" s="186"/>
      <c r="F20" s="186"/>
      <c r="G20" s="186"/>
      <c r="H20" s="186"/>
      <c r="I20" s="186"/>
      <c r="J20" s="186"/>
      <c r="K20" s="186"/>
      <c r="L20" s="186"/>
      <c r="M20" s="186"/>
    </row>
    <row r="21" spans="1:13">
      <c r="A21" s="186" t="s">
        <v>46</v>
      </c>
      <c r="B21" s="186"/>
      <c r="C21" s="186"/>
      <c r="D21" s="186"/>
      <c r="E21" s="186"/>
      <c r="F21" s="186"/>
      <c r="G21" s="186"/>
      <c r="H21" s="186"/>
      <c r="I21" s="186"/>
      <c r="J21" s="186"/>
      <c r="K21" s="186"/>
      <c r="L21" s="186"/>
      <c r="M21" s="186"/>
    </row>
    <row r="22" spans="1:13">
      <c r="A22" s="186" t="s">
        <v>40</v>
      </c>
      <c r="B22" s="186"/>
      <c r="C22" s="186"/>
      <c r="D22" s="186"/>
      <c r="E22" s="186"/>
      <c r="F22" s="186"/>
      <c r="G22" s="186"/>
      <c r="H22" s="186"/>
      <c r="I22" s="186"/>
      <c r="J22" s="186"/>
      <c r="K22" s="186"/>
      <c r="L22" s="186"/>
      <c r="M22" s="186"/>
    </row>
    <row r="23" spans="1:13">
      <c r="A23" s="226" t="s">
        <v>49</v>
      </c>
      <c r="B23" s="226"/>
      <c r="C23" s="226"/>
      <c r="D23" s="226"/>
      <c r="E23" s="226"/>
      <c r="F23" s="226"/>
      <c r="G23" s="226"/>
      <c r="H23" s="226"/>
      <c r="I23" s="226"/>
      <c r="J23" s="226"/>
      <c r="K23" s="226"/>
      <c r="L23" s="226"/>
      <c r="M23" s="226"/>
    </row>
    <row r="24" spans="1:13">
      <c r="A24" s="186" t="s">
        <v>41</v>
      </c>
      <c r="B24" s="186"/>
      <c r="C24" s="186"/>
      <c r="D24" s="186"/>
      <c r="E24" s="186"/>
      <c r="F24" s="186"/>
      <c r="G24" s="186"/>
      <c r="H24" s="186"/>
      <c r="I24" s="186"/>
      <c r="J24" s="186"/>
      <c r="K24" s="186"/>
      <c r="L24" s="186"/>
      <c r="M24" s="186"/>
    </row>
    <row r="25" spans="1:13">
      <c r="A25" s="186" t="s">
        <v>42</v>
      </c>
      <c r="B25" s="186"/>
      <c r="C25" s="186"/>
      <c r="D25" s="186"/>
      <c r="E25" s="186"/>
      <c r="F25" s="186"/>
      <c r="G25" s="186"/>
      <c r="H25" s="186"/>
      <c r="I25" s="186"/>
      <c r="J25" s="186"/>
      <c r="K25" s="186"/>
      <c r="L25" s="186"/>
      <c r="M25" s="186"/>
    </row>
    <row r="26" spans="1:13">
      <c r="A26" s="186" t="s">
        <v>43</v>
      </c>
      <c r="B26" s="186"/>
      <c r="C26" s="186"/>
      <c r="D26" s="186"/>
      <c r="E26" s="186"/>
      <c r="F26" s="186"/>
      <c r="G26" s="186"/>
      <c r="H26" s="186"/>
      <c r="I26" s="186"/>
      <c r="J26" s="186"/>
      <c r="K26" s="186"/>
      <c r="L26" s="186"/>
      <c r="M26" s="186"/>
    </row>
    <row r="27" spans="1:13">
      <c r="A27" s="224" t="s">
        <v>47</v>
      </c>
      <c r="B27" s="224"/>
      <c r="C27" s="224"/>
      <c r="D27" s="224"/>
      <c r="E27" s="224"/>
      <c r="F27" s="224"/>
      <c r="G27" s="224"/>
      <c r="H27" s="224"/>
      <c r="I27" s="224"/>
      <c r="J27" s="224"/>
      <c r="K27" s="224"/>
      <c r="L27" s="224"/>
      <c r="M27" s="224"/>
    </row>
    <row r="28" spans="1:13">
      <c r="A28" s="186" t="s">
        <v>48</v>
      </c>
      <c r="B28" s="186"/>
      <c r="C28" s="186"/>
      <c r="D28" s="186"/>
      <c r="E28" s="186"/>
      <c r="F28" s="186"/>
      <c r="G28" s="186"/>
      <c r="H28" s="186"/>
      <c r="I28" s="186"/>
      <c r="J28" s="186"/>
      <c r="K28" s="186"/>
      <c r="L28" s="186"/>
      <c r="M28" s="186"/>
    </row>
    <row r="29" spans="1:13" ht="44.25" customHeight="1">
      <c r="A29" s="222" t="s">
        <v>58</v>
      </c>
      <c r="B29" s="222"/>
      <c r="C29" s="222"/>
      <c r="D29" s="222"/>
      <c r="E29" s="222"/>
      <c r="F29" s="222"/>
      <c r="G29" s="222"/>
      <c r="H29" s="222"/>
      <c r="I29" s="222"/>
      <c r="J29" s="222"/>
      <c r="K29" s="222"/>
      <c r="L29" s="222"/>
      <c r="M29" s="222"/>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tabSelected="1" zoomScale="90" zoomScaleNormal="90" workbookViewId="0">
      <pane xSplit="3" ySplit="4" topLeftCell="D5" activePane="bottomRight" state="frozen"/>
      <selection pane="topRight" activeCell="C1" sqref="C1"/>
      <selection pane="bottomLeft" activeCell="A5" sqref="A5"/>
      <selection pane="bottomRight" activeCell="F29" sqref="F29"/>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33" t="s">
        <v>70</v>
      </c>
      <c r="B1" s="233"/>
      <c r="C1" s="233"/>
      <c r="D1" s="233"/>
      <c r="E1" s="233"/>
      <c r="F1" s="233"/>
      <c r="G1" s="233"/>
      <c r="H1" s="233"/>
      <c r="I1" s="233"/>
      <c r="J1" s="233"/>
      <c r="K1" s="233"/>
      <c r="L1" s="233"/>
      <c r="M1" s="233"/>
      <c r="N1" s="233"/>
      <c r="O1" s="233"/>
      <c r="P1" s="233"/>
      <c r="Q1" s="233"/>
      <c r="R1" s="233"/>
      <c r="S1" s="233"/>
    </row>
    <row r="2" spans="1:20" ht="16.5" customHeight="1">
      <c r="A2" s="236" t="s">
        <v>59</v>
      </c>
      <c r="B2" s="237"/>
      <c r="C2" s="237"/>
      <c r="D2" s="24">
        <v>43556</v>
      </c>
      <c r="E2" s="21"/>
      <c r="F2" s="21"/>
      <c r="G2" s="21"/>
      <c r="H2" s="21"/>
      <c r="I2" s="21"/>
      <c r="J2" s="21"/>
      <c r="K2" s="21"/>
      <c r="L2" s="21"/>
      <c r="M2" s="21"/>
      <c r="N2" s="21"/>
      <c r="O2" s="21"/>
      <c r="P2" s="21"/>
      <c r="Q2" s="21"/>
      <c r="R2" s="21"/>
      <c r="S2" s="21"/>
    </row>
    <row r="3" spans="1:20" ht="24" customHeight="1">
      <c r="A3" s="232" t="s">
        <v>14</v>
      </c>
      <c r="B3" s="234" t="s">
        <v>61</v>
      </c>
      <c r="C3" s="231" t="s">
        <v>7</v>
      </c>
      <c r="D3" s="231" t="s">
        <v>55</v>
      </c>
      <c r="E3" s="231" t="s">
        <v>16</v>
      </c>
      <c r="F3" s="238" t="s">
        <v>17</v>
      </c>
      <c r="G3" s="231" t="s">
        <v>8</v>
      </c>
      <c r="H3" s="231"/>
      <c r="I3" s="231"/>
      <c r="J3" s="231" t="s">
        <v>31</v>
      </c>
      <c r="K3" s="234" t="s">
        <v>33</v>
      </c>
      <c r="L3" s="234" t="s">
        <v>50</v>
      </c>
      <c r="M3" s="234" t="s">
        <v>51</v>
      </c>
      <c r="N3" s="234" t="s">
        <v>34</v>
      </c>
      <c r="O3" s="234" t="s">
        <v>35</v>
      </c>
      <c r="P3" s="232" t="s">
        <v>54</v>
      </c>
      <c r="Q3" s="231" t="s">
        <v>52</v>
      </c>
      <c r="R3" s="231" t="s">
        <v>32</v>
      </c>
      <c r="S3" s="231" t="s">
        <v>53</v>
      </c>
      <c r="T3" s="231" t="s">
        <v>13</v>
      </c>
    </row>
    <row r="4" spans="1:20" ht="25.5" customHeight="1">
      <c r="A4" s="232"/>
      <c r="B4" s="239"/>
      <c r="C4" s="231"/>
      <c r="D4" s="231"/>
      <c r="E4" s="231"/>
      <c r="F4" s="238"/>
      <c r="G4" s="15" t="s">
        <v>9</v>
      </c>
      <c r="H4" s="15" t="s">
        <v>10</v>
      </c>
      <c r="I4" s="11" t="s">
        <v>11</v>
      </c>
      <c r="J4" s="231"/>
      <c r="K4" s="235"/>
      <c r="L4" s="235"/>
      <c r="M4" s="235"/>
      <c r="N4" s="235"/>
      <c r="O4" s="235"/>
      <c r="P4" s="232"/>
      <c r="Q4" s="232"/>
      <c r="R4" s="231"/>
      <c r="S4" s="231"/>
      <c r="T4" s="231"/>
    </row>
    <row r="5" spans="1:20" ht="33">
      <c r="A5" s="4">
        <v>1</v>
      </c>
      <c r="B5" s="66" t="s">
        <v>62</v>
      </c>
      <c r="C5" s="18" t="s">
        <v>86</v>
      </c>
      <c r="D5" s="66" t="s">
        <v>25</v>
      </c>
      <c r="E5" s="67">
        <v>136</v>
      </c>
      <c r="F5" s="68"/>
      <c r="G5" s="19">
        <v>45</v>
      </c>
      <c r="H5" s="19">
        <v>43</v>
      </c>
      <c r="I5" s="54">
        <f>SUM(G5:H5)</f>
        <v>88</v>
      </c>
      <c r="J5" s="66" t="s">
        <v>157</v>
      </c>
      <c r="K5" s="68" t="s">
        <v>158</v>
      </c>
      <c r="L5" s="89" t="s">
        <v>159</v>
      </c>
      <c r="M5" s="89">
        <v>9864840554</v>
      </c>
      <c r="N5" s="89" t="s">
        <v>160</v>
      </c>
      <c r="O5" s="89">
        <v>8011402772</v>
      </c>
      <c r="P5" s="90" t="s">
        <v>161</v>
      </c>
      <c r="Q5" s="91" t="s">
        <v>162</v>
      </c>
      <c r="R5" s="66" t="s">
        <v>163</v>
      </c>
      <c r="S5" s="66" t="s">
        <v>164</v>
      </c>
      <c r="T5" s="18"/>
    </row>
    <row r="6" spans="1:20" ht="49.5">
      <c r="A6" s="4">
        <v>2</v>
      </c>
      <c r="B6" s="66" t="s">
        <v>62</v>
      </c>
      <c r="C6" s="18" t="s">
        <v>87</v>
      </c>
      <c r="D6" s="66" t="s">
        <v>23</v>
      </c>
      <c r="E6" s="69"/>
      <c r="F6" s="68" t="s">
        <v>88</v>
      </c>
      <c r="G6" s="19">
        <v>7</v>
      </c>
      <c r="H6" s="19">
        <v>8</v>
      </c>
      <c r="I6" s="54">
        <f t="shared" ref="I6:I69" si="0">SUM(G6:H6)</f>
        <v>15</v>
      </c>
      <c r="J6" s="66" t="s">
        <v>165</v>
      </c>
      <c r="K6" s="68" t="s">
        <v>158</v>
      </c>
      <c r="L6" s="89" t="s">
        <v>159</v>
      </c>
      <c r="M6" s="89">
        <v>9864840554</v>
      </c>
      <c r="N6" s="89" t="s">
        <v>160</v>
      </c>
      <c r="O6" s="89">
        <v>8011402772</v>
      </c>
      <c r="P6" s="90" t="s">
        <v>161</v>
      </c>
      <c r="Q6" s="91" t="s">
        <v>162</v>
      </c>
      <c r="R6" s="66" t="s">
        <v>166</v>
      </c>
      <c r="S6" s="66" t="s">
        <v>164</v>
      </c>
      <c r="T6" s="18"/>
    </row>
    <row r="7" spans="1:20" ht="33">
      <c r="A7" s="4">
        <v>3</v>
      </c>
      <c r="B7" s="66" t="s">
        <v>63</v>
      </c>
      <c r="C7" s="18" t="s">
        <v>89</v>
      </c>
      <c r="D7" s="66" t="s">
        <v>25</v>
      </c>
      <c r="E7" s="67">
        <v>189</v>
      </c>
      <c r="F7" s="68"/>
      <c r="G7" s="19">
        <v>40</v>
      </c>
      <c r="H7" s="19">
        <v>35</v>
      </c>
      <c r="I7" s="54">
        <f t="shared" si="0"/>
        <v>75</v>
      </c>
      <c r="J7" s="66" t="s">
        <v>167</v>
      </c>
      <c r="K7" s="68" t="s">
        <v>158</v>
      </c>
      <c r="L7" s="89" t="s">
        <v>159</v>
      </c>
      <c r="M7" s="89">
        <v>9864840554</v>
      </c>
      <c r="N7" s="89" t="s">
        <v>160</v>
      </c>
      <c r="O7" s="89">
        <v>8011402772</v>
      </c>
      <c r="P7" s="90" t="s">
        <v>161</v>
      </c>
      <c r="Q7" s="91" t="s">
        <v>162</v>
      </c>
      <c r="R7" s="66">
        <v>4</v>
      </c>
      <c r="S7" s="66" t="s">
        <v>164</v>
      </c>
      <c r="T7" s="18"/>
    </row>
    <row r="8" spans="1:20" ht="33">
      <c r="A8" s="4">
        <v>4</v>
      </c>
      <c r="B8" s="71" t="s">
        <v>63</v>
      </c>
      <c r="C8" s="70" t="s">
        <v>90</v>
      </c>
      <c r="D8" s="71" t="s">
        <v>23</v>
      </c>
      <c r="E8" s="72" t="s">
        <v>91</v>
      </c>
      <c r="F8" s="73" t="s">
        <v>92</v>
      </c>
      <c r="G8" s="74">
        <v>28</v>
      </c>
      <c r="H8" s="74">
        <v>29</v>
      </c>
      <c r="I8" s="54">
        <f t="shared" si="0"/>
        <v>57</v>
      </c>
      <c r="J8" s="92" t="s">
        <v>168</v>
      </c>
      <c r="K8" s="68" t="s">
        <v>158</v>
      </c>
      <c r="L8" s="93" t="s">
        <v>159</v>
      </c>
      <c r="M8" s="89">
        <v>9864840554</v>
      </c>
      <c r="N8" s="94" t="s">
        <v>160</v>
      </c>
      <c r="O8" s="94">
        <v>9854121280</v>
      </c>
      <c r="P8" s="90" t="s">
        <v>161</v>
      </c>
      <c r="Q8" s="91" t="s">
        <v>162</v>
      </c>
      <c r="R8" s="71">
        <v>5</v>
      </c>
      <c r="S8" s="71" t="s">
        <v>164</v>
      </c>
      <c r="T8" s="18"/>
    </row>
    <row r="9" spans="1:20" ht="33">
      <c r="A9" s="4">
        <v>5</v>
      </c>
      <c r="B9" s="71" t="s">
        <v>62</v>
      </c>
      <c r="C9" s="70" t="s">
        <v>93</v>
      </c>
      <c r="D9" s="71" t="s">
        <v>23</v>
      </c>
      <c r="E9" s="75"/>
      <c r="F9" s="73" t="s">
        <v>94</v>
      </c>
      <c r="G9" s="76">
        <v>30</v>
      </c>
      <c r="H9" s="76">
        <v>20</v>
      </c>
      <c r="I9" s="54">
        <f t="shared" si="0"/>
        <v>50</v>
      </c>
      <c r="J9" s="92" t="s">
        <v>169</v>
      </c>
      <c r="K9" s="73" t="s">
        <v>158</v>
      </c>
      <c r="L9" s="93" t="s">
        <v>299</v>
      </c>
      <c r="M9" s="93" t="s">
        <v>300</v>
      </c>
      <c r="N9" s="94" t="s">
        <v>301</v>
      </c>
      <c r="O9" s="81">
        <v>8751801750</v>
      </c>
      <c r="P9" s="95" t="s">
        <v>170</v>
      </c>
      <c r="Q9" s="96" t="s">
        <v>171</v>
      </c>
      <c r="R9" s="71">
        <v>5</v>
      </c>
      <c r="S9" s="71" t="s">
        <v>164</v>
      </c>
      <c r="T9" s="18"/>
    </row>
    <row r="10" spans="1:20" ht="33">
      <c r="A10" s="4">
        <v>6</v>
      </c>
      <c r="B10" s="71" t="s">
        <v>63</v>
      </c>
      <c r="C10" s="70" t="s">
        <v>95</v>
      </c>
      <c r="D10" s="71" t="s">
        <v>23</v>
      </c>
      <c r="E10" s="75"/>
      <c r="F10" s="73" t="s">
        <v>94</v>
      </c>
      <c r="G10" s="76">
        <v>30</v>
      </c>
      <c r="H10" s="76">
        <v>20</v>
      </c>
      <c r="I10" s="54">
        <f t="shared" si="0"/>
        <v>50</v>
      </c>
      <c r="J10" s="92" t="s">
        <v>172</v>
      </c>
      <c r="K10" s="73" t="s">
        <v>158</v>
      </c>
      <c r="L10" s="93" t="s">
        <v>299</v>
      </c>
      <c r="M10" s="93" t="s">
        <v>300</v>
      </c>
      <c r="N10" s="94" t="s">
        <v>916</v>
      </c>
      <c r="O10" s="89"/>
      <c r="P10" s="95" t="s">
        <v>170</v>
      </c>
      <c r="Q10" s="96" t="s">
        <v>171</v>
      </c>
      <c r="R10" s="71">
        <v>2</v>
      </c>
      <c r="S10" s="71" t="s">
        <v>164</v>
      </c>
      <c r="T10" s="18"/>
    </row>
    <row r="11" spans="1:20" ht="33">
      <c r="A11" s="4">
        <v>7</v>
      </c>
      <c r="B11" s="66" t="s">
        <v>62</v>
      </c>
      <c r="C11" s="70" t="s">
        <v>96</v>
      </c>
      <c r="D11" s="66" t="s">
        <v>23</v>
      </c>
      <c r="E11" s="68"/>
      <c r="F11" s="68" t="s">
        <v>94</v>
      </c>
      <c r="G11" s="19">
        <v>73</v>
      </c>
      <c r="H11" s="19">
        <v>81</v>
      </c>
      <c r="I11" s="54">
        <f t="shared" si="0"/>
        <v>154</v>
      </c>
      <c r="J11" s="92" t="s">
        <v>173</v>
      </c>
      <c r="K11" s="73" t="s">
        <v>158</v>
      </c>
      <c r="L11" s="97" t="s">
        <v>174</v>
      </c>
      <c r="M11" s="98">
        <v>9864844082</v>
      </c>
      <c r="N11" s="97" t="s">
        <v>175</v>
      </c>
      <c r="O11" s="97">
        <v>9707912094</v>
      </c>
      <c r="P11" s="99" t="s">
        <v>176</v>
      </c>
      <c r="Q11" s="91" t="s">
        <v>177</v>
      </c>
      <c r="R11" s="66">
        <v>5</v>
      </c>
      <c r="S11" s="66" t="s">
        <v>164</v>
      </c>
      <c r="T11" s="18"/>
    </row>
    <row r="12" spans="1:20" s="51" customFormat="1" ht="33">
      <c r="A12" s="49">
        <v>8</v>
      </c>
      <c r="B12" s="66" t="s">
        <v>63</v>
      </c>
      <c r="C12" s="70" t="s">
        <v>97</v>
      </c>
      <c r="D12" s="66" t="s">
        <v>23</v>
      </c>
      <c r="E12" s="68" t="s">
        <v>98</v>
      </c>
      <c r="F12" s="68" t="s">
        <v>99</v>
      </c>
      <c r="G12" s="19">
        <v>15</v>
      </c>
      <c r="H12" s="19">
        <v>12</v>
      </c>
      <c r="I12" s="54">
        <f t="shared" si="0"/>
        <v>27</v>
      </c>
      <c r="J12" s="92" t="s">
        <v>178</v>
      </c>
      <c r="K12" s="73" t="s">
        <v>158</v>
      </c>
      <c r="L12" s="93" t="s">
        <v>179</v>
      </c>
      <c r="M12" s="93">
        <v>9859262332</v>
      </c>
      <c r="N12" s="93" t="s">
        <v>180</v>
      </c>
      <c r="O12" s="93">
        <v>7399174854</v>
      </c>
      <c r="P12" s="99" t="s">
        <v>176</v>
      </c>
      <c r="Q12" s="91" t="s">
        <v>177</v>
      </c>
      <c r="R12" s="66">
        <v>8</v>
      </c>
      <c r="S12" s="66" t="s">
        <v>164</v>
      </c>
      <c r="T12" s="50"/>
    </row>
    <row r="13" spans="1:20" ht="33">
      <c r="A13" s="4">
        <v>9</v>
      </c>
      <c r="B13" s="66" t="s">
        <v>62</v>
      </c>
      <c r="C13" s="70" t="s">
        <v>100</v>
      </c>
      <c r="D13" s="66" t="s">
        <v>23</v>
      </c>
      <c r="E13" s="68"/>
      <c r="F13" s="68" t="s">
        <v>99</v>
      </c>
      <c r="G13" s="19">
        <v>50</v>
      </c>
      <c r="H13" s="19">
        <v>40</v>
      </c>
      <c r="I13" s="54">
        <f t="shared" si="0"/>
        <v>90</v>
      </c>
      <c r="J13" s="92" t="s">
        <v>181</v>
      </c>
      <c r="K13" s="73" t="s">
        <v>158</v>
      </c>
      <c r="L13" s="93" t="s">
        <v>182</v>
      </c>
      <c r="M13" s="100" t="s">
        <v>183</v>
      </c>
      <c r="N13" s="94" t="s">
        <v>184</v>
      </c>
      <c r="O13" s="94">
        <v>8724979814</v>
      </c>
      <c r="P13" s="99" t="s">
        <v>185</v>
      </c>
      <c r="Q13" s="91" t="s">
        <v>186</v>
      </c>
      <c r="R13" s="66">
        <v>4</v>
      </c>
      <c r="S13" s="66" t="s">
        <v>164</v>
      </c>
      <c r="T13" s="18"/>
    </row>
    <row r="14" spans="1:20" ht="33">
      <c r="A14" s="4">
        <v>10</v>
      </c>
      <c r="B14" s="66" t="s">
        <v>63</v>
      </c>
      <c r="C14" s="18" t="s">
        <v>101</v>
      </c>
      <c r="D14" s="66" t="s">
        <v>23</v>
      </c>
      <c r="E14" s="68" t="s">
        <v>102</v>
      </c>
      <c r="F14" s="68" t="s">
        <v>94</v>
      </c>
      <c r="G14" s="19">
        <v>38</v>
      </c>
      <c r="H14" s="19">
        <v>32</v>
      </c>
      <c r="I14" s="54">
        <f t="shared" si="0"/>
        <v>70</v>
      </c>
      <c r="J14" s="66" t="s">
        <v>187</v>
      </c>
      <c r="K14" s="68" t="s">
        <v>158</v>
      </c>
      <c r="L14" s="81" t="s">
        <v>188</v>
      </c>
      <c r="M14" s="81">
        <v>9401453416</v>
      </c>
      <c r="N14" s="81" t="s">
        <v>189</v>
      </c>
      <c r="O14" s="81">
        <v>9577846183</v>
      </c>
      <c r="P14" s="99" t="s">
        <v>185</v>
      </c>
      <c r="Q14" s="91" t="s">
        <v>186</v>
      </c>
      <c r="R14" s="66">
        <v>7</v>
      </c>
      <c r="S14" s="66" t="s">
        <v>164</v>
      </c>
      <c r="T14" s="18"/>
    </row>
    <row r="15" spans="1:20" ht="33">
      <c r="A15" s="4">
        <v>11</v>
      </c>
      <c r="B15" s="66" t="s">
        <v>62</v>
      </c>
      <c r="C15" s="18" t="s">
        <v>103</v>
      </c>
      <c r="D15" s="66" t="s">
        <v>25</v>
      </c>
      <c r="E15" s="68">
        <v>18271100317</v>
      </c>
      <c r="F15" s="68" t="s">
        <v>94</v>
      </c>
      <c r="G15" s="19">
        <v>46</v>
      </c>
      <c r="H15" s="19">
        <v>53</v>
      </c>
      <c r="I15" s="54">
        <f t="shared" si="0"/>
        <v>99</v>
      </c>
      <c r="J15" s="66" t="s">
        <v>190</v>
      </c>
      <c r="K15" s="68" t="s">
        <v>158</v>
      </c>
      <c r="L15" s="93" t="s">
        <v>191</v>
      </c>
      <c r="M15" s="101" t="s">
        <v>192</v>
      </c>
      <c r="N15" s="94" t="s">
        <v>193</v>
      </c>
      <c r="O15" s="94">
        <v>8876332911</v>
      </c>
      <c r="P15" s="90" t="s">
        <v>194</v>
      </c>
      <c r="Q15" s="91" t="s">
        <v>195</v>
      </c>
      <c r="R15" s="66">
        <v>7</v>
      </c>
      <c r="S15" s="66" t="s">
        <v>164</v>
      </c>
      <c r="T15" s="18"/>
    </row>
    <row r="16" spans="1:20" ht="33">
      <c r="A16" s="4">
        <v>12</v>
      </c>
      <c r="B16" s="66" t="s">
        <v>63</v>
      </c>
      <c r="C16" s="18" t="s">
        <v>104</v>
      </c>
      <c r="D16" s="66" t="s">
        <v>25</v>
      </c>
      <c r="E16" s="68"/>
      <c r="F16" s="68" t="s">
        <v>94</v>
      </c>
      <c r="G16" s="19">
        <v>47</v>
      </c>
      <c r="H16" s="19">
        <v>25</v>
      </c>
      <c r="I16" s="54">
        <f t="shared" si="0"/>
        <v>72</v>
      </c>
      <c r="J16" s="66" t="s">
        <v>196</v>
      </c>
      <c r="K16" s="68" t="s">
        <v>158</v>
      </c>
      <c r="L16" s="93" t="s">
        <v>197</v>
      </c>
      <c r="M16" s="89">
        <v>9678510074</v>
      </c>
      <c r="N16" s="94" t="s">
        <v>198</v>
      </c>
      <c r="O16" s="94">
        <v>9854317808</v>
      </c>
      <c r="P16" s="90" t="s">
        <v>194</v>
      </c>
      <c r="Q16" s="91" t="s">
        <v>195</v>
      </c>
      <c r="R16" s="66">
        <v>5</v>
      </c>
      <c r="S16" s="66" t="s">
        <v>164</v>
      </c>
      <c r="T16" s="18"/>
    </row>
    <row r="17" spans="1:20" ht="33">
      <c r="A17" s="4">
        <v>13</v>
      </c>
      <c r="B17" s="71" t="s">
        <v>62</v>
      </c>
      <c r="C17" s="18" t="s">
        <v>105</v>
      </c>
      <c r="D17" s="66" t="s">
        <v>23</v>
      </c>
      <c r="E17" s="68">
        <v>7</v>
      </c>
      <c r="F17" s="47" t="s">
        <v>94</v>
      </c>
      <c r="G17" s="19">
        <v>35</v>
      </c>
      <c r="H17" s="19">
        <v>42</v>
      </c>
      <c r="I17" s="54">
        <f t="shared" si="0"/>
        <v>77</v>
      </c>
      <c r="J17" s="66" t="s">
        <v>199</v>
      </c>
      <c r="K17" s="68" t="s">
        <v>158</v>
      </c>
      <c r="L17" s="89" t="s">
        <v>200</v>
      </c>
      <c r="M17" s="89">
        <v>9706048951</v>
      </c>
      <c r="N17" s="89" t="s">
        <v>201</v>
      </c>
      <c r="O17" s="89">
        <v>8876090995</v>
      </c>
      <c r="P17" s="102" t="s">
        <v>202</v>
      </c>
      <c r="Q17" s="74" t="s">
        <v>203</v>
      </c>
      <c r="R17" s="71">
        <v>8</v>
      </c>
      <c r="S17" s="71" t="s">
        <v>164</v>
      </c>
      <c r="T17" s="18"/>
    </row>
    <row r="18" spans="1:20" ht="33">
      <c r="A18" s="4">
        <v>14</v>
      </c>
      <c r="B18" s="71" t="s">
        <v>63</v>
      </c>
      <c r="C18" s="70" t="s">
        <v>106</v>
      </c>
      <c r="D18" s="66" t="s">
        <v>23</v>
      </c>
      <c r="E18" s="68"/>
      <c r="F18" s="47" t="s">
        <v>94</v>
      </c>
      <c r="G18" s="19">
        <v>61</v>
      </c>
      <c r="H18" s="19">
        <v>84</v>
      </c>
      <c r="I18" s="54">
        <f t="shared" si="0"/>
        <v>145</v>
      </c>
      <c r="J18" s="92" t="s">
        <v>204</v>
      </c>
      <c r="K18" s="68" t="s">
        <v>158</v>
      </c>
      <c r="L18" s="89" t="s">
        <v>205</v>
      </c>
      <c r="M18" s="89">
        <v>9854377213</v>
      </c>
      <c r="N18" s="89" t="s">
        <v>206</v>
      </c>
      <c r="O18" s="89">
        <v>7896806768</v>
      </c>
      <c r="P18" s="102" t="s">
        <v>202</v>
      </c>
      <c r="Q18" s="74" t="s">
        <v>203</v>
      </c>
      <c r="R18" s="71">
        <v>8</v>
      </c>
      <c r="S18" s="71" t="s">
        <v>164</v>
      </c>
      <c r="T18" s="18"/>
    </row>
    <row r="19" spans="1:20" ht="33">
      <c r="A19" s="4">
        <v>15</v>
      </c>
      <c r="B19" s="71" t="s">
        <v>62</v>
      </c>
      <c r="C19" s="77" t="s">
        <v>107</v>
      </c>
      <c r="D19" s="71" t="s">
        <v>25</v>
      </c>
      <c r="E19" s="73">
        <v>16</v>
      </c>
      <c r="F19" s="73"/>
      <c r="G19" s="78">
        <v>22</v>
      </c>
      <c r="H19" s="78">
        <v>23</v>
      </c>
      <c r="I19" s="54">
        <f t="shared" si="0"/>
        <v>45</v>
      </c>
      <c r="J19" s="71" t="s">
        <v>207</v>
      </c>
      <c r="K19" s="73" t="s">
        <v>158</v>
      </c>
      <c r="L19" s="89" t="s">
        <v>208</v>
      </c>
      <c r="M19" s="89">
        <v>8812863053</v>
      </c>
      <c r="N19" s="89" t="s">
        <v>209</v>
      </c>
      <c r="O19" s="89">
        <v>9401363231</v>
      </c>
      <c r="P19" s="102" t="s">
        <v>210</v>
      </c>
      <c r="Q19" s="74" t="s">
        <v>162</v>
      </c>
      <c r="R19" s="71">
        <v>7</v>
      </c>
      <c r="S19" s="71" t="s">
        <v>164</v>
      </c>
      <c r="T19" s="18"/>
    </row>
    <row r="20" spans="1:20" ht="33">
      <c r="A20" s="4">
        <v>16</v>
      </c>
      <c r="B20" s="71" t="s">
        <v>62</v>
      </c>
      <c r="C20" s="77" t="s">
        <v>108</v>
      </c>
      <c r="D20" s="71" t="s">
        <v>23</v>
      </c>
      <c r="E20" s="73">
        <v>18271100538</v>
      </c>
      <c r="F20" s="73" t="s">
        <v>94</v>
      </c>
      <c r="G20" s="78">
        <v>23</v>
      </c>
      <c r="H20" s="78">
        <v>23</v>
      </c>
      <c r="I20" s="54">
        <f t="shared" si="0"/>
        <v>46</v>
      </c>
      <c r="J20" s="71" t="s">
        <v>211</v>
      </c>
      <c r="K20" s="73" t="s">
        <v>158</v>
      </c>
      <c r="L20" s="89" t="s">
        <v>208</v>
      </c>
      <c r="M20" s="89">
        <v>8812863053</v>
      </c>
      <c r="N20" s="89" t="s">
        <v>209</v>
      </c>
      <c r="O20" s="89">
        <v>9401363231</v>
      </c>
      <c r="P20" s="102" t="s">
        <v>210</v>
      </c>
      <c r="Q20" s="74" t="s">
        <v>162</v>
      </c>
      <c r="R20" s="71">
        <v>8</v>
      </c>
      <c r="S20" s="71" t="s">
        <v>164</v>
      </c>
      <c r="T20" s="18"/>
    </row>
    <row r="21" spans="1:20" ht="33">
      <c r="A21" s="4">
        <v>17</v>
      </c>
      <c r="B21" s="71" t="s">
        <v>63</v>
      </c>
      <c r="C21" s="82" t="s">
        <v>648</v>
      </c>
      <c r="D21" s="66" t="s">
        <v>25</v>
      </c>
      <c r="E21" s="67"/>
      <c r="F21" s="68"/>
      <c r="G21" s="19">
        <v>43</v>
      </c>
      <c r="H21" s="19">
        <v>45</v>
      </c>
      <c r="I21" s="54">
        <f t="shared" si="0"/>
        <v>88</v>
      </c>
      <c r="J21" s="77" t="s">
        <v>908</v>
      </c>
      <c r="K21" s="73" t="s">
        <v>158</v>
      </c>
      <c r="L21" s="111" t="s">
        <v>197</v>
      </c>
      <c r="M21" s="107">
        <v>9678510074</v>
      </c>
      <c r="N21" s="111" t="s">
        <v>694</v>
      </c>
      <c r="O21" s="107">
        <v>9859334881</v>
      </c>
      <c r="P21" s="102" t="s">
        <v>210</v>
      </c>
      <c r="Q21" s="74" t="s">
        <v>162</v>
      </c>
      <c r="R21" s="71">
        <v>7</v>
      </c>
      <c r="S21" s="71" t="s">
        <v>164</v>
      </c>
      <c r="T21" s="18"/>
    </row>
    <row r="22" spans="1:20" ht="33">
      <c r="A22" s="4">
        <v>18</v>
      </c>
      <c r="B22" s="71" t="s">
        <v>63</v>
      </c>
      <c r="C22" s="70" t="s">
        <v>335</v>
      </c>
      <c r="D22" s="66" t="s">
        <v>23</v>
      </c>
      <c r="E22" s="67"/>
      <c r="F22" s="68" t="s">
        <v>94</v>
      </c>
      <c r="G22" s="19">
        <v>24</v>
      </c>
      <c r="H22" s="19">
        <v>23</v>
      </c>
      <c r="I22" s="54">
        <f t="shared" si="0"/>
        <v>47</v>
      </c>
      <c r="J22" s="77" t="s">
        <v>436</v>
      </c>
      <c r="K22" s="73" t="s">
        <v>158</v>
      </c>
      <c r="L22" s="104" t="s">
        <v>197</v>
      </c>
      <c r="M22" s="89">
        <v>9678510074</v>
      </c>
      <c r="N22" s="105" t="s">
        <v>198</v>
      </c>
      <c r="O22" s="94">
        <v>9854317808</v>
      </c>
      <c r="P22" s="102" t="s">
        <v>210</v>
      </c>
      <c r="Q22" s="74" t="s">
        <v>162</v>
      </c>
      <c r="R22" s="71">
        <v>3</v>
      </c>
      <c r="S22" s="71" t="s">
        <v>164</v>
      </c>
      <c r="T22" s="18"/>
    </row>
    <row r="23" spans="1:20" ht="33">
      <c r="A23" s="4">
        <v>19</v>
      </c>
      <c r="B23" s="71" t="s">
        <v>62</v>
      </c>
      <c r="C23" s="70" t="s">
        <v>111</v>
      </c>
      <c r="D23" s="71" t="s">
        <v>23</v>
      </c>
      <c r="E23" s="73"/>
      <c r="F23" s="73" t="s">
        <v>94</v>
      </c>
      <c r="G23" s="78">
        <v>60</v>
      </c>
      <c r="H23" s="78">
        <v>30</v>
      </c>
      <c r="I23" s="54">
        <f t="shared" si="0"/>
        <v>90</v>
      </c>
      <c r="J23" s="92" t="s">
        <v>219</v>
      </c>
      <c r="K23" s="68" t="s">
        <v>158</v>
      </c>
      <c r="L23" s="100" t="s">
        <v>197</v>
      </c>
      <c r="M23" s="100" t="s">
        <v>220</v>
      </c>
      <c r="N23" s="94" t="s">
        <v>221</v>
      </c>
      <c r="O23" s="94">
        <v>9854319798</v>
      </c>
      <c r="P23" s="71" t="s">
        <v>222</v>
      </c>
      <c r="Q23" s="74" t="s">
        <v>171</v>
      </c>
      <c r="R23" s="71">
        <v>4</v>
      </c>
      <c r="S23" s="71" t="s">
        <v>164</v>
      </c>
      <c r="T23" s="18"/>
    </row>
    <row r="24" spans="1:20" ht="33">
      <c r="A24" s="4">
        <v>20</v>
      </c>
      <c r="B24" s="71" t="s">
        <v>63</v>
      </c>
      <c r="C24" s="18" t="s">
        <v>112</v>
      </c>
      <c r="D24" s="66" t="s">
        <v>23</v>
      </c>
      <c r="E24" s="68" t="s">
        <v>113</v>
      </c>
      <c r="F24" s="68" t="s">
        <v>94</v>
      </c>
      <c r="G24" s="19">
        <v>50</v>
      </c>
      <c r="H24" s="19">
        <v>47</v>
      </c>
      <c r="I24" s="54">
        <f t="shared" si="0"/>
        <v>97</v>
      </c>
      <c r="J24" s="66" t="s">
        <v>223</v>
      </c>
      <c r="K24" s="68" t="s">
        <v>158</v>
      </c>
      <c r="L24" s="93" t="s">
        <v>179</v>
      </c>
      <c r="M24" s="93">
        <v>9859262332</v>
      </c>
      <c r="N24" s="93" t="s">
        <v>180</v>
      </c>
      <c r="O24" s="93">
        <v>7399174854</v>
      </c>
      <c r="P24" s="71" t="s">
        <v>222</v>
      </c>
      <c r="Q24" s="74" t="s">
        <v>171</v>
      </c>
      <c r="R24" s="71">
        <v>5</v>
      </c>
      <c r="S24" s="71" t="s">
        <v>164</v>
      </c>
      <c r="T24" s="18"/>
    </row>
    <row r="25" spans="1:20" ht="33">
      <c r="A25" s="4">
        <v>21</v>
      </c>
      <c r="B25" s="71" t="s">
        <v>62</v>
      </c>
      <c r="C25" s="79" t="s">
        <v>114</v>
      </c>
      <c r="D25" s="66" t="s">
        <v>23</v>
      </c>
      <c r="E25" s="68" t="s">
        <v>115</v>
      </c>
      <c r="F25" s="68" t="s">
        <v>94</v>
      </c>
      <c r="G25" s="72">
        <v>51</v>
      </c>
      <c r="H25" s="72">
        <v>50</v>
      </c>
      <c r="I25" s="54">
        <f t="shared" si="0"/>
        <v>101</v>
      </c>
      <c r="J25" s="92" t="s">
        <v>224</v>
      </c>
      <c r="K25" s="68" t="s">
        <v>158</v>
      </c>
      <c r="L25" s="103" t="s">
        <v>213</v>
      </c>
      <c r="M25" s="93" t="s">
        <v>214</v>
      </c>
      <c r="N25" s="103" t="s">
        <v>225</v>
      </c>
      <c r="O25" s="89">
        <v>9613614789</v>
      </c>
      <c r="P25" s="71" t="s">
        <v>226</v>
      </c>
      <c r="Q25" s="74" t="s">
        <v>177</v>
      </c>
      <c r="R25" s="71">
        <v>7</v>
      </c>
      <c r="S25" s="71" t="s">
        <v>164</v>
      </c>
      <c r="T25" s="18"/>
    </row>
    <row r="26" spans="1:20" ht="33">
      <c r="A26" s="4">
        <v>22</v>
      </c>
      <c r="B26" s="71" t="s">
        <v>63</v>
      </c>
      <c r="C26" s="70" t="s">
        <v>116</v>
      </c>
      <c r="D26" s="66" t="s">
        <v>23</v>
      </c>
      <c r="E26" s="68">
        <v>18271100528</v>
      </c>
      <c r="F26" s="68" t="s">
        <v>94</v>
      </c>
      <c r="G26" s="72">
        <v>25</v>
      </c>
      <c r="H26" s="72">
        <v>35</v>
      </c>
      <c r="I26" s="54">
        <f t="shared" si="0"/>
        <v>60</v>
      </c>
      <c r="J26" s="92" t="s">
        <v>227</v>
      </c>
      <c r="K26" s="68" t="s">
        <v>158</v>
      </c>
      <c r="L26" s="104" t="s">
        <v>213</v>
      </c>
      <c r="M26" s="93" t="s">
        <v>214</v>
      </c>
      <c r="N26" s="105" t="s">
        <v>228</v>
      </c>
      <c r="O26" s="94">
        <v>7896227736</v>
      </c>
      <c r="P26" s="71" t="s">
        <v>226</v>
      </c>
      <c r="Q26" s="74" t="s">
        <v>177</v>
      </c>
      <c r="R26" s="71">
        <v>8</v>
      </c>
      <c r="S26" s="71" t="s">
        <v>164</v>
      </c>
      <c r="T26" s="18"/>
    </row>
    <row r="27" spans="1:20" ht="33">
      <c r="A27" s="4">
        <v>23</v>
      </c>
      <c r="B27" s="71" t="s">
        <v>62</v>
      </c>
      <c r="C27" s="18" t="s">
        <v>117</v>
      </c>
      <c r="D27" s="66" t="s">
        <v>23</v>
      </c>
      <c r="E27" s="69" t="s">
        <v>118</v>
      </c>
      <c r="F27" s="68" t="s">
        <v>94</v>
      </c>
      <c r="G27" s="47">
        <v>118</v>
      </c>
      <c r="H27" s="47">
        <v>114</v>
      </c>
      <c r="I27" s="54">
        <f t="shared" si="0"/>
        <v>232</v>
      </c>
      <c r="J27" s="66" t="s">
        <v>229</v>
      </c>
      <c r="K27" s="73" t="s">
        <v>158</v>
      </c>
      <c r="L27" s="89" t="s">
        <v>230</v>
      </c>
      <c r="M27" s="89">
        <v>9859348683</v>
      </c>
      <c r="N27" s="89" t="s">
        <v>231</v>
      </c>
      <c r="O27" s="89">
        <v>9577812567</v>
      </c>
      <c r="P27" s="106" t="s">
        <v>232</v>
      </c>
      <c r="Q27" s="74" t="s">
        <v>186</v>
      </c>
      <c r="R27" s="71">
        <v>9</v>
      </c>
      <c r="S27" s="71" t="s">
        <v>164</v>
      </c>
      <c r="T27" s="18"/>
    </row>
    <row r="28" spans="1:20" ht="33">
      <c r="A28" s="4">
        <v>24</v>
      </c>
      <c r="B28" s="71" t="s">
        <v>63</v>
      </c>
      <c r="C28" s="18" t="s">
        <v>119</v>
      </c>
      <c r="D28" s="66" t="s">
        <v>23</v>
      </c>
      <c r="E28" s="68" t="s">
        <v>120</v>
      </c>
      <c r="F28" s="68" t="s">
        <v>94</v>
      </c>
      <c r="G28" s="19">
        <v>30</v>
      </c>
      <c r="H28" s="19">
        <v>40</v>
      </c>
      <c r="I28" s="54">
        <f t="shared" si="0"/>
        <v>70</v>
      </c>
      <c r="J28" s="66" t="s">
        <v>233</v>
      </c>
      <c r="K28" s="68" t="s">
        <v>158</v>
      </c>
      <c r="L28" s="89" t="s">
        <v>217</v>
      </c>
      <c r="M28" s="89">
        <v>9854377270</v>
      </c>
      <c r="N28" s="89" t="s">
        <v>234</v>
      </c>
      <c r="O28" s="89">
        <v>9954846684</v>
      </c>
      <c r="P28" s="106" t="s">
        <v>232</v>
      </c>
      <c r="Q28" s="74" t="s">
        <v>186</v>
      </c>
      <c r="R28" s="68">
        <v>8</v>
      </c>
      <c r="S28" s="68" t="s">
        <v>164</v>
      </c>
      <c r="T28" s="18"/>
    </row>
    <row r="29" spans="1:20" ht="33">
      <c r="A29" s="4">
        <v>25</v>
      </c>
      <c r="B29" s="66" t="s">
        <v>62</v>
      </c>
      <c r="C29" s="80" t="s">
        <v>121</v>
      </c>
      <c r="D29" s="66" t="s">
        <v>25</v>
      </c>
      <c r="E29" s="68"/>
      <c r="F29" s="68"/>
      <c r="G29" s="76">
        <v>22</v>
      </c>
      <c r="H29" s="76">
        <v>22</v>
      </c>
      <c r="I29" s="54">
        <f t="shared" si="0"/>
        <v>44</v>
      </c>
      <c r="J29" s="89" t="s">
        <v>235</v>
      </c>
      <c r="K29" s="68" t="s">
        <v>158</v>
      </c>
      <c r="L29" s="80" t="s">
        <v>236</v>
      </c>
      <c r="M29" s="103"/>
      <c r="N29" s="80" t="s">
        <v>237</v>
      </c>
      <c r="O29" s="103">
        <v>9613614789</v>
      </c>
      <c r="P29" s="66" t="s">
        <v>238</v>
      </c>
      <c r="Q29" s="47" t="s">
        <v>195</v>
      </c>
      <c r="R29" s="66">
        <v>7</v>
      </c>
      <c r="S29" s="66" t="s">
        <v>164</v>
      </c>
      <c r="T29" s="18"/>
    </row>
    <row r="30" spans="1:20" ht="33">
      <c r="A30" s="4">
        <v>26</v>
      </c>
      <c r="B30" s="66" t="s">
        <v>63</v>
      </c>
      <c r="C30" s="80" t="s">
        <v>122</v>
      </c>
      <c r="D30" s="66" t="s">
        <v>25</v>
      </c>
      <c r="E30" s="68"/>
      <c r="F30" s="68"/>
      <c r="G30" s="81">
        <v>21</v>
      </c>
      <c r="H30" s="81">
        <v>24</v>
      </c>
      <c r="I30" s="54">
        <f t="shared" si="0"/>
        <v>45</v>
      </c>
      <c r="J30" s="89" t="s">
        <v>239</v>
      </c>
      <c r="K30" s="68" t="s">
        <v>158</v>
      </c>
      <c r="L30" s="80" t="s">
        <v>213</v>
      </c>
      <c r="M30" s="107">
        <v>9613761697</v>
      </c>
      <c r="N30" s="80" t="s">
        <v>237</v>
      </c>
      <c r="O30" s="103">
        <v>9613614789</v>
      </c>
      <c r="P30" s="66" t="s">
        <v>238</v>
      </c>
      <c r="Q30" s="47" t="s">
        <v>195</v>
      </c>
      <c r="R30" s="66">
        <v>9</v>
      </c>
      <c r="S30" s="66" t="s">
        <v>164</v>
      </c>
      <c r="T30" s="18"/>
    </row>
    <row r="31" spans="1:20" ht="33">
      <c r="A31" s="4">
        <v>27</v>
      </c>
      <c r="B31" s="66" t="s">
        <v>62</v>
      </c>
      <c r="C31" s="80" t="s">
        <v>123</v>
      </c>
      <c r="D31" s="66" t="s">
        <v>25</v>
      </c>
      <c r="E31" s="68"/>
      <c r="F31" s="68"/>
      <c r="G31" s="47">
        <v>31</v>
      </c>
      <c r="H31" s="81">
        <v>32</v>
      </c>
      <c r="I31" s="54">
        <f t="shared" si="0"/>
        <v>63</v>
      </c>
      <c r="J31" s="89" t="s">
        <v>240</v>
      </c>
      <c r="K31" s="68" t="s">
        <v>158</v>
      </c>
      <c r="L31" s="108" t="s">
        <v>241</v>
      </c>
      <c r="M31" s="109" t="s">
        <v>242</v>
      </c>
      <c r="N31" s="110" t="s">
        <v>243</v>
      </c>
      <c r="O31" s="105">
        <v>9859568810</v>
      </c>
      <c r="P31" s="66" t="s">
        <v>244</v>
      </c>
      <c r="Q31" s="47" t="s">
        <v>162</v>
      </c>
      <c r="R31" s="66">
        <v>4</v>
      </c>
      <c r="S31" s="66" t="s">
        <v>164</v>
      </c>
      <c r="T31" s="18"/>
    </row>
    <row r="32" spans="1:20" ht="33">
      <c r="A32" s="4">
        <v>28</v>
      </c>
      <c r="B32" s="66" t="s">
        <v>63</v>
      </c>
      <c r="C32" s="80" t="s">
        <v>124</v>
      </c>
      <c r="D32" s="66" t="s">
        <v>25</v>
      </c>
      <c r="E32" s="68"/>
      <c r="F32" s="68"/>
      <c r="G32" s="47">
        <v>40</v>
      </c>
      <c r="H32" s="76">
        <v>31</v>
      </c>
      <c r="I32" s="54">
        <f t="shared" si="0"/>
        <v>71</v>
      </c>
      <c r="J32" s="89" t="s">
        <v>245</v>
      </c>
      <c r="K32" s="68" t="s">
        <v>158</v>
      </c>
      <c r="L32" s="111" t="s">
        <v>246</v>
      </c>
      <c r="M32" s="107">
        <v>9401453414</v>
      </c>
      <c r="N32" s="111" t="s">
        <v>247</v>
      </c>
      <c r="O32" s="107">
        <v>9613185040</v>
      </c>
      <c r="P32" s="66" t="s">
        <v>244</v>
      </c>
      <c r="Q32" s="47" t="s">
        <v>162</v>
      </c>
      <c r="R32" s="66">
        <v>8</v>
      </c>
      <c r="S32" s="66" t="s">
        <v>164</v>
      </c>
      <c r="T32" s="18"/>
    </row>
    <row r="33" spans="1:20" ht="33">
      <c r="A33" s="4">
        <v>29</v>
      </c>
      <c r="B33" s="66" t="s">
        <v>62</v>
      </c>
      <c r="C33" s="18" t="s">
        <v>125</v>
      </c>
      <c r="D33" s="66" t="s">
        <v>23</v>
      </c>
      <c r="E33" s="68" t="s">
        <v>126</v>
      </c>
      <c r="F33" s="68" t="s">
        <v>94</v>
      </c>
      <c r="G33" s="47">
        <v>45</v>
      </c>
      <c r="H33" s="47">
        <v>56</v>
      </c>
      <c r="I33" s="54">
        <f t="shared" si="0"/>
        <v>101</v>
      </c>
      <c r="J33" s="66" t="s">
        <v>248</v>
      </c>
      <c r="K33" s="68" t="s">
        <v>249</v>
      </c>
      <c r="L33" s="89" t="s">
        <v>250</v>
      </c>
      <c r="M33" s="89">
        <v>9707244188</v>
      </c>
      <c r="N33" s="89" t="s">
        <v>251</v>
      </c>
      <c r="O33" s="89">
        <v>9854125760</v>
      </c>
      <c r="P33" s="66" t="s">
        <v>252</v>
      </c>
      <c r="Q33" s="47" t="s">
        <v>171</v>
      </c>
      <c r="R33" s="66">
        <v>8</v>
      </c>
      <c r="S33" s="66" t="s">
        <v>164</v>
      </c>
      <c r="T33" s="18"/>
    </row>
    <row r="34" spans="1:20" ht="33">
      <c r="A34" s="4">
        <v>30</v>
      </c>
      <c r="B34" s="66" t="s">
        <v>63</v>
      </c>
      <c r="C34" s="18" t="s">
        <v>127</v>
      </c>
      <c r="D34" s="66" t="s">
        <v>23</v>
      </c>
      <c r="E34" s="68"/>
      <c r="F34" s="68" t="s">
        <v>92</v>
      </c>
      <c r="G34" s="47">
        <v>22</v>
      </c>
      <c r="H34" s="47">
        <v>45</v>
      </c>
      <c r="I34" s="54">
        <f t="shared" si="0"/>
        <v>67</v>
      </c>
      <c r="J34" s="66" t="s">
        <v>253</v>
      </c>
      <c r="K34" s="68" t="s">
        <v>249</v>
      </c>
      <c r="L34" s="89" t="s">
        <v>254</v>
      </c>
      <c r="M34" s="89">
        <v>9707189875</v>
      </c>
      <c r="N34" s="89" t="s">
        <v>255</v>
      </c>
      <c r="O34" s="89">
        <v>9577528665</v>
      </c>
      <c r="P34" s="66" t="s">
        <v>252</v>
      </c>
      <c r="Q34" s="47" t="s">
        <v>171</v>
      </c>
      <c r="R34" s="66">
        <v>8</v>
      </c>
      <c r="S34" s="66" t="s">
        <v>164</v>
      </c>
      <c r="T34" s="18"/>
    </row>
    <row r="35" spans="1:20" ht="33">
      <c r="A35" s="4">
        <v>31</v>
      </c>
      <c r="B35" s="71" t="s">
        <v>62</v>
      </c>
      <c r="C35" s="77" t="s">
        <v>128</v>
      </c>
      <c r="D35" s="71" t="s">
        <v>25</v>
      </c>
      <c r="E35" s="73">
        <v>131</v>
      </c>
      <c r="F35" s="73"/>
      <c r="G35" s="74">
        <v>21</v>
      </c>
      <c r="H35" s="74">
        <v>22</v>
      </c>
      <c r="I35" s="54">
        <f t="shared" si="0"/>
        <v>43</v>
      </c>
      <c r="J35" s="71" t="s">
        <v>256</v>
      </c>
      <c r="K35" s="73" t="s">
        <v>257</v>
      </c>
      <c r="L35" s="81" t="s">
        <v>213</v>
      </c>
      <c r="M35" s="81" t="s">
        <v>214</v>
      </c>
      <c r="N35" s="81" t="s">
        <v>228</v>
      </c>
      <c r="O35" s="81">
        <v>7896227736</v>
      </c>
      <c r="P35" s="71" t="s">
        <v>258</v>
      </c>
      <c r="Q35" s="74" t="s">
        <v>177</v>
      </c>
      <c r="R35" s="71">
        <v>9</v>
      </c>
      <c r="S35" s="71" t="s">
        <v>164</v>
      </c>
      <c r="T35" s="18"/>
    </row>
    <row r="36" spans="1:20" ht="33">
      <c r="A36" s="4">
        <v>32</v>
      </c>
      <c r="B36" s="71" t="s">
        <v>63</v>
      </c>
      <c r="C36" s="80" t="s">
        <v>129</v>
      </c>
      <c r="D36" s="71" t="s">
        <v>25</v>
      </c>
      <c r="E36" s="73"/>
      <c r="F36" s="73"/>
      <c r="G36" s="78">
        <v>24</v>
      </c>
      <c r="H36" s="78">
        <v>24</v>
      </c>
      <c r="I36" s="54">
        <f t="shared" si="0"/>
        <v>48</v>
      </c>
      <c r="J36" s="89" t="s">
        <v>259</v>
      </c>
      <c r="K36" s="73" t="s">
        <v>158</v>
      </c>
      <c r="L36" s="81" t="s">
        <v>213</v>
      </c>
      <c r="M36" s="81" t="s">
        <v>214</v>
      </c>
      <c r="N36" s="81" t="s">
        <v>228</v>
      </c>
      <c r="O36" s="81">
        <v>7896227736</v>
      </c>
      <c r="P36" s="71" t="s">
        <v>258</v>
      </c>
      <c r="Q36" s="74" t="s">
        <v>177</v>
      </c>
      <c r="R36" s="71">
        <v>9</v>
      </c>
      <c r="S36" s="71" t="s">
        <v>164</v>
      </c>
      <c r="T36" s="18"/>
    </row>
    <row r="37" spans="1:20" ht="33">
      <c r="A37" s="4">
        <v>33</v>
      </c>
      <c r="B37" s="47" t="s">
        <v>62</v>
      </c>
      <c r="C37" s="18" t="s">
        <v>130</v>
      </c>
      <c r="D37" s="47" t="s">
        <v>25</v>
      </c>
      <c r="E37" s="47"/>
      <c r="F37" s="18"/>
      <c r="G37" s="47">
        <v>15</v>
      </c>
      <c r="H37" s="47">
        <v>15</v>
      </c>
      <c r="I37" s="54">
        <f t="shared" si="0"/>
        <v>30</v>
      </c>
      <c r="J37" s="47" t="s">
        <v>260</v>
      </c>
      <c r="K37" s="47" t="s">
        <v>261</v>
      </c>
      <c r="L37" s="18" t="s">
        <v>217</v>
      </c>
      <c r="M37" s="18">
        <v>9854377270</v>
      </c>
      <c r="N37" s="18" t="s">
        <v>218</v>
      </c>
      <c r="O37" s="18">
        <v>9954006621</v>
      </c>
      <c r="P37" s="106" t="s">
        <v>262</v>
      </c>
      <c r="Q37" s="74" t="s">
        <v>195</v>
      </c>
      <c r="R37" s="71">
        <v>9</v>
      </c>
      <c r="S37" s="71" t="s">
        <v>164</v>
      </c>
      <c r="T37" s="18"/>
    </row>
    <row r="38" spans="1:20" ht="33">
      <c r="A38" s="4">
        <v>34</v>
      </c>
      <c r="B38" s="74" t="s">
        <v>63</v>
      </c>
      <c r="C38" s="77" t="s">
        <v>124</v>
      </c>
      <c r="D38" s="74" t="s">
        <v>25</v>
      </c>
      <c r="E38" s="74"/>
      <c r="F38" s="77"/>
      <c r="G38" s="74">
        <v>23</v>
      </c>
      <c r="H38" s="74">
        <v>20</v>
      </c>
      <c r="I38" s="54">
        <f t="shared" si="0"/>
        <v>43</v>
      </c>
      <c r="J38" s="74" t="s">
        <v>263</v>
      </c>
      <c r="K38" s="74" t="s">
        <v>264</v>
      </c>
      <c r="L38" s="77" t="s">
        <v>246</v>
      </c>
      <c r="M38" s="77">
        <v>9401453414</v>
      </c>
      <c r="N38" s="77" t="s">
        <v>247</v>
      </c>
      <c r="O38" s="77">
        <v>9613185040</v>
      </c>
      <c r="P38" s="106" t="s">
        <v>262</v>
      </c>
      <c r="Q38" s="74" t="s">
        <v>195</v>
      </c>
      <c r="R38" s="71">
        <v>9</v>
      </c>
      <c r="S38" s="71" t="s">
        <v>164</v>
      </c>
      <c r="T38" s="18"/>
    </row>
    <row r="39" spans="1:20" ht="49.5">
      <c r="A39" s="4">
        <v>35</v>
      </c>
      <c r="B39" s="66" t="s">
        <v>62</v>
      </c>
      <c r="C39" s="79" t="s">
        <v>131</v>
      </c>
      <c r="D39" s="66" t="s">
        <v>23</v>
      </c>
      <c r="E39" s="73">
        <v>18271100228</v>
      </c>
      <c r="F39" s="68" t="s">
        <v>92</v>
      </c>
      <c r="G39" s="47">
        <v>56</v>
      </c>
      <c r="H39" s="47">
        <v>46</v>
      </c>
      <c r="I39" s="54">
        <f t="shared" si="0"/>
        <v>102</v>
      </c>
      <c r="J39" s="71" t="s">
        <v>265</v>
      </c>
      <c r="K39" s="112" t="s">
        <v>261</v>
      </c>
      <c r="L39" s="104" t="s">
        <v>266</v>
      </c>
      <c r="M39" s="93">
        <v>9854445431</v>
      </c>
      <c r="N39" s="104" t="s">
        <v>267</v>
      </c>
      <c r="O39" s="93">
        <v>7896361694</v>
      </c>
      <c r="P39" s="66" t="s">
        <v>268</v>
      </c>
      <c r="Q39" s="47" t="s">
        <v>203</v>
      </c>
      <c r="R39" s="66">
        <v>10</v>
      </c>
      <c r="S39" s="66" t="s">
        <v>164</v>
      </c>
      <c r="T39" s="18"/>
    </row>
    <row r="40" spans="1:20" ht="30.75">
      <c r="A40" s="4">
        <v>36</v>
      </c>
      <c r="B40" s="66" t="s">
        <v>63</v>
      </c>
      <c r="C40" s="70" t="s">
        <v>132</v>
      </c>
      <c r="D40" s="66" t="s">
        <v>23</v>
      </c>
      <c r="E40" s="75"/>
      <c r="F40" s="68" t="s">
        <v>94</v>
      </c>
      <c r="G40" s="47">
        <v>47</v>
      </c>
      <c r="H40" s="47">
        <v>68</v>
      </c>
      <c r="I40" s="54">
        <f t="shared" si="0"/>
        <v>115</v>
      </c>
      <c r="J40" s="113" t="s">
        <v>269</v>
      </c>
      <c r="K40" s="112" t="s">
        <v>249</v>
      </c>
      <c r="L40" s="107" t="s">
        <v>270</v>
      </c>
      <c r="M40" s="89"/>
      <c r="N40" s="107" t="s">
        <v>271</v>
      </c>
      <c r="O40" s="89"/>
      <c r="P40" s="66" t="s">
        <v>268</v>
      </c>
      <c r="Q40" s="47" t="s">
        <v>203</v>
      </c>
      <c r="R40" s="66">
        <v>13</v>
      </c>
      <c r="S40" s="66" t="s">
        <v>164</v>
      </c>
      <c r="T40" s="18"/>
    </row>
    <row r="41" spans="1:20" ht="33">
      <c r="A41" s="4">
        <v>37</v>
      </c>
      <c r="B41" s="66" t="s">
        <v>62</v>
      </c>
      <c r="C41" s="18" t="s">
        <v>133</v>
      </c>
      <c r="D41" s="66" t="s">
        <v>25</v>
      </c>
      <c r="E41" s="68"/>
      <c r="F41" s="68"/>
      <c r="G41" s="47">
        <v>51</v>
      </c>
      <c r="H41" s="47">
        <v>43</v>
      </c>
      <c r="I41" s="54">
        <f t="shared" si="0"/>
        <v>94</v>
      </c>
      <c r="J41" s="66" t="s">
        <v>272</v>
      </c>
      <c r="K41" s="68" t="s">
        <v>261</v>
      </c>
      <c r="L41" s="93" t="s">
        <v>273</v>
      </c>
      <c r="M41" s="114" t="s">
        <v>274</v>
      </c>
      <c r="N41" s="94" t="s">
        <v>275</v>
      </c>
      <c r="O41" s="94">
        <v>9957947803</v>
      </c>
      <c r="P41" s="66" t="s">
        <v>276</v>
      </c>
      <c r="Q41" s="47" t="s">
        <v>162</v>
      </c>
      <c r="R41" s="66">
        <v>15</v>
      </c>
      <c r="S41" s="66" t="s">
        <v>164</v>
      </c>
      <c r="T41" s="18"/>
    </row>
    <row r="42" spans="1:20" ht="33">
      <c r="A42" s="4">
        <v>38</v>
      </c>
      <c r="B42" s="66" t="s">
        <v>62</v>
      </c>
      <c r="C42" s="18" t="s">
        <v>134</v>
      </c>
      <c r="D42" s="66" t="s">
        <v>23</v>
      </c>
      <c r="E42" s="68" t="s">
        <v>135</v>
      </c>
      <c r="F42" s="68" t="s">
        <v>94</v>
      </c>
      <c r="G42" s="47">
        <v>73</v>
      </c>
      <c r="H42" s="47">
        <v>79</v>
      </c>
      <c r="I42" s="54">
        <f t="shared" si="0"/>
        <v>152</v>
      </c>
      <c r="J42" s="66" t="s">
        <v>277</v>
      </c>
      <c r="K42" s="68" t="s">
        <v>261</v>
      </c>
      <c r="L42" s="93" t="s">
        <v>273</v>
      </c>
      <c r="M42" s="114" t="s">
        <v>274</v>
      </c>
      <c r="N42" s="94" t="s">
        <v>275</v>
      </c>
      <c r="O42" s="94">
        <v>9957947803</v>
      </c>
      <c r="P42" s="66" t="s">
        <v>276</v>
      </c>
      <c r="Q42" s="47" t="s">
        <v>162</v>
      </c>
      <c r="R42" s="66">
        <v>14</v>
      </c>
      <c r="S42" s="66" t="s">
        <v>164</v>
      </c>
      <c r="T42" s="18"/>
    </row>
    <row r="43" spans="1:20" ht="49.5">
      <c r="A43" s="4">
        <v>39</v>
      </c>
      <c r="B43" s="71" t="s">
        <v>63</v>
      </c>
      <c r="C43" s="82" t="s">
        <v>136</v>
      </c>
      <c r="D43" s="73" t="s">
        <v>25</v>
      </c>
      <c r="E43" s="83"/>
      <c r="F43" s="84"/>
      <c r="G43" s="74">
        <v>36</v>
      </c>
      <c r="H43" s="74">
        <v>53</v>
      </c>
      <c r="I43" s="54">
        <f t="shared" si="0"/>
        <v>89</v>
      </c>
      <c r="J43" s="74" t="s">
        <v>278</v>
      </c>
      <c r="K43" s="89" t="s">
        <v>158</v>
      </c>
      <c r="L43" s="89" t="s">
        <v>279</v>
      </c>
      <c r="M43" s="89">
        <v>9864782335</v>
      </c>
      <c r="N43" s="89" t="s">
        <v>280</v>
      </c>
      <c r="O43" s="89">
        <v>9678749284</v>
      </c>
      <c r="P43" s="66" t="s">
        <v>276</v>
      </c>
      <c r="Q43" s="47" t="s">
        <v>162</v>
      </c>
      <c r="R43" s="71">
        <v>6</v>
      </c>
      <c r="S43" s="71" t="s">
        <v>164</v>
      </c>
      <c r="T43" s="18"/>
    </row>
    <row r="44" spans="1:20" ht="49.5">
      <c r="A44" s="4">
        <v>40</v>
      </c>
      <c r="B44" s="66" t="s">
        <v>63</v>
      </c>
      <c r="C44" s="18" t="s">
        <v>137</v>
      </c>
      <c r="D44" s="66" t="s">
        <v>23</v>
      </c>
      <c r="E44" s="85" t="s">
        <v>138</v>
      </c>
      <c r="F44" s="68" t="s">
        <v>94</v>
      </c>
      <c r="G44" s="47">
        <v>43</v>
      </c>
      <c r="H44" s="47">
        <v>35</v>
      </c>
      <c r="I44" s="54">
        <f t="shared" si="0"/>
        <v>78</v>
      </c>
      <c r="J44" s="66" t="s">
        <v>281</v>
      </c>
      <c r="K44" s="68" t="s">
        <v>158</v>
      </c>
      <c r="L44" s="89" t="s">
        <v>205</v>
      </c>
      <c r="M44" s="89">
        <v>9854377213</v>
      </c>
      <c r="N44" s="89" t="s">
        <v>206</v>
      </c>
      <c r="O44" s="89">
        <v>7896806768</v>
      </c>
      <c r="P44" s="66" t="s">
        <v>276</v>
      </c>
      <c r="Q44" s="47" t="s">
        <v>162</v>
      </c>
      <c r="R44" s="66">
        <v>7</v>
      </c>
      <c r="S44" s="66" t="s">
        <v>164</v>
      </c>
      <c r="T44" s="18"/>
    </row>
    <row r="45" spans="1:20" ht="33">
      <c r="A45" s="4">
        <v>41</v>
      </c>
      <c r="B45" s="71" t="s">
        <v>62</v>
      </c>
      <c r="C45" s="80" t="s">
        <v>139</v>
      </c>
      <c r="D45" s="71" t="s">
        <v>25</v>
      </c>
      <c r="E45" s="86"/>
      <c r="F45" s="73"/>
      <c r="G45" s="74">
        <v>46</v>
      </c>
      <c r="H45" s="74">
        <v>52</v>
      </c>
      <c r="I45" s="54">
        <f t="shared" si="0"/>
        <v>98</v>
      </c>
      <c r="J45" s="89" t="s">
        <v>282</v>
      </c>
      <c r="K45" s="68" t="s">
        <v>158</v>
      </c>
      <c r="L45" s="81" t="s">
        <v>283</v>
      </c>
      <c r="M45" s="81" t="s">
        <v>284</v>
      </c>
      <c r="N45" s="81" t="s">
        <v>285</v>
      </c>
      <c r="O45" s="81">
        <v>9957402959</v>
      </c>
      <c r="P45" s="71" t="s">
        <v>286</v>
      </c>
      <c r="Q45" s="74" t="s">
        <v>171</v>
      </c>
      <c r="R45" s="71">
        <v>7</v>
      </c>
      <c r="S45" s="71" t="s">
        <v>164</v>
      </c>
      <c r="T45" s="18"/>
    </row>
    <row r="46" spans="1:20" ht="33">
      <c r="A46" s="4">
        <v>42</v>
      </c>
      <c r="B46" s="66" t="s">
        <v>62</v>
      </c>
      <c r="C46" s="77" t="s">
        <v>140</v>
      </c>
      <c r="D46" s="71" t="s">
        <v>23</v>
      </c>
      <c r="E46" s="84">
        <v>18271101024</v>
      </c>
      <c r="F46" s="73" t="s">
        <v>94</v>
      </c>
      <c r="G46" s="74">
        <v>25</v>
      </c>
      <c r="H46" s="74">
        <v>18</v>
      </c>
      <c r="I46" s="54">
        <f t="shared" si="0"/>
        <v>43</v>
      </c>
      <c r="J46" s="71" t="s">
        <v>287</v>
      </c>
      <c r="K46" s="73" t="s">
        <v>158</v>
      </c>
      <c r="L46" s="89" t="s">
        <v>288</v>
      </c>
      <c r="M46" s="89">
        <v>9854247511</v>
      </c>
      <c r="N46" s="89" t="s">
        <v>289</v>
      </c>
      <c r="O46" s="89">
        <v>9859026502</v>
      </c>
      <c r="P46" s="71" t="s">
        <v>286</v>
      </c>
      <c r="Q46" s="74" t="s">
        <v>171</v>
      </c>
      <c r="R46" s="66">
        <v>7</v>
      </c>
      <c r="S46" s="66" t="s">
        <v>164</v>
      </c>
      <c r="T46" s="18"/>
    </row>
    <row r="47" spans="1:20" ht="33">
      <c r="A47" s="4">
        <v>43</v>
      </c>
      <c r="B47" s="66" t="s">
        <v>63</v>
      </c>
      <c r="C47" s="80" t="s">
        <v>141</v>
      </c>
      <c r="D47" s="71" t="s">
        <v>25</v>
      </c>
      <c r="E47" s="73">
        <v>7</v>
      </c>
      <c r="F47" s="73"/>
      <c r="G47" s="74">
        <v>56</v>
      </c>
      <c r="H47" s="74">
        <v>22</v>
      </c>
      <c r="I47" s="54">
        <f t="shared" si="0"/>
        <v>78</v>
      </c>
      <c r="J47" s="72" t="s">
        <v>290</v>
      </c>
      <c r="K47" s="73" t="s">
        <v>158</v>
      </c>
      <c r="L47" s="89" t="s">
        <v>288</v>
      </c>
      <c r="M47" s="89">
        <v>9854247511</v>
      </c>
      <c r="N47" s="89" t="s">
        <v>289</v>
      </c>
      <c r="O47" s="89">
        <v>9859026502</v>
      </c>
      <c r="P47" s="71" t="s">
        <v>286</v>
      </c>
      <c r="Q47" s="74" t="s">
        <v>177</v>
      </c>
      <c r="R47" s="66">
        <v>10</v>
      </c>
      <c r="S47" s="66" t="s">
        <v>164</v>
      </c>
      <c r="T47" s="18"/>
    </row>
    <row r="48" spans="1:20" ht="33">
      <c r="A48" s="4">
        <v>44</v>
      </c>
      <c r="B48" s="66" t="s">
        <v>63</v>
      </c>
      <c r="C48" s="87" t="s">
        <v>142</v>
      </c>
      <c r="D48" s="71" t="s">
        <v>23</v>
      </c>
      <c r="E48" s="84" t="s">
        <v>143</v>
      </c>
      <c r="F48" s="73" t="s">
        <v>94</v>
      </c>
      <c r="G48" s="74">
        <v>36</v>
      </c>
      <c r="H48" s="74">
        <v>20</v>
      </c>
      <c r="I48" s="54">
        <f t="shared" si="0"/>
        <v>56</v>
      </c>
      <c r="J48" s="115" t="s">
        <v>291</v>
      </c>
      <c r="K48" s="73" t="s">
        <v>158</v>
      </c>
      <c r="L48" s="81" t="s">
        <v>208</v>
      </c>
      <c r="M48" s="81" t="s">
        <v>292</v>
      </c>
      <c r="N48" s="81" t="s">
        <v>293</v>
      </c>
      <c r="O48" s="81">
        <v>9706822855</v>
      </c>
      <c r="P48" s="71" t="s">
        <v>286</v>
      </c>
      <c r="Q48" s="74" t="s">
        <v>177</v>
      </c>
      <c r="R48" s="66">
        <v>13</v>
      </c>
      <c r="S48" s="66" t="s">
        <v>164</v>
      </c>
      <c r="T48" s="18"/>
    </row>
    <row r="49" spans="1:20" ht="33">
      <c r="A49" s="4">
        <v>45</v>
      </c>
      <c r="B49" s="66" t="s">
        <v>62</v>
      </c>
      <c r="C49" s="80" t="s">
        <v>144</v>
      </c>
      <c r="D49" s="71" t="s">
        <v>25</v>
      </c>
      <c r="E49" s="84"/>
      <c r="F49" s="73"/>
      <c r="G49" s="74">
        <v>55</v>
      </c>
      <c r="H49" s="74">
        <v>44</v>
      </c>
      <c r="I49" s="54">
        <f t="shared" si="0"/>
        <v>99</v>
      </c>
      <c r="J49" s="89" t="s">
        <v>294</v>
      </c>
      <c r="K49" s="73" t="s">
        <v>158</v>
      </c>
      <c r="L49" s="18" t="s">
        <v>217</v>
      </c>
      <c r="M49" s="18">
        <v>9854377270</v>
      </c>
      <c r="N49" s="18" t="s">
        <v>218</v>
      </c>
      <c r="O49" s="18">
        <v>9954006621</v>
      </c>
      <c r="P49" s="66" t="s">
        <v>295</v>
      </c>
      <c r="Q49" s="47" t="s">
        <v>186</v>
      </c>
      <c r="R49" s="66">
        <v>15</v>
      </c>
      <c r="S49" s="66" t="s">
        <v>164</v>
      </c>
      <c r="T49" s="18"/>
    </row>
    <row r="50" spans="1:20" ht="49.5">
      <c r="A50" s="4">
        <v>46</v>
      </c>
      <c r="B50" s="66" t="s">
        <v>62</v>
      </c>
      <c r="C50" s="70" t="s">
        <v>145</v>
      </c>
      <c r="D50" s="71" t="s">
        <v>23</v>
      </c>
      <c r="E50" s="84" t="s">
        <v>146</v>
      </c>
      <c r="F50" s="76" t="s">
        <v>94</v>
      </c>
      <c r="G50" s="74">
        <v>23</v>
      </c>
      <c r="H50" s="74">
        <v>16</v>
      </c>
      <c r="I50" s="54">
        <f t="shared" si="0"/>
        <v>39</v>
      </c>
      <c r="J50" s="92" t="s">
        <v>296</v>
      </c>
      <c r="K50" s="73" t="s">
        <v>158</v>
      </c>
      <c r="L50" s="18" t="s">
        <v>217</v>
      </c>
      <c r="M50" s="18">
        <v>9854377270</v>
      </c>
      <c r="N50" s="18" t="s">
        <v>218</v>
      </c>
      <c r="O50" s="18">
        <v>9954006621</v>
      </c>
      <c r="P50" s="66" t="s">
        <v>295</v>
      </c>
      <c r="Q50" s="47" t="s">
        <v>186</v>
      </c>
      <c r="R50" s="66">
        <v>14</v>
      </c>
      <c r="S50" s="66" t="s">
        <v>164</v>
      </c>
      <c r="T50" s="18"/>
    </row>
    <row r="51" spans="1:20" ht="33">
      <c r="A51" s="4">
        <v>47</v>
      </c>
      <c r="B51" s="71" t="s">
        <v>63</v>
      </c>
      <c r="C51" s="80" t="s">
        <v>147</v>
      </c>
      <c r="D51" s="71" t="s">
        <v>25</v>
      </c>
      <c r="E51" s="84">
        <v>182</v>
      </c>
      <c r="F51" s="73"/>
      <c r="G51" s="81">
        <v>30</v>
      </c>
      <c r="H51" s="81">
        <v>32</v>
      </c>
      <c r="I51" s="54">
        <f t="shared" si="0"/>
        <v>62</v>
      </c>
      <c r="J51" s="89" t="s">
        <v>297</v>
      </c>
      <c r="K51" s="73" t="s">
        <v>158</v>
      </c>
      <c r="L51" s="81" t="s">
        <v>213</v>
      </c>
      <c r="M51" s="89">
        <v>9613761697</v>
      </c>
      <c r="N51" s="81" t="s">
        <v>237</v>
      </c>
      <c r="O51" s="81">
        <v>9613614789</v>
      </c>
      <c r="P51" s="66" t="s">
        <v>295</v>
      </c>
      <c r="Q51" s="47" t="s">
        <v>186</v>
      </c>
      <c r="R51" s="71">
        <v>6</v>
      </c>
      <c r="S51" s="71" t="s">
        <v>164</v>
      </c>
      <c r="T51" s="18"/>
    </row>
    <row r="52" spans="1:20" ht="49.5">
      <c r="A52" s="4">
        <v>48</v>
      </c>
      <c r="B52" s="71" t="s">
        <v>63</v>
      </c>
      <c r="C52" s="70" t="s">
        <v>148</v>
      </c>
      <c r="D52" s="71" t="s">
        <v>23</v>
      </c>
      <c r="E52" s="84"/>
      <c r="F52" s="73" t="s">
        <v>92</v>
      </c>
      <c r="G52" s="81">
        <v>20</v>
      </c>
      <c r="H52" s="81">
        <v>16</v>
      </c>
      <c r="I52" s="54">
        <f t="shared" si="0"/>
        <v>36</v>
      </c>
      <c r="J52" s="92" t="s">
        <v>298</v>
      </c>
      <c r="K52" s="73" t="s">
        <v>158</v>
      </c>
      <c r="L52" s="103" t="s">
        <v>299</v>
      </c>
      <c r="M52" s="93" t="s">
        <v>300</v>
      </c>
      <c r="N52" s="103" t="s">
        <v>301</v>
      </c>
      <c r="O52" s="81">
        <v>8751801750</v>
      </c>
      <c r="P52" s="66" t="s">
        <v>295</v>
      </c>
      <c r="Q52" s="47" t="s">
        <v>186</v>
      </c>
      <c r="R52" s="66">
        <v>7</v>
      </c>
      <c r="S52" s="66" t="s">
        <v>164</v>
      </c>
      <c r="T52" s="18"/>
    </row>
    <row r="53" spans="1:20" ht="33">
      <c r="A53" s="4">
        <v>49</v>
      </c>
      <c r="B53" s="71" t="s">
        <v>62</v>
      </c>
      <c r="C53" s="77" t="s">
        <v>97</v>
      </c>
      <c r="D53" s="71" t="s">
        <v>23</v>
      </c>
      <c r="E53" s="84" t="s">
        <v>149</v>
      </c>
      <c r="F53" s="73" t="s">
        <v>94</v>
      </c>
      <c r="G53" s="74">
        <v>28</v>
      </c>
      <c r="H53" s="74">
        <v>32</v>
      </c>
      <c r="I53" s="54">
        <f t="shared" si="0"/>
        <v>60</v>
      </c>
      <c r="J53" s="71" t="s">
        <v>302</v>
      </c>
      <c r="K53" s="73" t="s">
        <v>158</v>
      </c>
      <c r="L53" s="81" t="s">
        <v>208</v>
      </c>
      <c r="M53" s="81" t="s">
        <v>292</v>
      </c>
      <c r="N53" s="81" t="s">
        <v>293</v>
      </c>
      <c r="O53" s="81">
        <v>9706822855</v>
      </c>
      <c r="P53" s="71" t="s">
        <v>303</v>
      </c>
      <c r="Q53" s="74" t="s">
        <v>186</v>
      </c>
      <c r="R53" s="71">
        <v>7</v>
      </c>
      <c r="S53" s="71" t="s">
        <v>164</v>
      </c>
      <c r="T53" s="18"/>
    </row>
    <row r="54" spans="1:20" ht="33">
      <c r="A54" s="4">
        <v>50</v>
      </c>
      <c r="B54" s="71" t="s">
        <v>63</v>
      </c>
      <c r="C54" s="77" t="s">
        <v>150</v>
      </c>
      <c r="D54" s="71" t="s">
        <v>23</v>
      </c>
      <c r="E54" s="84">
        <v>18271100615</v>
      </c>
      <c r="F54" s="73" t="s">
        <v>94</v>
      </c>
      <c r="G54" s="74">
        <v>38</v>
      </c>
      <c r="H54" s="74">
        <v>32</v>
      </c>
      <c r="I54" s="54">
        <f t="shared" si="0"/>
        <v>70</v>
      </c>
      <c r="J54" s="71" t="s">
        <v>304</v>
      </c>
      <c r="K54" s="71" t="s">
        <v>158</v>
      </c>
      <c r="L54" s="89" t="s">
        <v>213</v>
      </c>
      <c r="M54" s="93" t="s">
        <v>214</v>
      </c>
      <c r="N54" s="89" t="s">
        <v>225</v>
      </c>
      <c r="O54" s="89">
        <v>9613614789</v>
      </c>
      <c r="P54" s="71" t="s">
        <v>303</v>
      </c>
      <c r="Q54" s="74" t="s">
        <v>186</v>
      </c>
      <c r="R54" s="71">
        <v>10</v>
      </c>
      <c r="S54" s="71" t="s">
        <v>164</v>
      </c>
      <c r="T54" s="18"/>
    </row>
    <row r="55" spans="1:20" ht="33">
      <c r="A55" s="4">
        <v>51</v>
      </c>
      <c r="B55" s="71" t="s">
        <v>62</v>
      </c>
      <c r="C55" s="88" t="s">
        <v>151</v>
      </c>
      <c r="D55" s="71" t="s">
        <v>25</v>
      </c>
      <c r="E55" s="78">
        <v>146</v>
      </c>
      <c r="F55" s="73"/>
      <c r="G55" s="81">
        <v>31</v>
      </c>
      <c r="H55" s="81">
        <v>32</v>
      </c>
      <c r="I55" s="54">
        <f t="shared" si="0"/>
        <v>63</v>
      </c>
      <c r="J55" s="89" t="s">
        <v>305</v>
      </c>
      <c r="K55" s="73" t="s">
        <v>158</v>
      </c>
      <c r="L55" s="104" t="s">
        <v>518</v>
      </c>
      <c r="M55" s="93" t="s">
        <v>468</v>
      </c>
      <c r="N55" s="105" t="s">
        <v>251</v>
      </c>
      <c r="O55" s="81">
        <v>9854125760</v>
      </c>
      <c r="P55" s="71" t="s">
        <v>306</v>
      </c>
      <c r="Q55" s="77" t="s">
        <v>195</v>
      </c>
      <c r="R55" s="71">
        <v>13</v>
      </c>
      <c r="S55" s="71" t="s">
        <v>164</v>
      </c>
      <c r="T55" s="18"/>
    </row>
    <row r="56" spans="1:20" ht="49.5">
      <c r="A56" s="4">
        <v>52</v>
      </c>
      <c r="B56" s="71" t="s">
        <v>63</v>
      </c>
      <c r="C56" s="88" t="s">
        <v>152</v>
      </c>
      <c r="D56" s="71" t="s">
        <v>25</v>
      </c>
      <c r="E56" s="78"/>
      <c r="F56" s="73"/>
      <c r="G56" s="76">
        <v>15</v>
      </c>
      <c r="H56" s="76">
        <v>26</v>
      </c>
      <c r="I56" s="54">
        <f t="shared" si="0"/>
        <v>41</v>
      </c>
      <c r="J56" s="89" t="s">
        <v>307</v>
      </c>
      <c r="K56" s="73" t="s">
        <v>158</v>
      </c>
      <c r="L56" s="104" t="s">
        <v>518</v>
      </c>
      <c r="M56" s="93" t="s">
        <v>468</v>
      </c>
      <c r="N56" s="105" t="s">
        <v>251</v>
      </c>
      <c r="O56" s="81">
        <v>9854125760</v>
      </c>
      <c r="P56" s="71" t="s">
        <v>306</v>
      </c>
      <c r="Q56" s="77" t="s">
        <v>195</v>
      </c>
      <c r="R56" s="71">
        <v>15</v>
      </c>
      <c r="S56" s="71" t="s">
        <v>164</v>
      </c>
      <c r="T56" s="18"/>
    </row>
    <row r="57" spans="1:20" ht="49.5">
      <c r="A57" s="4">
        <v>53</v>
      </c>
      <c r="B57" s="71" t="s">
        <v>62</v>
      </c>
      <c r="C57" s="70" t="s">
        <v>153</v>
      </c>
      <c r="D57" s="71" t="s">
        <v>23</v>
      </c>
      <c r="E57" s="78"/>
      <c r="F57" s="73" t="s">
        <v>92</v>
      </c>
      <c r="G57" s="74">
        <v>40</v>
      </c>
      <c r="H57" s="74">
        <v>30</v>
      </c>
      <c r="I57" s="54">
        <f t="shared" si="0"/>
        <v>70</v>
      </c>
      <c r="J57" s="92" t="s">
        <v>308</v>
      </c>
      <c r="K57" s="73" t="s">
        <v>158</v>
      </c>
      <c r="L57" s="104" t="s">
        <v>213</v>
      </c>
      <c r="M57" s="93" t="s">
        <v>214</v>
      </c>
      <c r="N57" s="105" t="s">
        <v>215</v>
      </c>
      <c r="O57" s="94"/>
      <c r="P57" s="116" t="s">
        <v>309</v>
      </c>
      <c r="Q57" s="77" t="s">
        <v>203</v>
      </c>
      <c r="R57" s="71">
        <v>14</v>
      </c>
      <c r="S57" s="71" t="s">
        <v>164</v>
      </c>
      <c r="T57" s="18"/>
    </row>
    <row r="58" spans="1:20" ht="33">
      <c r="A58" s="4">
        <v>54</v>
      </c>
      <c r="B58" s="71" t="s">
        <v>63</v>
      </c>
      <c r="C58" s="70" t="s">
        <v>154</v>
      </c>
      <c r="D58" s="71" t="s">
        <v>23</v>
      </c>
      <c r="E58" s="78"/>
      <c r="F58" s="73" t="s">
        <v>94</v>
      </c>
      <c r="G58" s="74">
        <v>25</v>
      </c>
      <c r="H58" s="74">
        <v>30</v>
      </c>
      <c r="I58" s="54">
        <f t="shared" si="0"/>
        <v>55</v>
      </c>
      <c r="J58" s="92" t="s">
        <v>310</v>
      </c>
      <c r="K58" s="73" t="s">
        <v>158</v>
      </c>
      <c r="L58" s="105" t="s">
        <v>188</v>
      </c>
      <c r="M58" s="135" t="s">
        <v>504</v>
      </c>
      <c r="N58" s="105" t="s">
        <v>505</v>
      </c>
      <c r="O58" s="94">
        <v>9577846183</v>
      </c>
      <c r="P58" s="116" t="s">
        <v>309</v>
      </c>
      <c r="Q58" s="77" t="s">
        <v>203</v>
      </c>
      <c r="R58" s="71">
        <v>6</v>
      </c>
      <c r="S58" s="71" t="s">
        <v>164</v>
      </c>
      <c r="T58" s="18"/>
    </row>
    <row r="59" spans="1:20" ht="33">
      <c r="A59" s="4">
        <v>55</v>
      </c>
      <c r="B59" s="71" t="s">
        <v>62</v>
      </c>
      <c r="C59" s="80" t="s">
        <v>155</v>
      </c>
      <c r="D59" s="71" t="s">
        <v>25</v>
      </c>
      <c r="E59" s="78"/>
      <c r="F59" s="73"/>
      <c r="G59" s="74">
        <v>40</v>
      </c>
      <c r="H59" s="74">
        <v>41</v>
      </c>
      <c r="I59" s="54">
        <f t="shared" si="0"/>
        <v>81</v>
      </c>
      <c r="J59" s="74" t="s">
        <v>311</v>
      </c>
      <c r="K59" s="89" t="s">
        <v>158</v>
      </c>
      <c r="L59" s="111" t="s">
        <v>911</v>
      </c>
      <c r="M59" s="107">
        <v>8638993979</v>
      </c>
      <c r="N59" s="111" t="s">
        <v>912</v>
      </c>
      <c r="O59" s="107">
        <v>7576074926</v>
      </c>
      <c r="P59" s="116" t="s">
        <v>312</v>
      </c>
      <c r="Q59" s="77" t="s">
        <v>162</v>
      </c>
      <c r="R59" s="71">
        <v>7</v>
      </c>
      <c r="S59" s="71" t="s">
        <v>164</v>
      </c>
      <c r="T59" s="18"/>
    </row>
    <row r="60" spans="1:20" ht="33">
      <c r="A60" s="4">
        <v>56</v>
      </c>
      <c r="B60" s="71" t="s">
        <v>63</v>
      </c>
      <c r="C60" s="80" t="s">
        <v>156</v>
      </c>
      <c r="D60" s="71" t="s">
        <v>25</v>
      </c>
      <c r="E60" s="78"/>
      <c r="F60" s="73"/>
      <c r="G60" s="74">
        <v>33</v>
      </c>
      <c r="H60" s="74">
        <v>40</v>
      </c>
      <c r="I60" s="54">
        <f t="shared" si="0"/>
        <v>73</v>
      </c>
      <c r="J60" s="74" t="s">
        <v>313</v>
      </c>
      <c r="K60" s="89" t="s">
        <v>158</v>
      </c>
      <c r="L60" s="111" t="s">
        <v>909</v>
      </c>
      <c r="M60" s="107"/>
      <c r="N60" s="111" t="s">
        <v>910</v>
      </c>
      <c r="O60" s="107"/>
      <c r="P60" s="116" t="s">
        <v>312</v>
      </c>
      <c r="Q60" s="77" t="s">
        <v>162</v>
      </c>
      <c r="R60" s="71">
        <v>7</v>
      </c>
      <c r="S60" s="71" t="s">
        <v>164</v>
      </c>
      <c r="T60" s="18"/>
    </row>
    <row r="61" spans="1:20">
      <c r="A61" s="4">
        <v>57</v>
      </c>
      <c r="B61" s="71"/>
      <c r="C61" s="80"/>
      <c r="D61" s="71"/>
      <c r="E61" s="78"/>
      <c r="F61" s="77"/>
      <c r="G61" s="74"/>
      <c r="H61" s="74"/>
      <c r="I61" s="54">
        <f t="shared" si="0"/>
        <v>0</v>
      </c>
      <c r="J61" s="71"/>
      <c r="K61" s="77"/>
      <c r="L61" s="77"/>
      <c r="M61" s="77"/>
      <c r="N61" s="77"/>
      <c r="O61" s="77"/>
      <c r="P61" s="116"/>
      <c r="Q61" s="77"/>
      <c r="R61" s="71"/>
      <c r="S61" s="71"/>
      <c r="T61" s="18"/>
    </row>
    <row r="62" spans="1:20">
      <c r="A62" s="4">
        <v>58</v>
      </c>
      <c r="B62" s="17"/>
      <c r="C62" s="80"/>
      <c r="D62" s="71"/>
      <c r="E62" s="78"/>
      <c r="F62" s="77"/>
      <c r="G62" s="74"/>
      <c r="H62" s="74"/>
      <c r="I62" s="54">
        <f t="shared" si="0"/>
        <v>0</v>
      </c>
      <c r="J62" s="71"/>
      <c r="K62" s="77"/>
      <c r="L62" s="77"/>
      <c r="M62" s="77"/>
      <c r="N62" s="77"/>
      <c r="O62" s="77"/>
      <c r="P62" s="116"/>
      <c r="Q62" s="77"/>
      <c r="R62" s="77"/>
      <c r="S62" s="77"/>
      <c r="T62" s="18"/>
    </row>
    <row r="63" spans="1:20">
      <c r="A63" s="4">
        <v>59</v>
      </c>
      <c r="B63" s="17"/>
      <c r="C63" s="77"/>
      <c r="D63" s="71"/>
      <c r="E63" s="78"/>
      <c r="F63" s="77"/>
      <c r="G63" s="74"/>
      <c r="H63" s="74"/>
      <c r="I63" s="54">
        <f t="shared" si="0"/>
        <v>0</v>
      </c>
      <c r="J63" s="71"/>
      <c r="K63" s="77"/>
      <c r="L63" s="77"/>
      <c r="M63" s="77"/>
      <c r="N63" s="77"/>
      <c r="O63" s="77"/>
      <c r="P63" s="116"/>
      <c r="Q63" s="77"/>
      <c r="R63" s="71"/>
      <c r="S63" s="71"/>
      <c r="T63" s="18"/>
    </row>
    <row r="64" spans="1:20">
      <c r="A64" s="4">
        <v>60</v>
      </c>
      <c r="B64" s="17"/>
      <c r="C64" s="80"/>
      <c r="D64" s="73"/>
      <c r="E64" s="78"/>
      <c r="F64" s="77"/>
      <c r="G64" s="78"/>
      <c r="H64" s="78"/>
      <c r="I64" s="54">
        <f t="shared" si="0"/>
        <v>0</v>
      </c>
      <c r="J64" s="71"/>
      <c r="K64" s="77"/>
      <c r="L64" s="77"/>
      <c r="M64" s="77"/>
      <c r="N64" s="77"/>
      <c r="O64" s="77"/>
      <c r="P64" s="116"/>
      <c r="Q64" s="77"/>
      <c r="R64" s="77"/>
      <c r="S64" s="77"/>
      <c r="T64" s="18"/>
    </row>
    <row r="65" spans="1:20">
      <c r="A65" s="4">
        <v>61</v>
      </c>
      <c r="B65" s="17"/>
      <c r="C65" s="77"/>
      <c r="D65" s="71"/>
      <c r="E65" s="78"/>
      <c r="F65" s="77"/>
      <c r="G65" s="78"/>
      <c r="H65" s="78"/>
      <c r="I65" s="54">
        <f t="shared" si="0"/>
        <v>0</v>
      </c>
      <c r="J65" s="71"/>
      <c r="K65" s="77"/>
      <c r="L65" s="77"/>
      <c r="M65" s="77"/>
      <c r="N65" s="77"/>
      <c r="O65" s="77"/>
      <c r="P65" s="117"/>
      <c r="Q65" s="77"/>
      <c r="R65" s="77"/>
      <c r="S65" s="77"/>
      <c r="T65" s="18"/>
    </row>
    <row r="66" spans="1:20">
      <c r="A66" s="4">
        <v>62</v>
      </c>
      <c r="B66" s="17"/>
      <c r="C66" s="80"/>
      <c r="D66" s="73"/>
      <c r="E66" s="78"/>
      <c r="F66" s="77"/>
      <c r="G66" s="78"/>
      <c r="H66" s="78"/>
      <c r="I66" s="54">
        <f t="shared" si="0"/>
        <v>0</v>
      </c>
      <c r="J66" s="71"/>
      <c r="K66" s="77"/>
      <c r="L66" s="77"/>
      <c r="M66" s="77"/>
      <c r="N66" s="77"/>
      <c r="O66" s="77"/>
      <c r="P66" s="117"/>
      <c r="Q66" s="77"/>
      <c r="R66" s="77"/>
      <c r="S66" s="77"/>
      <c r="T66" s="18"/>
    </row>
    <row r="67" spans="1:20">
      <c r="A67" s="4">
        <v>63</v>
      </c>
      <c r="B67" s="17"/>
      <c r="C67" s="77"/>
      <c r="D67" s="71"/>
      <c r="E67" s="78"/>
      <c r="F67" s="77"/>
      <c r="G67" s="78"/>
      <c r="H67" s="78"/>
      <c r="I67" s="54">
        <f t="shared" si="0"/>
        <v>0</v>
      </c>
      <c r="J67" s="71"/>
      <c r="K67" s="77"/>
      <c r="L67" s="77"/>
      <c r="M67" s="77"/>
      <c r="N67" s="77"/>
      <c r="O67" s="77"/>
      <c r="P67" s="117"/>
      <c r="Q67" s="77"/>
      <c r="R67" s="77"/>
      <c r="S67" s="77"/>
      <c r="T67" s="18"/>
    </row>
    <row r="68" spans="1:20">
      <c r="A68" s="4">
        <v>64</v>
      </c>
      <c r="B68" s="17"/>
      <c r="C68" s="77"/>
      <c r="D68" s="71"/>
      <c r="E68" s="78"/>
      <c r="F68" s="77"/>
      <c r="G68" s="74"/>
      <c r="H68" s="74"/>
      <c r="I68" s="54">
        <f t="shared" si="0"/>
        <v>0</v>
      </c>
      <c r="J68" s="71"/>
      <c r="K68" s="77"/>
      <c r="L68" s="77"/>
      <c r="M68" s="77"/>
      <c r="N68" s="77"/>
      <c r="O68" s="77"/>
      <c r="P68" s="117"/>
      <c r="Q68" s="77"/>
      <c r="R68" s="77"/>
      <c r="S68" s="77"/>
      <c r="T68" s="18"/>
    </row>
    <row r="69" spans="1:20">
      <c r="A69" s="4">
        <v>65</v>
      </c>
      <c r="B69" s="17"/>
      <c r="C69" s="77"/>
      <c r="D69" s="71"/>
      <c r="E69" s="78"/>
      <c r="F69" s="77"/>
      <c r="G69" s="74"/>
      <c r="H69" s="74"/>
      <c r="I69" s="54">
        <f t="shared" si="0"/>
        <v>0</v>
      </c>
      <c r="J69" s="71"/>
      <c r="K69" s="77"/>
      <c r="L69" s="77"/>
      <c r="M69" s="77"/>
      <c r="N69" s="77"/>
      <c r="O69" s="77"/>
      <c r="P69" s="117"/>
      <c r="Q69" s="77"/>
      <c r="R69" s="77"/>
      <c r="S69" s="77"/>
      <c r="T69" s="18"/>
    </row>
    <row r="70" spans="1:20">
      <c r="A70" s="4">
        <v>66</v>
      </c>
      <c r="B70" s="17"/>
      <c r="C70" s="77"/>
      <c r="D70" s="71"/>
      <c r="E70" s="78"/>
      <c r="F70" s="77"/>
      <c r="G70" s="74"/>
      <c r="H70" s="74"/>
      <c r="I70" s="54">
        <f t="shared" ref="I70:I133" si="1">SUM(G70:H70)</f>
        <v>0</v>
      </c>
      <c r="J70" s="71"/>
      <c r="K70" s="77"/>
      <c r="L70" s="77"/>
      <c r="M70" s="77"/>
      <c r="N70" s="77"/>
      <c r="O70" s="77"/>
      <c r="P70" s="117"/>
      <c r="Q70" s="77"/>
      <c r="R70" s="77"/>
      <c r="S70" s="77"/>
      <c r="T70" s="18"/>
    </row>
    <row r="71" spans="1:20">
      <c r="A71" s="4">
        <v>67</v>
      </c>
      <c r="B71" s="17"/>
      <c r="C71" s="77"/>
      <c r="D71" s="71"/>
      <c r="E71" s="78"/>
      <c r="F71" s="77"/>
      <c r="G71" s="74"/>
      <c r="H71" s="74"/>
      <c r="I71" s="54">
        <f t="shared" si="1"/>
        <v>0</v>
      </c>
      <c r="J71" s="89"/>
      <c r="K71" s="77"/>
      <c r="L71" s="77"/>
      <c r="M71" s="77"/>
      <c r="N71" s="77"/>
      <c r="O71" s="77"/>
      <c r="P71" s="117"/>
      <c r="Q71" s="77"/>
      <c r="R71" s="77"/>
      <c r="S71" s="77"/>
      <c r="T71" s="18"/>
    </row>
    <row r="72" spans="1:20">
      <c r="A72" s="4">
        <v>68</v>
      </c>
      <c r="B72" s="17"/>
      <c r="C72" s="77"/>
      <c r="D72" s="71"/>
      <c r="E72" s="78"/>
      <c r="F72" s="77"/>
      <c r="G72" s="74"/>
      <c r="H72" s="74"/>
      <c r="I72" s="54">
        <f t="shared" si="1"/>
        <v>0</v>
      </c>
      <c r="J72" s="71"/>
      <c r="K72" s="77"/>
      <c r="L72" s="77"/>
      <c r="M72" s="77"/>
      <c r="N72" s="77"/>
      <c r="O72" s="77"/>
      <c r="P72" s="117"/>
      <c r="Q72" s="77"/>
      <c r="R72" s="77"/>
      <c r="S72" s="77"/>
      <c r="T72" s="18"/>
    </row>
    <row r="73" spans="1:20">
      <c r="A73" s="4">
        <v>69</v>
      </c>
      <c r="B73" s="17"/>
      <c r="C73" s="77"/>
      <c r="D73" s="71"/>
      <c r="E73" s="78"/>
      <c r="F73" s="77"/>
      <c r="G73" s="74"/>
      <c r="H73" s="74"/>
      <c r="I73" s="54">
        <f t="shared" si="1"/>
        <v>0</v>
      </c>
      <c r="J73" s="18"/>
      <c r="K73" s="18"/>
      <c r="L73" s="18"/>
      <c r="M73" s="18"/>
      <c r="N73" s="18"/>
      <c r="O73" s="18"/>
      <c r="P73" s="23"/>
      <c r="Q73" s="18"/>
      <c r="R73" s="18"/>
      <c r="S73" s="18"/>
      <c r="T73" s="18"/>
    </row>
    <row r="74" spans="1:20">
      <c r="A74" s="4">
        <v>70</v>
      </c>
      <c r="B74" s="17"/>
      <c r="C74" s="77"/>
      <c r="D74" s="71"/>
      <c r="E74" s="78"/>
      <c r="F74" s="77"/>
      <c r="G74" s="74"/>
      <c r="H74" s="74"/>
      <c r="I74" s="54">
        <f t="shared" si="1"/>
        <v>0</v>
      </c>
      <c r="J74" s="55"/>
      <c r="K74" s="55"/>
      <c r="L74" s="55"/>
      <c r="M74" s="55"/>
      <c r="N74" s="55"/>
      <c r="O74" s="55"/>
      <c r="P74" s="23"/>
      <c r="Q74" s="18"/>
      <c r="R74" s="18"/>
      <c r="S74" s="18"/>
      <c r="T74" s="18"/>
    </row>
    <row r="75" spans="1:20">
      <c r="A75" s="4">
        <v>71</v>
      </c>
      <c r="B75" s="17"/>
      <c r="C75" s="18"/>
      <c r="D75" s="18"/>
      <c r="E75" s="19"/>
      <c r="F75" s="18"/>
      <c r="G75" s="19"/>
      <c r="H75" s="19"/>
      <c r="I75" s="54">
        <f t="shared" si="1"/>
        <v>0</v>
      </c>
      <c r="J75" s="18"/>
      <c r="K75" s="18"/>
      <c r="L75" s="18"/>
      <c r="M75" s="18"/>
      <c r="N75" s="18"/>
      <c r="O75" s="18"/>
      <c r="P75" s="23"/>
      <c r="Q75" s="18"/>
      <c r="R75" s="18"/>
      <c r="S75" s="18"/>
      <c r="T75" s="18"/>
    </row>
    <row r="76" spans="1:20">
      <c r="A76" s="4">
        <v>72</v>
      </c>
      <c r="B76" s="17"/>
      <c r="C76" s="18"/>
      <c r="D76" s="18"/>
      <c r="E76" s="19"/>
      <c r="F76" s="18"/>
      <c r="G76" s="19"/>
      <c r="H76" s="19"/>
      <c r="I76" s="54">
        <f t="shared" si="1"/>
        <v>0</v>
      </c>
      <c r="J76" s="18"/>
      <c r="K76" s="18"/>
      <c r="L76" s="18"/>
      <c r="M76" s="18"/>
      <c r="N76" s="18"/>
      <c r="O76" s="18"/>
      <c r="P76" s="23"/>
      <c r="Q76" s="18"/>
      <c r="R76" s="18"/>
      <c r="S76" s="18"/>
      <c r="T76" s="18"/>
    </row>
    <row r="77" spans="1:20">
      <c r="A77" s="4">
        <v>73</v>
      </c>
      <c r="B77" s="17"/>
      <c r="C77" s="18"/>
      <c r="D77" s="18"/>
      <c r="E77" s="19"/>
      <c r="F77" s="18"/>
      <c r="G77" s="19"/>
      <c r="H77" s="19"/>
      <c r="I77" s="54">
        <f t="shared" si="1"/>
        <v>0</v>
      </c>
      <c r="J77" s="18"/>
      <c r="K77" s="18"/>
      <c r="L77" s="18"/>
      <c r="M77" s="18"/>
      <c r="N77" s="18"/>
      <c r="O77" s="18"/>
      <c r="P77" s="23"/>
      <c r="Q77" s="18"/>
      <c r="R77" s="18"/>
      <c r="S77" s="18"/>
      <c r="T77" s="18"/>
    </row>
    <row r="78" spans="1:20">
      <c r="A78" s="4">
        <v>74</v>
      </c>
      <c r="B78" s="17"/>
      <c r="C78" s="18"/>
      <c r="D78" s="18"/>
      <c r="E78" s="19"/>
      <c r="F78" s="18"/>
      <c r="G78" s="19"/>
      <c r="H78" s="19"/>
      <c r="I78" s="54">
        <f t="shared" si="1"/>
        <v>0</v>
      </c>
      <c r="J78" s="18"/>
      <c r="K78" s="18"/>
      <c r="L78" s="18"/>
      <c r="M78" s="18"/>
      <c r="N78" s="18"/>
      <c r="O78" s="18"/>
      <c r="P78" s="23"/>
      <c r="Q78" s="18"/>
      <c r="R78" s="18"/>
      <c r="S78" s="18"/>
      <c r="T78" s="18"/>
    </row>
    <row r="79" spans="1:20">
      <c r="A79" s="4">
        <v>75</v>
      </c>
      <c r="B79" s="17"/>
      <c r="C79" s="18"/>
      <c r="D79" s="18"/>
      <c r="E79" s="19"/>
      <c r="F79" s="18"/>
      <c r="G79" s="19"/>
      <c r="H79" s="19"/>
      <c r="I79" s="54">
        <f t="shared" si="1"/>
        <v>0</v>
      </c>
      <c r="J79" s="18"/>
      <c r="K79" s="18"/>
      <c r="L79" s="18"/>
      <c r="M79" s="18"/>
      <c r="N79" s="18"/>
      <c r="O79" s="18"/>
      <c r="P79" s="23"/>
      <c r="Q79" s="18"/>
      <c r="R79" s="18"/>
      <c r="S79" s="18"/>
      <c r="T79" s="18"/>
    </row>
    <row r="80" spans="1:20">
      <c r="A80" s="4">
        <v>76</v>
      </c>
      <c r="B80" s="17"/>
      <c r="C80" s="18"/>
      <c r="D80" s="18"/>
      <c r="E80" s="19"/>
      <c r="F80" s="18"/>
      <c r="G80" s="19"/>
      <c r="H80" s="19"/>
      <c r="I80" s="54">
        <f t="shared" si="1"/>
        <v>0</v>
      </c>
      <c r="J80" s="18"/>
      <c r="K80" s="18"/>
      <c r="L80" s="18"/>
      <c r="M80" s="18"/>
      <c r="N80" s="18"/>
      <c r="O80" s="18"/>
      <c r="P80" s="23"/>
      <c r="Q80" s="18"/>
      <c r="R80" s="18"/>
      <c r="S80" s="18"/>
      <c r="T80" s="18"/>
    </row>
    <row r="81" spans="1:20">
      <c r="A81" s="4">
        <v>77</v>
      </c>
      <c r="B81" s="17"/>
      <c r="C81" s="18"/>
      <c r="D81" s="18"/>
      <c r="E81" s="19"/>
      <c r="F81" s="18"/>
      <c r="G81" s="19"/>
      <c r="H81" s="19"/>
      <c r="I81" s="54">
        <f t="shared" si="1"/>
        <v>0</v>
      </c>
      <c r="J81" s="18"/>
      <c r="K81" s="18"/>
      <c r="L81" s="18"/>
      <c r="M81" s="18"/>
      <c r="N81" s="18"/>
      <c r="O81" s="18"/>
      <c r="P81" s="23"/>
      <c r="Q81" s="18"/>
      <c r="R81" s="18"/>
      <c r="S81" s="18"/>
      <c r="T81" s="18"/>
    </row>
    <row r="82" spans="1:20">
      <c r="A82" s="4">
        <v>78</v>
      </c>
      <c r="B82" s="17"/>
      <c r="C82" s="18"/>
      <c r="D82" s="18"/>
      <c r="E82" s="19"/>
      <c r="F82" s="18"/>
      <c r="G82" s="19"/>
      <c r="H82" s="19"/>
      <c r="I82" s="54">
        <f t="shared" si="1"/>
        <v>0</v>
      </c>
      <c r="J82" s="18"/>
      <c r="K82" s="18"/>
      <c r="L82" s="18"/>
      <c r="M82" s="18"/>
      <c r="N82" s="18"/>
      <c r="O82" s="18"/>
      <c r="P82" s="23"/>
      <c r="Q82" s="18"/>
      <c r="R82" s="18"/>
      <c r="S82" s="18"/>
      <c r="T82" s="18"/>
    </row>
    <row r="83" spans="1:20">
      <c r="A83" s="4">
        <v>79</v>
      </c>
      <c r="B83" s="17"/>
      <c r="C83" s="18"/>
      <c r="D83" s="18"/>
      <c r="E83" s="19"/>
      <c r="F83" s="18"/>
      <c r="G83" s="19"/>
      <c r="H83" s="19"/>
      <c r="I83" s="54">
        <f t="shared" si="1"/>
        <v>0</v>
      </c>
      <c r="J83" s="18"/>
      <c r="K83" s="18"/>
      <c r="L83" s="18"/>
      <c r="M83" s="18"/>
      <c r="N83" s="18"/>
      <c r="O83" s="18"/>
      <c r="P83" s="23"/>
      <c r="Q83" s="18"/>
      <c r="R83" s="18"/>
      <c r="S83" s="18"/>
      <c r="T83" s="18"/>
    </row>
    <row r="84" spans="1:20">
      <c r="A84" s="4">
        <v>80</v>
      </c>
      <c r="B84" s="17"/>
      <c r="C84" s="18"/>
      <c r="D84" s="18"/>
      <c r="E84" s="19"/>
      <c r="F84" s="18"/>
      <c r="G84" s="19"/>
      <c r="H84" s="19"/>
      <c r="I84" s="54">
        <f t="shared" si="1"/>
        <v>0</v>
      </c>
      <c r="J84" s="18"/>
      <c r="K84" s="18"/>
      <c r="L84" s="18"/>
      <c r="M84" s="18"/>
      <c r="N84" s="18"/>
      <c r="O84" s="18"/>
      <c r="P84" s="23"/>
      <c r="Q84" s="18"/>
      <c r="R84" s="18"/>
      <c r="S84" s="18"/>
      <c r="T84" s="18"/>
    </row>
    <row r="85" spans="1:20">
      <c r="A85" s="4">
        <v>81</v>
      </c>
      <c r="B85" s="17"/>
      <c r="C85" s="18"/>
      <c r="D85" s="18"/>
      <c r="E85" s="19"/>
      <c r="F85" s="18"/>
      <c r="G85" s="19"/>
      <c r="H85" s="19"/>
      <c r="I85" s="54">
        <f t="shared" si="1"/>
        <v>0</v>
      </c>
      <c r="J85" s="18"/>
      <c r="K85" s="18"/>
      <c r="L85" s="18"/>
      <c r="M85" s="18"/>
      <c r="N85" s="18"/>
      <c r="O85" s="18"/>
      <c r="P85" s="23"/>
      <c r="Q85" s="18"/>
      <c r="R85" s="18"/>
      <c r="S85" s="18"/>
      <c r="T85" s="18"/>
    </row>
    <row r="86" spans="1:20">
      <c r="A86" s="4">
        <v>82</v>
      </c>
      <c r="B86" s="17"/>
      <c r="C86" s="18"/>
      <c r="D86" s="18"/>
      <c r="E86" s="19"/>
      <c r="F86" s="18"/>
      <c r="G86" s="19"/>
      <c r="H86" s="19"/>
      <c r="I86" s="54">
        <f t="shared" si="1"/>
        <v>0</v>
      </c>
      <c r="J86" s="18"/>
      <c r="K86" s="18"/>
      <c r="L86" s="18"/>
      <c r="M86" s="18"/>
      <c r="N86" s="18"/>
      <c r="O86" s="18"/>
      <c r="P86" s="23"/>
      <c r="Q86" s="18"/>
      <c r="R86" s="18"/>
      <c r="S86" s="18"/>
      <c r="T86" s="18"/>
    </row>
    <row r="87" spans="1:20">
      <c r="A87" s="4">
        <v>83</v>
      </c>
      <c r="B87" s="17"/>
      <c r="C87" s="18"/>
      <c r="D87" s="18"/>
      <c r="E87" s="19"/>
      <c r="F87" s="18"/>
      <c r="G87" s="19"/>
      <c r="H87" s="19"/>
      <c r="I87" s="54">
        <f t="shared" si="1"/>
        <v>0</v>
      </c>
      <c r="J87" s="18"/>
      <c r="K87" s="18"/>
      <c r="L87" s="18"/>
      <c r="M87" s="18"/>
      <c r="N87" s="18"/>
      <c r="O87" s="18"/>
      <c r="P87" s="23"/>
      <c r="Q87" s="18"/>
      <c r="R87" s="18"/>
      <c r="S87" s="18"/>
      <c r="T87" s="18"/>
    </row>
    <row r="88" spans="1:20">
      <c r="A88" s="4">
        <v>84</v>
      </c>
      <c r="B88" s="17"/>
      <c r="C88" s="18"/>
      <c r="D88" s="18"/>
      <c r="E88" s="19"/>
      <c r="F88" s="18"/>
      <c r="G88" s="19"/>
      <c r="H88" s="19"/>
      <c r="I88" s="54">
        <f t="shared" si="1"/>
        <v>0</v>
      </c>
      <c r="J88" s="18"/>
      <c r="K88" s="18"/>
      <c r="L88" s="18"/>
      <c r="M88" s="18"/>
      <c r="N88" s="18"/>
      <c r="O88" s="18"/>
      <c r="P88" s="23"/>
      <c r="Q88" s="18"/>
      <c r="R88" s="18"/>
      <c r="S88" s="18"/>
      <c r="T88" s="18"/>
    </row>
    <row r="89" spans="1:20">
      <c r="A89" s="4">
        <v>85</v>
      </c>
      <c r="B89" s="17"/>
      <c r="C89" s="18"/>
      <c r="D89" s="18"/>
      <c r="E89" s="19"/>
      <c r="F89" s="18"/>
      <c r="G89" s="19"/>
      <c r="H89" s="19"/>
      <c r="I89" s="54">
        <f t="shared" si="1"/>
        <v>0</v>
      </c>
      <c r="J89" s="18"/>
      <c r="K89" s="18"/>
      <c r="L89" s="18"/>
      <c r="M89" s="18"/>
      <c r="N89" s="18"/>
      <c r="O89" s="18"/>
      <c r="P89" s="23"/>
      <c r="Q89" s="18"/>
      <c r="R89" s="18"/>
      <c r="S89" s="18"/>
      <c r="T89" s="18"/>
    </row>
    <row r="90" spans="1:20">
      <c r="A90" s="4">
        <v>86</v>
      </c>
      <c r="B90" s="17"/>
      <c r="C90" s="18"/>
      <c r="D90" s="18"/>
      <c r="E90" s="19"/>
      <c r="F90" s="18"/>
      <c r="G90" s="19"/>
      <c r="H90" s="19"/>
      <c r="I90" s="54">
        <f t="shared" si="1"/>
        <v>0</v>
      </c>
      <c r="J90" s="18"/>
      <c r="K90" s="18"/>
      <c r="L90" s="18"/>
      <c r="M90" s="18"/>
      <c r="N90" s="18"/>
      <c r="O90" s="18"/>
      <c r="P90" s="23"/>
      <c r="Q90" s="18"/>
      <c r="R90" s="18"/>
      <c r="S90" s="18"/>
      <c r="T90" s="18"/>
    </row>
    <row r="91" spans="1:20">
      <c r="A91" s="4">
        <v>87</v>
      </c>
      <c r="B91" s="17"/>
      <c r="C91" s="18"/>
      <c r="D91" s="18"/>
      <c r="E91" s="19"/>
      <c r="F91" s="18"/>
      <c r="G91" s="19"/>
      <c r="H91" s="19"/>
      <c r="I91" s="54">
        <f t="shared" si="1"/>
        <v>0</v>
      </c>
      <c r="J91" s="18"/>
      <c r="K91" s="18"/>
      <c r="L91" s="18"/>
      <c r="M91" s="18"/>
      <c r="N91" s="18"/>
      <c r="O91" s="18"/>
      <c r="P91" s="23"/>
      <c r="Q91" s="18"/>
      <c r="R91" s="18"/>
      <c r="S91" s="18"/>
      <c r="T91" s="18"/>
    </row>
    <row r="92" spans="1:20">
      <c r="A92" s="4">
        <v>88</v>
      </c>
      <c r="B92" s="17"/>
      <c r="C92" s="18"/>
      <c r="D92" s="18"/>
      <c r="E92" s="19"/>
      <c r="F92" s="18"/>
      <c r="G92" s="19"/>
      <c r="H92" s="19"/>
      <c r="I92" s="54">
        <f t="shared" si="1"/>
        <v>0</v>
      </c>
      <c r="J92" s="18"/>
      <c r="K92" s="18"/>
      <c r="L92" s="18"/>
      <c r="M92" s="18"/>
      <c r="N92" s="18"/>
      <c r="O92" s="18"/>
      <c r="P92" s="23"/>
      <c r="Q92" s="18"/>
      <c r="R92" s="18"/>
      <c r="S92" s="18"/>
      <c r="T92" s="18"/>
    </row>
    <row r="93" spans="1:20">
      <c r="A93" s="4">
        <v>89</v>
      </c>
      <c r="B93" s="17"/>
      <c r="C93" s="18"/>
      <c r="D93" s="18"/>
      <c r="E93" s="19"/>
      <c r="F93" s="18"/>
      <c r="G93" s="19"/>
      <c r="H93" s="19"/>
      <c r="I93" s="54">
        <f t="shared" si="1"/>
        <v>0</v>
      </c>
      <c r="J93" s="18"/>
      <c r="K93" s="18"/>
      <c r="L93" s="18"/>
      <c r="M93" s="18"/>
      <c r="N93" s="18"/>
      <c r="O93" s="18"/>
      <c r="P93" s="23"/>
      <c r="Q93" s="18"/>
      <c r="R93" s="18"/>
      <c r="S93" s="18"/>
      <c r="T93" s="18"/>
    </row>
    <row r="94" spans="1:20">
      <c r="A94" s="4">
        <v>90</v>
      </c>
      <c r="B94" s="17"/>
      <c r="C94" s="18"/>
      <c r="D94" s="18"/>
      <c r="E94" s="19"/>
      <c r="F94" s="18"/>
      <c r="G94" s="19"/>
      <c r="H94" s="19"/>
      <c r="I94" s="54">
        <f t="shared" si="1"/>
        <v>0</v>
      </c>
      <c r="J94" s="18"/>
      <c r="K94" s="18"/>
      <c r="L94" s="18"/>
      <c r="M94" s="18"/>
      <c r="N94" s="18"/>
      <c r="O94" s="18"/>
      <c r="P94" s="23"/>
      <c r="Q94" s="18"/>
      <c r="R94" s="18"/>
      <c r="S94" s="18"/>
      <c r="T94" s="18"/>
    </row>
    <row r="95" spans="1:20">
      <c r="A95" s="4">
        <v>91</v>
      </c>
      <c r="B95" s="17"/>
      <c r="C95" s="18"/>
      <c r="D95" s="18"/>
      <c r="E95" s="19"/>
      <c r="F95" s="18"/>
      <c r="G95" s="19"/>
      <c r="H95" s="19"/>
      <c r="I95" s="54">
        <f t="shared" si="1"/>
        <v>0</v>
      </c>
      <c r="J95" s="18"/>
      <c r="K95" s="18"/>
      <c r="L95" s="18"/>
      <c r="M95" s="18"/>
      <c r="N95" s="18"/>
      <c r="O95" s="18"/>
      <c r="P95" s="23"/>
      <c r="Q95" s="18"/>
      <c r="R95" s="18"/>
      <c r="S95" s="18"/>
      <c r="T95" s="18"/>
    </row>
    <row r="96" spans="1:20">
      <c r="A96" s="4">
        <v>92</v>
      </c>
      <c r="B96" s="17"/>
      <c r="C96" s="18"/>
      <c r="D96" s="18"/>
      <c r="E96" s="19"/>
      <c r="F96" s="18"/>
      <c r="G96" s="19"/>
      <c r="H96" s="19"/>
      <c r="I96" s="54">
        <f t="shared" si="1"/>
        <v>0</v>
      </c>
      <c r="J96" s="18"/>
      <c r="K96" s="18"/>
      <c r="L96" s="18"/>
      <c r="M96" s="18"/>
      <c r="N96" s="18"/>
      <c r="O96" s="18"/>
      <c r="P96" s="23"/>
      <c r="Q96" s="18"/>
      <c r="R96" s="18"/>
      <c r="S96" s="18"/>
      <c r="T96" s="18"/>
    </row>
    <row r="97" spans="1:20">
      <c r="A97" s="4">
        <v>93</v>
      </c>
      <c r="B97" s="17"/>
      <c r="C97" s="18"/>
      <c r="D97" s="18"/>
      <c r="E97" s="19"/>
      <c r="F97" s="18"/>
      <c r="G97" s="19"/>
      <c r="H97" s="19"/>
      <c r="I97" s="54">
        <f t="shared" si="1"/>
        <v>0</v>
      </c>
      <c r="J97" s="18"/>
      <c r="K97" s="18"/>
      <c r="L97" s="18"/>
      <c r="M97" s="18"/>
      <c r="N97" s="18"/>
      <c r="O97" s="18"/>
      <c r="P97" s="23"/>
      <c r="Q97" s="18"/>
      <c r="R97" s="18"/>
      <c r="S97" s="18"/>
      <c r="T97" s="18"/>
    </row>
    <row r="98" spans="1:20">
      <c r="A98" s="4">
        <v>94</v>
      </c>
      <c r="B98" s="17"/>
      <c r="C98" s="18"/>
      <c r="D98" s="18"/>
      <c r="E98" s="19"/>
      <c r="F98" s="18"/>
      <c r="G98" s="19"/>
      <c r="H98" s="19"/>
      <c r="I98" s="54">
        <f t="shared" si="1"/>
        <v>0</v>
      </c>
      <c r="J98" s="18"/>
      <c r="K98" s="18"/>
      <c r="L98" s="18"/>
      <c r="M98" s="18"/>
      <c r="N98" s="18"/>
      <c r="O98" s="18"/>
      <c r="P98" s="23"/>
      <c r="Q98" s="18"/>
      <c r="R98" s="18"/>
      <c r="S98" s="18"/>
      <c r="T98" s="18"/>
    </row>
    <row r="99" spans="1:20">
      <c r="A99" s="4">
        <v>95</v>
      </c>
      <c r="B99" s="17"/>
      <c r="C99" s="18"/>
      <c r="D99" s="18"/>
      <c r="E99" s="19"/>
      <c r="F99" s="18"/>
      <c r="G99" s="19"/>
      <c r="H99" s="19"/>
      <c r="I99" s="54">
        <f t="shared" si="1"/>
        <v>0</v>
      </c>
      <c r="J99" s="18"/>
      <c r="K99" s="18"/>
      <c r="L99" s="18"/>
      <c r="M99" s="18"/>
      <c r="N99" s="18"/>
      <c r="O99" s="18"/>
      <c r="P99" s="23"/>
      <c r="Q99" s="18"/>
      <c r="R99" s="18"/>
      <c r="S99" s="18"/>
      <c r="T99" s="18"/>
    </row>
    <row r="100" spans="1:20">
      <c r="A100" s="4">
        <v>96</v>
      </c>
      <c r="B100" s="17"/>
      <c r="C100" s="18"/>
      <c r="D100" s="18"/>
      <c r="E100" s="19"/>
      <c r="F100" s="18"/>
      <c r="G100" s="19"/>
      <c r="H100" s="19"/>
      <c r="I100" s="54">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4">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4">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4">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4">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4">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4">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4">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4">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4">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4">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4">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4">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4">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4">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4">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4">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4">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4">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4">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4">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4">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4">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4">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4">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4">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4">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4">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4">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4">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4">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4">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4">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4">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4">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4">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4">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4">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4">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4">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4">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4">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4">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4">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4">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4">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4">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4">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4">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4">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4">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4">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4">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4">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4">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4">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4">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4">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4">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4">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4">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4">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4">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4">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4">
        <f t="shared" si="2"/>
        <v>0</v>
      </c>
      <c r="J164" s="18"/>
      <c r="K164" s="18"/>
      <c r="L164" s="18"/>
      <c r="M164" s="18"/>
      <c r="N164" s="18"/>
      <c r="O164" s="18"/>
      <c r="P164" s="23"/>
      <c r="Q164" s="18"/>
      <c r="R164" s="18"/>
      <c r="S164" s="18"/>
      <c r="T164" s="18"/>
    </row>
    <row r="165" spans="1:20">
      <c r="A165" s="3" t="s">
        <v>11</v>
      </c>
      <c r="B165" s="38"/>
      <c r="C165" s="3">
        <f>COUNTIFS(C5:C164,"*")</f>
        <v>56</v>
      </c>
      <c r="D165" s="3"/>
      <c r="E165" s="13"/>
      <c r="F165" s="3"/>
      <c r="G165" s="56">
        <f>SUM(G5:G164)</f>
        <v>2102</v>
      </c>
      <c r="H165" s="56">
        <f>SUM(H5:H164)</f>
        <v>2052</v>
      </c>
      <c r="I165" s="56">
        <f>SUM(I5:I164)</f>
        <v>4154</v>
      </c>
      <c r="J165" s="3"/>
      <c r="K165" s="7"/>
      <c r="L165" s="20"/>
      <c r="M165" s="20"/>
      <c r="N165" s="7"/>
      <c r="O165" s="7"/>
      <c r="P165" s="14"/>
      <c r="Q165" s="3"/>
      <c r="R165" s="3"/>
      <c r="S165" s="3"/>
      <c r="T165" s="12"/>
    </row>
    <row r="166" spans="1:20">
      <c r="A166" s="43" t="s">
        <v>62</v>
      </c>
      <c r="B166" s="10">
        <f>COUNTIF(B$5:B$164,"Team 1")</f>
        <v>28</v>
      </c>
      <c r="C166" s="43" t="s">
        <v>25</v>
      </c>
      <c r="D166" s="10">
        <f>COUNTIF(D5:D164,"Anganwadi")</f>
        <v>24</v>
      </c>
    </row>
    <row r="167" spans="1:20">
      <c r="A167" s="43" t="s">
        <v>63</v>
      </c>
      <c r="B167" s="10">
        <f>COUNTIF(B$6:B$164,"Team 2")</f>
        <v>28</v>
      </c>
      <c r="C167" s="43" t="s">
        <v>23</v>
      </c>
      <c r="D167" s="10">
        <f>COUNTIF(D5:D164,"School")</f>
        <v>32</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F71" sqref="F7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240" t="s">
        <v>70</v>
      </c>
      <c r="B1" s="240"/>
      <c r="C1" s="240"/>
      <c r="D1" s="53"/>
      <c r="E1" s="53"/>
      <c r="F1" s="53"/>
      <c r="G1" s="53"/>
      <c r="H1" s="53"/>
      <c r="I1" s="53"/>
      <c r="J1" s="53"/>
      <c r="K1" s="53"/>
      <c r="L1" s="53"/>
      <c r="M1" s="241"/>
      <c r="N1" s="241"/>
      <c r="O1" s="241"/>
      <c r="P1" s="241"/>
      <c r="Q1" s="241"/>
      <c r="R1" s="241"/>
      <c r="S1" s="241"/>
      <c r="T1" s="241"/>
    </row>
    <row r="2" spans="1:20">
      <c r="A2" s="236" t="s">
        <v>59</v>
      </c>
      <c r="B2" s="237"/>
      <c r="C2" s="237"/>
      <c r="D2" s="24">
        <v>43586</v>
      </c>
      <c r="E2" s="21"/>
      <c r="F2" s="21"/>
      <c r="G2" s="21"/>
      <c r="H2" s="21"/>
      <c r="I2" s="21"/>
      <c r="J2" s="21"/>
      <c r="K2" s="21"/>
      <c r="L2" s="21"/>
      <c r="M2" s="21"/>
      <c r="N2" s="21"/>
      <c r="O2" s="21"/>
      <c r="P2" s="21"/>
      <c r="Q2" s="21"/>
      <c r="R2" s="21"/>
      <c r="S2" s="21"/>
    </row>
    <row r="3" spans="1:20" ht="24" customHeight="1">
      <c r="A3" s="232" t="s">
        <v>14</v>
      </c>
      <c r="B3" s="234" t="s">
        <v>61</v>
      </c>
      <c r="C3" s="231" t="s">
        <v>7</v>
      </c>
      <c r="D3" s="231" t="s">
        <v>55</v>
      </c>
      <c r="E3" s="231" t="s">
        <v>16</v>
      </c>
      <c r="F3" s="238" t="s">
        <v>17</v>
      </c>
      <c r="G3" s="231" t="s">
        <v>8</v>
      </c>
      <c r="H3" s="231"/>
      <c r="I3" s="231"/>
      <c r="J3" s="231" t="s">
        <v>31</v>
      </c>
      <c r="K3" s="234" t="s">
        <v>33</v>
      </c>
      <c r="L3" s="234" t="s">
        <v>50</v>
      </c>
      <c r="M3" s="234" t="s">
        <v>51</v>
      </c>
      <c r="N3" s="234" t="s">
        <v>34</v>
      </c>
      <c r="O3" s="234" t="s">
        <v>35</v>
      </c>
      <c r="P3" s="232" t="s">
        <v>54</v>
      </c>
      <c r="Q3" s="231" t="s">
        <v>52</v>
      </c>
      <c r="R3" s="231" t="s">
        <v>32</v>
      </c>
      <c r="S3" s="231" t="s">
        <v>53</v>
      </c>
      <c r="T3" s="231" t="s">
        <v>13</v>
      </c>
    </row>
    <row r="4" spans="1:20" ht="25.5" customHeight="1">
      <c r="A4" s="232"/>
      <c r="B4" s="239"/>
      <c r="C4" s="231"/>
      <c r="D4" s="231"/>
      <c r="E4" s="231"/>
      <c r="F4" s="238"/>
      <c r="G4" s="22" t="s">
        <v>9</v>
      </c>
      <c r="H4" s="22" t="s">
        <v>10</v>
      </c>
      <c r="I4" s="22" t="s">
        <v>11</v>
      </c>
      <c r="J4" s="231"/>
      <c r="K4" s="235"/>
      <c r="L4" s="235"/>
      <c r="M4" s="235"/>
      <c r="N4" s="235"/>
      <c r="O4" s="235"/>
      <c r="P4" s="232"/>
      <c r="Q4" s="232"/>
      <c r="R4" s="231"/>
      <c r="S4" s="231"/>
      <c r="T4" s="231"/>
    </row>
    <row r="5" spans="1:20" ht="33">
      <c r="A5" s="4">
        <v>1</v>
      </c>
      <c r="B5" s="74" t="s">
        <v>62</v>
      </c>
      <c r="C5" s="118" t="s">
        <v>314</v>
      </c>
      <c r="D5" s="71" t="s">
        <v>23</v>
      </c>
      <c r="E5" s="71" t="s">
        <v>315</v>
      </c>
      <c r="F5" s="74" t="s">
        <v>94</v>
      </c>
      <c r="G5" s="74">
        <v>85</v>
      </c>
      <c r="H5" s="74">
        <v>101</v>
      </c>
      <c r="I5" s="57">
        <f>SUM(G5:H5)</f>
        <v>186</v>
      </c>
      <c r="J5" s="77" t="s">
        <v>394</v>
      </c>
      <c r="K5" s="71" t="s">
        <v>261</v>
      </c>
      <c r="L5" s="107" t="s">
        <v>395</v>
      </c>
      <c r="M5" s="89">
        <v>9864595111</v>
      </c>
      <c r="N5" s="89" t="s">
        <v>396</v>
      </c>
      <c r="O5" s="89">
        <v>9859568810</v>
      </c>
      <c r="P5" s="127" t="s">
        <v>397</v>
      </c>
      <c r="Q5" s="74" t="s">
        <v>171</v>
      </c>
      <c r="R5" s="71">
        <v>7</v>
      </c>
      <c r="S5" s="74" t="s">
        <v>164</v>
      </c>
      <c r="T5" s="47"/>
    </row>
    <row r="6" spans="1:20" ht="33">
      <c r="A6" s="4">
        <v>2</v>
      </c>
      <c r="B6" s="74" t="s">
        <v>63</v>
      </c>
      <c r="C6" s="118" t="s">
        <v>100</v>
      </c>
      <c r="D6" s="71" t="s">
        <v>23</v>
      </c>
      <c r="E6" s="71" t="s">
        <v>316</v>
      </c>
      <c r="F6" s="74" t="s">
        <v>99</v>
      </c>
      <c r="G6" s="74">
        <v>53</v>
      </c>
      <c r="H6" s="74">
        <v>51</v>
      </c>
      <c r="I6" s="57">
        <f t="shared" ref="I6:I69" si="0">SUM(G6:H6)</f>
        <v>104</v>
      </c>
      <c r="J6" s="77" t="s">
        <v>398</v>
      </c>
      <c r="K6" s="71" t="s">
        <v>261</v>
      </c>
      <c r="L6" s="104" t="s">
        <v>399</v>
      </c>
      <c r="M6" s="93" t="s">
        <v>400</v>
      </c>
      <c r="N6" s="94" t="s">
        <v>401</v>
      </c>
      <c r="O6" s="94">
        <v>8011824030</v>
      </c>
      <c r="P6" s="127" t="s">
        <v>397</v>
      </c>
      <c r="Q6" s="74" t="s">
        <v>171</v>
      </c>
      <c r="R6" s="71">
        <v>9</v>
      </c>
      <c r="S6" s="74" t="s">
        <v>164</v>
      </c>
      <c r="T6" s="47"/>
    </row>
    <row r="7" spans="1:20" ht="33">
      <c r="A7" s="4">
        <v>3</v>
      </c>
      <c r="B7" s="74" t="s">
        <v>62</v>
      </c>
      <c r="C7" s="118" t="s">
        <v>317</v>
      </c>
      <c r="D7" s="71" t="s">
        <v>25</v>
      </c>
      <c r="E7" s="71"/>
      <c r="F7" s="74"/>
      <c r="G7" s="74">
        <v>30</v>
      </c>
      <c r="H7" s="74">
        <v>35</v>
      </c>
      <c r="I7" s="57">
        <f t="shared" si="0"/>
        <v>65</v>
      </c>
      <c r="J7" s="77" t="s">
        <v>402</v>
      </c>
      <c r="K7" s="71" t="s">
        <v>158</v>
      </c>
      <c r="L7" s="104" t="s">
        <v>403</v>
      </c>
      <c r="M7" s="100" t="s">
        <v>300</v>
      </c>
      <c r="N7" s="94" t="s">
        <v>404</v>
      </c>
      <c r="O7" s="94">
        <v>9859452299</v>
      </c>
      <c r="P7" s="102" t="s">
        <v>405</v>
      </c>
      <c r="Q7" s="74" t="s">
        <v>177</v>
      </c>
      <c r="R7" s="71">
        <v>5</v>
      </c>
      <c r="S7" s="74" t="s">
        <v>164</v>
      </c>
      <c r="T7" s="47"/>
    </row>
    <row r="8" spans="1:20" ht="33">
      <c r="A8" s="4">
        <v>4</v>
      </c>
      <c r="B8" s="74" t="s">
        <v>62</v>
      </c>
      <c r="C8" s="119" t="s">
        <v>318</v>
      </c>
      <c r="D8" s="73" t="s">
        <v>23</v>
      </c>
      <c r="E8" s="74"/>
      <c r="F8" s="73" t="s">
        <v>94</v>
      </c>
      <c r="G8" s="78">
        <v>4</v>
      </c>
      <c r="H8" s="78">
        <v>10</v>
      </c>
      <c r="I8" s="57">
        <f t="shared" si="0"/>
        <v>14</v>
      </c>
      <c r="J8" s="77" t="s">
        <v>406</v>
      </c>
      <c r="K8" s="73" t="s">
        <v>158</v>
      </c>
      <c r="L8" s="104" t="s">
        <v>403</v>
      </c>
      <c r="M8" s="100" t="s">
        <v>300</v>
      </c>
      <c r="N8" s="94" t="s">
        <v>404</v>
      </c>
      <c r="O8" s="94">
        <v>9859452299</v>
      </c>
      <c r="P8" s="102" t="s">
        <v>405</v>
      </c>
      <c r="Q8" s="74" t="s">
        <v>177</v>
      </c>
      <c r="R8" s="71">
        <v>5</v>
      </c>
      <c r="S8" s="74" t="s">
        <v>164</v>
      </c>
      <c r="T8" s="47"/>
    </row>
    <row r="9" spans="1:20" ht="33">
      <c r="A9" s="4">
        <v>5</v>
      </c>
      <c r="B9" s="74" t="s">
        <v>63</v>
      </c>
      <c r="C9" s="120" t="s">
        <v>319</v>
      </c>
      <c r="D9" s="71" t="s">
        <v>25</v>
      </c>
      <c r="E9" s="71">
        <v>5</v>
      </c>
      <c r="F9" s="74"/>
      <c r="G9" s="74">
        <v>50</v>
      </c>
      <c r="H9" s="74">
        <v>37</v>
      </c>
      <c r="I9" s="57">
        <f t="shared" si="0"/>
        <v>87</v>
      </c>
      <c r="J9" s="77" t="s">
        <v>407</v>
      </c>
      <c r="K9" s="71" t="s">
        <v>261</v>
      </c>
      <c r="L9" s="104" t="s">
        <v>408</v>
      </c>
      <c r="M9" s="93" t="s">
        <v>409</v>
      </c>
      <c r="N9" s="93" t="s">
        <v>410</v>
      </c>
      <c r="O9" s="93">
        <v>8723097185</v>
      </c>
      <c r="P9" s="102" t="s">
        <v>405</v>
      </c>
      <c r="Q9" s="74" t="s">
        <v>177</v>
      </c>
      <c r="R9" s="71">
        <v>10</v>
      </c>
      <c r="S9" s="74" t="s">
        <v>164</v>
      </c>
      <c r="T9" s="47"/>
    </row>
    <row r="10" spans="1:20" ht="33">
      <c r="A10" s="4">
        <v>6</v>
      </c>
      <c r="B10" s="74" t="s">
        <v>63</v>
      </c>
      <c r="C10" s="118" t="s">
        <v>320</v>
      </c>
      <c r="D10" s="71" t="s">
        <v>23</v>
      </c>
      <c r="E10" s="71" t="s">
        <v>321</v>
      </c>
      <c r="F10" s="74" t="s">
        <v>94</v>
      </c>
      <c r="G10" s="74">
        <v>58</v>
      </c>
      <c r="H10" s="74">
        <v>82</v>
      </c>
      <c r="I10" s="57">
        <f t="shared" si="0"/>
        <v>140</v>
      </c>
      <c r="J10" s="77" t="s">
        <v>411</v>
      </c>
      <c r="K10" s="71" t="s">
        <v>261</v>
      </c>
      <c r="L10" s="104" t="s">
        <v>408</v>
      </c>
      <c r="M10" s="93" t="s">
        <v>409</v>
      </c>
      <c r="N10" s="93" t="s">
        <v>410</v>
      </c>
      <c r="O10" s="93">
        <v>8723097185</v>
      </c>
      <c r="P10" s="102" t="s">
        <v>405</v>
      </c>
      <c r="Q10" s="74" t="s">
        <v>177</v>
      </c>
      <c r="R10" s="71">
        <v>10</v>
      </c>
      <c r="S10" s="74" t="s">
        <v>164</v>
      </c>
      <c r="T10" s="47"/>
    </row>
    <row r="11" spans="1:20" ht="33">
      <c r="A11" s="4">
        <v>7</v>
      </c>
      <c r="B11" s="74" t="s">
        <v>62</v>
      </c>
      <c r="C11" s="118" t="s">
        <v>322</v>
      </c>
      <c r="D11" s="71" t="s">
        <v>25</v>
      </c>
      <c r="E11" s="71">
        <v>6</v>
      </c>
      <c r="F11" s="74"/>
      <c r="G11" s="74">
        <v>46</v>
      </c>
      <c r="H11" s="74">
        <v>38</v>
      </c>
      <c r="I11" s="57">
        <f t="shared" si="0"/>
        <v>84</v>
      </c>
      <c r="J11" s="77" t="s">
        <v>412</v>
      </c>
      <c r="K11" s="71" t="s">
        <v>261</v>
      </c>
      <c r="L11" s="103" t="s">
        <v>266</v>
      </c>
      <c r="M11" s="81" t="s">
        <v>413</v>
      </c>
      <c r="N11" s="81" t="s">
        <v>267</v>
      </c>
      <c r="O11" s="81">
        <v>7896361694</v>
      </c>
      <c r="P11" s="102" t="s">
        <v>414</v>
      </c>
      <c r="Q11" s="74" t="s">
        <v>186</v>
      </c>
      <c r="R11" s="71">
        <v>7</v>
      </c>
      <c r="S11" s="74" t="s">
        <v>164</v>
      </c>
      <c r="T11" s="47"/>
    </row>
    <row r="12" spans="1:20" ht="33">
      <c r="A12" s="4">
        <v>8</v>
      </c>
      <c r="B12" s="74" t="s">
        <v>62</v>
      </c>
      <c r="C12" s="118" t="s">
        <v>323</v>
      </c>
      <c r="D12" s="71" t="s">
        <v>23</v>
      </c>
      <c r="E12" s="71" t="s">
        <v>324</v>
      </c>
      <c r="F12" s="74" t="s">
        <v>94</v>
      </c>
      <c r="G12" s="74">
        <v>7</v>
      </c>
      <c r="H12" s="74">
        <v>8</v>
      </c>
      <c r="I12" s="57">
        <f t="shared" si="0"/>
        <v>15</v>
      </c>
      <c r="J12" s="77" t="s">
        <v>415</v>
      </c>
      <c r="K12" s="71" t="s">
        <v>261</v>
      </c>
      <c r="L12" s="103" t="s">
        <v>266</v>
      </c>
      <c r="M12" s="81" t="s">
        <v>413</v>
      </c>
      <c r="N12" s="81" t="s">
        <v>267</v>
      </c>
      <c r="O12" s="81">
        <v>7896361694</v>
      </c>
      <c r="P12" s="102" t="s">
        <v>414</v>
      </c>
      <c r="Q12" s="74" t="s">
        <v>186</v>
      </c>
      <c r="R12" s="71">
        <v>7</v>
      </c>
      <c r="S12" s="74" t="s">
        <v>164</v>
      </c>
      <c r="T12" s="47"/>
    </row>
    <row r="13" spans="1:20" ht="33">
      <c r="A13" s="4">
        <v>9</v>
      </c>
      <c r="B13" s="74" t="s">
        <v>63</v>
      </c>
      <c r="C13" s="80" t="s">
        <v>325</v>
      </c>
      <c r="D13" s="71" t="s">
        <v>25</v>
      </c>
      <c r="E13" s="71">
        <v>5</v>
      </c>
      <c r="F13" s="74"/>
      <c r="G13" s="74">
        <v>32</v>
      </c>
      <c r="H13" s="74">
        <v>30</v>
      </c>
      <c r="I13" s="57">
        <f t="shared" si="0"/>
        <v>62</v>
      </c>
      <c r="J13" s="111" t="s">
        <v>416</v>
      </c>
      <c r="K13" s="71" t="s">
        <v>261</v>
      </c>
      <c r="L13" s="107" t="s">
        <v>197</v>
      </c>
      <c r="M13" s="89">
        <v>9678510074</v>
      </c>
      <c r="N13" s="89" t="s">
        <v>417</v>
      </c>
      <c r="O13" s="89">
        <v>9706340576</v>
      </c>
      <c r="P13" s="102" t="s">
        <v>414</v>
      </c>
      <c r="Q13" s="74" t="s">
        <v>186</v>
      </c>
      <c r="R13" s="71">
        <v>10</v>
      </c>
      <c r="S13" s="74" t="s">
        <v>164</v>
      </c>
      <c r="T13" s="47"/>
    </row>
    <row r="14" spans="1:20" ht="33">
      <c r="A14" s="4">
        <v>10</v>
      </c>
      <c r="B14" s="74" t="s">
        <v>63</v>
      </c>
      <c r="C14" s="118" t="s">
        <v>326</v>
      </c>
      <c r="D14" s="71" t="s">
        <v>23</v>
      </c>
      <c r="E14" s="71" t="s">
        <v>327</v>
      </c>
      <c r="F14" s="74" t="s">
        <v>94</v>
      </c>
      <c r="G14" s="74">
        <v>35</v>
      </c>
      <c r="H14" s="74">
        <v>40</v>
      </c>
      <c r="I14" s="57">
        <f t="shared" si="0"/>
        <v>75</v>
      </c>
      <c r="J14" s="77" t="s">
        <v>418</v>
      </c>
      <c r="K14" s="71" t="s">
        <v>261</v>
      </c>
      <c r="L14" s="107" t="s">
        <v>395</v>
      </c>
      <c r="M14" s="89">
        <v>9864595111</v>
      </c>
      <c r="N14" s="94" t="s">
        <v>419</v>
      </c>
      <c r="O14" s="89">
        <v>9613944684</v>
      </c>
      <c r="P14" s="102" t="s">
        <v>414</v>
      </c>
      <c r="Q14" s="74" t="s">
        <v>186</v>
      </c>
      <c r="R14" s="71">
        <v>10</v>
      </c>
      <c r="S14" s="74" t="s">
        <v>164</v>
      </c>
      <c r="T14" s="47"/>
    </row>
    <row r="15" spans="1:20" ht="33">
      <c r="A15" s="4">
        <v>11</v>
      </c>
      <c r="B15" s="74" t="s">
        <v>62</v>
      </c>
      <c r="C15" s="80" t="s">
        <v>328</v>
      </c>
      <c r="D15" s="71" t="s">
        <v>25</v>
      </c>
      <c r="E15" s="81">
        <v>163</v>
      </c>
      <c r="F15" s="74"/>
      <c r="G15" s="81">
        <v>60</v>
      </c>
      <c r="H15" s="81">
        <v>38</v>
      </c>
      <c r="I15" s="57">
        <f t="shared" si="0"/>
        <v>98</v>
      </c>
      <c r="J15" s="111" t="s">
        <v>420</v>
      </c>
      <c r="K15" s="89" t="s">
        <v>158</v>
      </c>
      <c r="L15" s="111" t="s">
        <v>200</v>
      </c>
      <c r="M15" s="89">
        <v>9706048951</v>
      </c>
      <c r="N15" s="89" t="s">
        <v>421</v>
      </c>
      <c r="O15" s="81">
        <v>9854125760</v>
      </c>
      <c r="P15" s="102" t="s">
        <v>422</v>
      </c>
      <c r="Q15" s="74" t="s">
        <v>195</v>
      </c>
      <c r="R15" s="71">
        <v>7</v>
      </c>
      <c r="S15" s="74" t="s">
        <v>164</v>
      </c>
      <c r="T15" s="47"/>
    </row>
    <row r="16" spans="1:20" ht="33">
      <c r="A16" s="4">
        <v>12</v>
      </c>
      <c r="B16" s="74" t="s">
        <v>63</v>
      </c>
      <c r="C16" s="80" t="s">
        <v>329</v>
      </c>
      <c r="D16" s="71" t="s">
        <v>25</v>
      </c>
      <c r="E16" s="81">
        <v>165</v>
      </c>
      <c r="F16" s="74"/>
      <c r="G16" s="81">
        <v>40</v>
      </c>
      <c r="H16" s="81">
        <v>46</v>
      </c>
      <c r="I16" s="57">
        <f t="shared" si="0"/>
        <v>86</v>
      </c>
      <c r="J16" s="111" t="s">
        <v>423</v>
      </c>
      <c r="K16" s="89" t="s">
        <v>158</v>
      </c>
      <c r="L16" s="111" t="s">
        <v>200</v>
      </c>
      <c r="M16" s="89">
        <v>9706048951</v>
      </c>
      <c r="N16" s="89" t="s">
        <v>421</v>
      </c>
      <c r="O16" s="81">
        <v>9854125760</v>
      </c>
      <c r="P16" s="102" t="s">
        <v>422</v>
      </c>
      <c r="Q16" s="74" t="s">
        <v>195</v>
      </c>
      <c r="R16" s="71">
        <v>7</v>
      </c>
      <c r="S16" s="74" t="s">
        <v>164</v>
      </c>
      <c r="T16" s="47"/>
    </row>
    <row r="17" spans="1:20" ht="33">
      <c r="A17" s="4">
        <v>13</v>
      </c>
      <c r="B17" s="74" t="s">
        <v>62</v>
      </c>
      <c r="C17" s="118" t="s">
        <v>330</v>
      </c>
      <c r="D17" s="71" t="s">
        <v>23</v>
      </c>
      <c r="E17" s="71"/>
      <c r="F17" s="74" t="s">
        <v>99</v>
      </c>
      <c r="G17" s="74">
        <v>106</v>
      </c>
      <c r="H17" s="74">
        <v>107</v>
      </c>
      <c r="I17" s="57">
        <f t="shared" si="0"/>
        <v>213</v>
      </c>
      <c r="J17" s="77" t="s">
        <v>424</v>
      </c>
      <c r="K17" s="71" t="s">
        <v>261</v>
      </c>
      <c r="L17" s="104" t="s">
        <v>425</v>
      </c>
      <c r="M17" s="93" t="s">
        <v>426</v>
      </c>
      <c r="N17" s="94" t="s">
        <v>243</v>
      </c>
      <c r="O17" s="94">
        <v>9859568810</v>
      </c>
      <c r="P17" s="102" t="s">
        <v>427</v>
      </c>
      <c r="Q17" s="74" t="s">
        <v>203</v>
      </c>
      <c r="R17" s="71">
        <v>12</v>
      </c>
      <c r="S17" s="74" t="s">
        <v>164</v>
      </c>
      <c r="T17" s="47"/>
    </row>
    <row r="18" spans="1:20" ht="49.5">
      <c r="A18" s="4">
        <v>14</v>
      </c>
      <c r="B18" s="74" t="s">
        <v>63</v>
      </c>
      <c r="C18" s="118" t="s">
        <v>331</v>
      </c>
      <c r="D18" s="71" t="s">
        <v>23</v>
      </c>
      <c r="E18" s="71">
        <v>18271100228</v>
      </c>
      <c r="F18" s="74" t="s">
        <v>94</v>
      </c>
      <c r="G18" s="74">
        <v>56</v>
      </c>
      <c r="H18" s="74">
        <v>46</v>
      </c>
      <c r="I18" s="57">
        <f t="shared" si="0"/>
        <v>102</v>
      </c>
      <c r="J18" s="77" t="s">
        <v>428</v>
      </c>
      <c r="K18" s="71" t="s">
        <v>261</v>
      </c>
      <c r="L18" s="104" t="s">
        <v>399</v>
      </c>
      <c r="M18" s="93" t="s">
        <v>400</v>
      </c>
      <c r="N18" s="94" t="s">
        <v>401</v>
      </c>
      <c r="O18" s="94">
        <v>8011824030</v>
      </c>
      <c r="P18" s="102" t="s">
        <v>427</v>
      </c>
      <c r="Q18" s="74" t="s">
        <v>203</v>
      </c>
      <c r="R18" s="71">
        <v>14</v>
      </c>
      <c r="S18" s="74" t="s">
        <v>164</v>
      </c>
      <c r="T18" s="47"/>
    </row>
    <row r="19" spans="1:20" ht="33">
      <c r="A19" s="4">
        <v>15</v>
      </c>
      <c r="B19" s="74" t="s">
        <v>62</v>
      </c>
      <c r="C19" s="118" t="s">
        <v>332</v>
      </c>
      <c r="D19" s="71" t="s">
        <v>25</v>
      </c>
      <c r="E19" s="71"/>
      <c r="F19" s="74"/>
      <c r="G19" s="74">
        <v>47</v>
      </c>
      <c r="H19" s="74">
        <v>55</v>
      </c>
      <c r="I19" s="57">
        <f t="shared" si="0"/>
        <v>102</v>
      </c>
      <c r="J19" s="77" t="s">
        <v>429</v>
      </c>
      <c r="K19" s="71" t="s">
        <v>261</v>
      </c>
      <c r="L19" s="103" t="s">
        <v>266</v>
      </c>
      <c r="M19" s="81" t="s">
        <v>413</v>
      </c>
      <c r="N19" s="81" t="s">
        <v>430</v>
      </c>
      <c r="O19" s="81">
        <v>9859119734</v>
      </c>
      <c r="P19" s="102" t="s">
        <v>431</v>
      </c>
      <c r="Q19" s="74" t="s">
        <v>162</v>
      </c>
      <c r="R19" s="71">
        <v>15</v>
      </c>
      <c r="S19" s="74" t="s">
        <v>164</v>
      </c>
      <c r="T19" s="47"/>
    </row>
    <row r="20" spans="1:20" ht="33">
      <c r="A20" s="4">
        <v>16</v>
      </c>
      <c r="B20" s="74" t="s">
        <v>62</v>
      </c>
      <c r="C20" s="70" t="s">
        <v>148</v>
      </c>
      <c r="D20" s="73" t="s">
        <v>23</v>
      </c>
      <c r="E20" s="71"/>
      <c r="F20" s="74" t="s">
        <v>99</v>
      </c>
      <c r="G20" s="74">
        <v>12</v>
      </c>
      <c r="H20" s="74">
        <v>13</v>
      </c>
      <c r="I20" s="57">
        <f t="shared" si="0"/>
        <v>25</v>
      </c>
      <c r="J20" s="128" t="s">
        <v>432</v>
      </c>
      <c r="K20" s="129" t="s">
        <v>158</v>
      </c>
      <c r="L20" s="103" t="s">
        <v>266</v>
      </c>
      <c r="M20" s="81" t="s">
        <v>413</v>
      </c>
      <c r="N20" s="81" t="s">
        <v>430</v>
      </c>
      <c r="O20" s="81">
        <v>9859119734</v>
      </c>
      <c r="P20" s="102" t="s">
        <v>431</v>
      </c>
      <c r="Q20" s="74" t="s">
        <v>162</v>
      </c>
      <c r="R20" s="73"/>
      <c r="S20" s="74"/>
      <c r="T20" s="47"/>
    </row>
    <row r="21" spans="1:20" ht="33">
      <c r="A21" s="4">
        <v>17</v>
      </c>
      <c r="B21" s="74" t="s">
        <v>63</v>
      </c>
      <c r="C21" s="118" t="s">
        <v>333</v>
      </c>
      <c r="D21" s="71" t="s">
        <v>25</v>
      </c>
      <c r="E21" s="71"/>
      <c r="F21" s="74"/>
      <c r="G21" s="74">
        <v>70</v>
      </c>
      <c r="H21" s="74">
        <v>52</v>
      </c>
      <c r="I21" s="57">
        <f t="shared" si="0"/>
        <v>122</v>
      </c>
      <c r="J21" s="77" t="s">
        <v>433</v>
      </c>
      <c r="K21" s="71" t="s">
        <v>261</v>
      </c>
      <c r="L21" s="103" t="s">
        <v>241</v>
      </c>
      <c r="M21" s="81" t="s">
        <v>242</v>
      </c>
      <c r="N21" s="81" t="s">
        <v>434</v>
      </c>
      <c r="O21" s="81">
        <v>8749940300</v>
      </c>
      <c r="P21" s="102" t="s">
        <v>431</v>
      </c>
      <c r="Q21" s="74" t="s">
        <v>162</v>
      </c>
      <c r="R21" s="71">
        <v>15</v>
      </c>
      <c r="S21" s="74" t="s">
        <v>164</v>
      </c>
      <c r="T21" s="47"/>
    </row>
    <row r="22" spans="1:20" ht="33">
      <c r="A22" s="4">
        <v>18</v>
      </c>
      <c r="B22" s="74" t="s">
        <v>63</v>
      </c>
      <c r="C22" s="70" t="s">
        <v>334</v>
      </c>
      <c r="D22" s="73" t="s">
        <v>23</v>
      </c>
      <c r="E22" s="71"/>
      <c r="F22" s="74" t="s">
        <v>99</v>
      </c>
      <c r="G22" s="74">
        <v>14</v>
      </c>
      <c r="H22" s="74">
        <v>25</v>
      </c>
      <c r="I22" s="57">
        <f t="shared" si="0"/>
        <v>39</v>
      </c>
      <c r="J22" s="128" t="s">
        <v>435</v>
      </c>
      <c r="K22" s="129" t="s">
        <v>261</v>
      </c>
      <c r="L22" s="104" t="s">
        <v>266</v>
      </c>
      <c r="M22" s="93" t="s">
        <v>413</v>
      </c>
      <c r="N22" s="94" t="s">
        <v>430</v>
      </c>
      <c r="O22" s="94">
        <v>9859119734</v>
      </c>
      <c r="P22" s="102" t="s">
        <v>431</v>
      </c>
      <c r="Q22" s="74" t="s">
        <v>162</v>
      </c>
      <c r="R22" s="73"/>
      <c r="S22" s="74"/>
      <c r="T22" s="47"/>
    </row>
    <row r="23" spans="1:20" ht="33">
      <c r="A23" s="4">
        <v>19</v>
      </c>
      <c r="B23" s="74" t="s">
        <v>62</v>
      </c>
      <c r="C23" s="70" t="s">
        <v>335</v>
      </c>
      <c r="D23" s="71" t="s">
        <v>23</v>
      </c>
      <c r="E23" s="71"/>
      <c r="F23" s="74" t="s">
        <v>94</v>
      </c>
      <c r="G23" s="74">
        <v>25</v>
      </c>
      <c r="H23" s="74">
        <v>25</v>
      </c>
      <c r="I23" s="57">
        <f t="shared" si="0"/>
        <v>50</v>
      </c>
      <c r="J23" s="128" t="s">
        <v>436</v>
      </c>
      <c r="K23" s="129" t="s">
        <v>158</v>
      </c>
      <c r="L23" s="103" t="s">
        <v>437</v>
      </c>
      <c r="M23" s="81">
        <v>9435543215</v>
      </c>
      <c r="N23" s="81" t="s">
        <v>438</v>
      </c>
      <c r="O23" s="81">
        <v>9678023632</v>
      </c>
      <c r="P23" s="102" t="s">
        <v>439</v>
      </c>
      <c r="Q23" s="74" t="s">
        <v>171</v>
      </c>
      <c r="R23" s="71">
        <v>14</v>
      </c>
      <c r="S23" s="74" t="s">
        <v>164</v>
      </c>
      <c r="T23" s="47"/>
    </row>
    <row r="24" spans="1:20" ht="33">
      <c r="A24" s="4">
        <v>20</v>
      </c>
      <c r="B24" s="74" t="s">
        <v>63</v>
      </c>
      <c r="C24" s="121" t="s">
        <v>336</v>
      </c>
      <c r="D24" s="73" t="s">
        <v>23</v>
      </c>
      <c r="E24" s="71">
        <v>18271100135</v>
      </c>
      <c r="F24" s="74" t="s">
        <v>94</v>
      </c>
      <c r="G24" s="74">
        <v>35</v>
      </c>
      <c r="H24" s="74">
        <v>30</v>
      </c>
      <c r="I24" s="57">
        <f t="shared" si="0"/>
        <v>65</v>
      </c>
      <c r="J24" s="77" t="s">
        <v>440</v>
      </c>
      <c r="K24" s="73" t="s">
        <v>261</v>
      </c>
      <c r="L24" s="104" t="s">
        <v>266</v>
      </c>
      <c r="M24" s="93" t="s">
        <v>413</v>
      </c>
      <c r="N24" s="94" t="s">
        <v>430</v>
      </c>
      <c r="O24" s="94">
        <v>9859119734</v>
      </c>
      <c r="P24" s="102" t="s">
        <v>439</v>
      </c>
      <c r="Q24" s="74" t="s">
        <v>171</v>
      </c>
      <c r="R24" s="73">
        <v>14</v>
      </c>
      <c r="S24" s="74" t="s">
        <v>164</v>
      </c>
      <c r="T24" s="47"/>
    </row>
    <row r="25" spans="1:20" ht="33">
      <c r="A25" s="4">
        <v>21</v>
      </c>
      <c r="B25" s="74" t="s">
        <v>63</v>
      </c>
      <c r="C25" s="118" t="s">
        <v>337</v>
      </c>
      <c r="D25" s="71" t="s">
        <v>25</v>
      </c>
      <c r="E25" s="71"/>
      <c r="F25" s="74"/>
      <c r="G25" s="74">
        <v>22</v>
      </c>
      <c r="H25" s="74">
        <v>20</v>
      </c>
      <c r="I25" s="57">
        <f t="shared" si="0"/>
        <v>42</v>
      </c>
      <c r="J25" s="77" t="s">
        <v>441</v>
      </c>
      <c r="K25" s="71" t="s">
        <v>261</v>
      </c>
      <c r="L25" s="104" t="s">
        <v>399</v>
      </c>
      <c r="M25" s="93" t="s">
        <v>400</v>
      </c>
      <c r="N25" s="94" t="s">
        <v>401</v>
      </c>
      <c r="O25" s="94">
        <v>8011824030</v>
      </c>
      <c r="P25" s="102" t="s">
        <v>442</v>
      </c>
      <c r="Q25" s="74" t="s">
        <v>177</v>
      </c>
      <c r="R25" s="71">
        <v>15</v>
      </c>
      <c r="S25" s="74" t="s">
        <v>164</v>
      </c>
      <c r="T25" s="47"/>
    </row>
    <row r="26" spans="1:20" ht="33">
      <c r="A26" s="4">
        <v>22</v>
      </c>
      <c r="B26" s="74" t="s">
        <v>63</v>
      </c>
      <c r="C26" s="118" t="s">
        <v>338</v>
      </c>
      <c r="D26" s="71" t="s">
        <v>23</v>
      </c>
      <c r="E26" s="71">
        <v>18271100145</v>
      </c>
      <c r="F26" s="74" t="s">
        <v>99</v>
      </c>
      <c r="G26" s="74">
        <v>34</v>
      </c>
      <c r="H26" s="74">
        <v>35</v>
      </c>
      <c r="I26" s="57">
        <f t="shared" si="0"/>
        <v>69</v>
      </c>
      <c r="J26" s="77" t="s">
        <v>443</v>
      </c>
      <c r="K26" s="71" t="s">
        <v>261</v>
      </c>
      <c r="L26" s="104" t="s">
        <v>408</v>
      </c>
      <c r="M26" s="93" t="s">
        <v>409</v>
      </c>
      <c r="N26" s="93" t="s">
        <v>410</v>
      </c>
      <c r="O26" s="93">
        <v>8723097185</v>
      </c>
      <c r="P26" s="102" t="s">
        <v>442</v>
      </c>
      <c r="Q26" s="74" t="s">
        <v>177</v>
      </c>
      <c r="R26" s="71">
        <v>15</v>
      </c>
      <c r="S26" s="74" t="s">
        <v>164</v>
      </c>
      <c r="T26" s="47"/>
    </row>
    <row r="27" spans="1:20" ht="33">
      <c r="A27" s="4">
        <v>23</v>
      </c>
      <c r="B27" s="74" t="s">
        <v>62</v>
      </c>
      <c r="C27" s="118" t="s">
        <v>106</v>
      </c>
      <c r="D27" s="71" t="s">
        <v>23</v>
      </c>
      <c r="E27" s="71" t="s">
        <v>339</v>
      </c>
      <c r="F27" s="74" t="s">
        <v>94</v>
      </c>
      <c r="G27" s="74">
        <v>68</v>
      </c>
      <c r="H27" s="74">
        <v>66</v>
      </c>
      <c r="I27" s="57">
        <f t="shared" si="0"/>
        <v>134</v>
      </c>
      <c r="J27" s="77" t="s">
        <v>204</v>
      </c>
      <c r="K27" s="71" t="s">
        <v>264</v>
      </c>
      <c r="L27" s="104" t="s">
        <v>241</v>
      </c>
      <c r="M27" s="101" t="s">
        <v>242</v>
      </c>
      <c r="N27" s="94" t="s">
        <v>243</v>
      </c>
      <c r="O27" s="94">
        <v>9859568810</v>
      </c>
      <c r="P27" s="130" t="s">
        <v>444</v>
      </c>
      <c r="Q27" s="74" t="s">
        <v>186</v>
      </c>
      <c r="R27" s="71">
        <v>14</v>
      </c>
      <c r="S27" s="74" t="s">
        <v>164</v>
      </c>
      <c r="T27" s="47"/>
    </row>
    <row r="28" spans="1:20" ht="33">
      <c r="A28" s="4">
        <v>24</v>
      </c>
      <c r="B28" s="74" t="s">
        <v>63</v>
      </c>
      <c r="C28" s="118" t="s">
        <v>340</v>
      </c>
      <c r="D28" s="71" t="s">
        <v>23</v>
      </c>
      <c r="E28" s="71" t="s">
        <v>341</v>
      </c>
      <c r="F28" s="74" t="s">
        <v>94</v>
      </c>
      <c r="G28" s="74">
        <v>39</v>
      </c>
      <c r="H28" s="74">
        <v>43</v>
      </c>
      <c r="I28" s="57">
        <f t="shared" si="0"/>
        <v>82</v>
      </c>
      <c r="J28" s="77" t="s">
        <v>445</v>
      </c>
      <c r="K28" s="71" t="s">
        <v>264</v>
      </c>
      <c r="L28" s="104" t="s">
        <v>246</v>
      </c>
      <c r="M28" s="93" t="s">
        <v>446</v>
      </c>
      <c r="N28" s="113" t="s">
        <v>447</v>
      </c>
      <c r="O28" s="113" t="s">
        <v>448</v>
      </c>
      <c r="P28" s="130" t="s">
        <v>444</v>
      </c>
      <c r="Q28" s="74" t="s">
        <v>186</v>
      </c>
      <c r="R28" s="71">
        <v>9</v>
      </c>
      <c r="S28" s="74" t="s">
        <v>164</v>
      </c>
      <c r="T28" s="47"/>
    </row>
    <row r="29" spans="1:20" ht="33">
      <c r="A29" s="4">
        <v>25</v>
      </c>
      <c r="B29" s="74" t="s">
        <v>62</v>
      </c>
      <c r="C29" s="118" t="s">
        <v>342</v>
      </c>
      <c r="D29" s="71" t="s">
        <v>25</v>
      </c>
      <c r="E29" s="77">
        <v>236</v>
      </c>
      <c r="F29" s="74" t="s">
        <v>343</v>
      </c>
      <c r="G29" s="74">
        <v>126</v>
      </c>
      <c r="H29" s="74">
        <v>125</v>
      </c>
      <c r="I29" s="57">
        <f t="shared" si="0"/>
        <v>251</v>
      </c>
      <c r="J29" s="77" t="s">
        <v>449</v>
      </c>
      <c r="K29" s="71" t="s">
        <v>264</v>
      </c>
      <c r="L29" s="107" t="s">
        <v>395</v>
      </c>
      <c r="M29" s="89">
        <v>9864595111</v>
      </c>
      <c r="N29" s="89" t="s">
        <v>243</v>
      </c>
      <c r="O29" s="89">
        <v>9859568810</v>
      </c>
      <c r="P29" s="102" t="s">
        <v>450</v>
      </c>
      <c r="Q29" s="74" t="s">
        <v>195</v>
      </c>
      <c r="R29" s="71">
        <v>9</v>
      </c>
      <c r="S29" s="74" t="s">
        <v>164</v>
      </c>
      <c r="T29" s="47"/>
    </row>
    <row r="30" spans="1:20" ht="33">
      <c r="A30" s="4">
        <v>26</v>
      </c>
      <c r="B30" s="74" t="s">
        <v>63</v>
      </c>
      <c r="C30" s="118" t="s">
        <v>344</v>
      </c>
      <c r="D30" s="71" t="s">
        <v>25</v>
      </c>
      <c r="E30" s="71"/>
      <c r="F30" s="74" t="s">
        <v>345</v>
      </c>
      <c r="G30" s="74">
        <v>0</v>
      </c>
      <c r="H30" s="74">
        <v>117</v>
      </c>
      <c r="I30" s="57">
        <f t="shared" si="0"/>
        <v>117</v>
      </c>
      <c r="J30" s="77" t="s">
        <v>451</v>
      </c>
      <c r="K30" s="71" t="s">
        <v>158</v>
      </c>
      <c r="L30" s="103" t="s">
        <v>452</v>
      </c>
      <c r="M30" s="93">
        <v>7035337550</v>
      </c>
      <c r="N30" s="89" t="s">
        <v>243</v>
      </c>
      <c r="O30" s="89">
        <v>9859568810</v>
      </c>
      <c r="P30" s="102" t="s">
        <v>450</v>
      </c>
      <c r="Q30" s="74" t="s">
        <v>195</v>
      </c>
      <c r="R30" s="71">
        <v>9</v>
      </c>
      <c r="S30" s="74" t="s">
        <v>164</v>
      </c>
      <c r="T30" s="47"/>
    </row>
    <row r="31" spans="1:20" ht="33">
      <c r="A31" s="4">
        <v>27</v>
      </c>
      <c r="B31" s="74" t="s">
        <v>62</v>
      </c>
      <c r="C31" s="118" t="s">
        <v>346</v>
      </c>
      <c r="D31" s="71" t="s">
        <v>25</v>
      </c>
      <c r="E31" s="71"/>
      <c r="F31" s="74"/>
      <c r="G31" s="74">
        <v>30</v>
      </c>
      <c r="H31" s="74">
        <v>32</v>
      </c>
      <c r="I31" s="57">
        <f t="shared" si="0"/>
        <v>62</v>
      </c>
      <c r="J31" s="77" t="s">
        <v>453</v>
      </c>
      <c r="K31" s="71" t="s">
        <v>264</v>
      </c>
      <c r="L31" s="107" t="s">
        <v>454</v>
      </c>
      <c r="M31" s="89">
        <v>9854377213</v>
      </c>
      <c r="N31" s="89" t="s">
        <v>455</v>
      </c>
      <c r="O31" s="89">
        <v>9085343451</v>
      </c>
      <c r="P31" s="71" t="s">
        <v>456</v>
      </c>
      <c r="Q31" s="74" t="s">
        <v>203</v>
      </c>
      <c r="R31" s="71">
        <v>5</v>
      </c>
      <c r="S31" s="74" t="s">
        <v>164</v>
      </c>
      <c r="T31" s="47"/>
    </row>
    <row r="32" spans="1:20" ht="30.75">
      <c r="A32" s="4">
        <v>28</v>
      </c>
      <c r="B32" s="74" t="s">
        <v>63</v>
      </c>
      <c r="C32" s="122" t="s">
        <v>347</v>
      </c>
      <c r="D32" s="71" t="s">
        <v>23</v>
      </c>
      <c r="E32" s="123" t="s">
        <v>348</v>
      </c>
      <c r="F32" s="74" t="s">
        <v>94</v>
      </c>
      <c r="G32" s="78">
        <v>48</v>
      </c>
      <c r="H32" s="78">
        <v>27</v>
      </c>
      <c r="I32" s="57">
        <f t="shared" si="0"/>
        <v>75</v>
      </c>
      <c r="J32" s="77" t="s">
        <v>457</v>
      </c>
      <c r="K32" s="71" t="s">
        <v>264</v>
      </c>
      <c r="L32" s="104" t="s">
        <v>246</v>
      </c>
      <c r="M32" s="93" t="s">
        <v>446</v>
      </c>
      <c r="N32" s="113" t="s">
        <v>447</v>
      </c>
      <c r="O32" s="113" t="s">
        <v>448</v>
      </c>
      <c r="P32" s="71" t="s">
        <v>456</v>
      </c>
      <c r="Q32" s="74" t="s">
        <v>203</v>
      </c>
      <c r="R32" s="71">
        <v>5</v>
      </c>
      <c r="S32" s="74" t="s">
        <v>164</v>
      </c>
      <c r="T32" s="47"/>
    </row>
    <row r="33" spans="1:20" ht="33">
      <c r="A33" s="4">
        <v>29</v>
      </c>
      <c r="B33" s="74" t="s">
        <v>62</v>
      </c>
      <c r="C33" s="122" t="s">
        <v>147</v>
      </c>
      <c r="D33" s="123" t="s">
        <v>25</v>
      </c>
      <c r="E33" s="123"/>
      <c r="F33" s="72"/>
      <c r="G33" s="74">
        <v>30</v>
      </c>
      <c r="H33" s="74">
        <v>32</v>
      </c>
      <c r="I33" s="57">
        <f t="shared" si="0"/>
        <v>62</v>
      </c>
      <c r="J33" s="77" t="s">
        <v>297</v>
      </c>
      <c r="K33" s="71" t="s">
        <v>264</v>
      </c>
      <c r="L33" s="104" t="s">
        <v>403</v>
      </c>
      <c r="M33" s="100" t="s">
        <v>300</v>
      </c>
      <c r="N33" s="94" t="s">
        <v>458</v>
      </c>
      <c r="O33" s="94">
        <v>8751801750</v>
      </c>
      <c r="P33" s="71" t="s">
        <v>456</v>
      </c>
      <c r="Q33" s="74" t="s">
        <v>203</v>
      </c>
      <c r="R33" s="71">
        <v>9</v>
      </c>
      <c r="S33" s="74" t="s">
        <v>164</v>
      </c>
      <c r="T33" s="47"/>
    </row>
    <row r="34" spans="1:20" ht="66">
      <c r="A34" s="4">
        <v>30</v>
      </c>
      <c r="B34" s="74" t="s">
        <v>62</v>
      </c>
      <c r="C34" s="122" t="s">
        <v>349</v>
      </c>
      <c r="D34" s="123" t="s">
        <v>23</v>
      </c>
      <c r="E34" s="123">
        <v>177</v>
      </c>
      <c r="F34" s="72" t="s">
        <v>345</v>
      </c>
      <c r="G34" s="74">
        <v>30</v>
      </c>
      <c r="H34" s="74">
        <v>25</v>
      </c>
      <c r="I34" s="57">
        <f t="shared" si="0"/>
        <v>55</v>
      </c>
      <c r="J34" s="118" t="s">
        <v>459</v>
      </c>
      <c r="K34" s="131" t="s">
        <v>264</v>
      </c>
      <c r="L34" s="104" t="s">
        <v>403</v>
      </c>
      <c r="M34" s="100" t="s">
        <v>300</v>
      </c>
      <c r="N34" s="94" t="s">
        <v>458</v>
      </c>
      <c r="O34" s="94">
        <v>8751801750</v>
      </c>
      <c r="P34" s="71" t="s">
        <v>456</v>
      </c>
      <c r="Q34" s="74" t="s">
        <v>203</v>
      </c>
      <c r="R34" s="71">
        <v>9</v>
      </c>
      <c r="S34" s="74" t="s">
        <v>164</v>
      </c>
      <c r="T34" s="47"/>
    </row>
    <row r="35" spans="1:20" ht="33">
      <c r="A35" s="4">
        <v>31</v>
      </c>
      <c r="B35" s="74" t="s">
        <v>63</v>
      </c>
      <c r="C35" s="122" t="s">
        <v>350</v>
      </c>
      <c r="D35" s="123" t="s">
        <v>25</v>
      </c>
      <c r="E35" s="123"/>
      <c r="F35" s="72"/>
      <c r="G35" s="74">
        <v>26</v>
      </c>
      <c r="H35" s="74">
        <v>21</v>
      </c>
      <c r="I35" s="57">
        <f t="shared" si="0"/>
        <v>47</v>
      </c>
      <c r="J35" s="77" t="s">
        <v>460</v>
      </c>
      <c r="K35" s="123" t="s">
        <v>264</v>
      </c>
      <c r="L35" s="107" t="s">
        <v>279</v>
      </c>
      <c r="M35" s="89">
        <v>9864782335</v>
      </c>
      <c r="N35" s="89" t="s">
        <v>461</v>
      </c>
      <c r="O35" s="89">
        <v>9957169172</v>
      </c>
      <c r="P35" s="73" t="s">
        <v>462</v>
      </c>
      <c r="Q35" s="74" t="s">
        <v>162</v>
      </c>
      <c r="R35" s="73">
        <v>9</v>
      </c>
      <c r="S35" s="74" t="s">
        <v>164</v>
      </c>
      <c r="T35" s="47"/>
    </row>
    <row r="36" spans="1:20" ht="33">
      <c r="A36" s="4">
        <v>32</v>
      </c>
      <c r="B36" s="74" t="s">
        <v>63</v>
      </c>
      <c r="C36" s="70" t="s">
        <v>351</v>
      </c>
      <c r="D36" s="123" t="s">
        <v>23</v>
      </c>
      <c r="E36" s="79"/>
      <c r="F36" s="72" t="s">
        <v>352</v>
      </c>
      <c r="G36" s="74">
        <v>20</v>
      </c>
      <c r="H36" s="74">
        <v>21</v>
      </c>
      <c r="I36" s="57">
        <f t="shared" si="0"/>
        <v>41</v>
      </c>
      <c r="J36" s="128" t="s">
        <v>211</v>
      </c>
      <c r="K36" s="123" t="s">
        <v>264</v>
      </c>
      <c r="L36" s="107" t="s">
        <v>279</v>
      </c>
      <c r="M36" s="89">
        <v>9864782335</v>
      </c>
      <c r="N36" s="89" t="s">
        <v>461</v>
      </c>
      <c r="O36" s="89">
        <v>9957169172</v>
      </c>
      <c r="P36" s="73" t="s">
        <v>462</v>
      </c>
      <c r="Q36" s="74" t="s">
        <v>162</v>
      </c>
      <c r="R36" s="73">
        <v>3</v>
      </c>
      <c r="S36" s="74" t="s">
        <v>164</v>
      </c>
      <c r="T36" s="18"/>
    </row>
    <row r="37" spans="1:20" ht="33">
      <c r="A37" s="4">
        <v>33</v>
      </c>
      <c r="B37" s="74" t="s">
        <v>62</v>
      </c>
      <c r="C37" s="122" t="s">
        <v>353</v>
      </c>
      <c r="D37" s="123" t="s">
        <v>25</v>
      </c>
      <c r="E37" s="123"/>
      <c r="F37" s="72"/>
      <c r="G37" s="74">
        <v>39</v>
      </c>
      <c r="H37" s="74">
        <v>41</v>
      </c>
      <c r="I37" s="57">
        <f t="shared" si="0"/>
        <v>80</v>
      </c>
      <c r="J37" s="77" t="s">
        <v>463</v>
      </c>
      <c r="K37" s="123" t="s">
        <v>264</v>
      </c>
      <c r="L37" s="103" t="s">
        <v>425</v>
      </c>
      <c r="M37" s="81" t="s">
        <v>426</v>
      </c>
      <c r="N37" s="81" t="s">
        <v>419</v>
      </c>
      <c r="O37" s="81">
        <v>9613944684</v>
      </c>
      <c r="P37" s="73" t="s">
        <v>462</v>
      </c>
      <c r="Q37" s="74" t="s">
        <v>162</v>
      </c>
      <c r="R37" s="73">
        <v>6</v>
      </c>
      <c r="S37" s="74" t="s">
        <v>164</v>
      </c>
      <c r="T37" s="18"/>
    </row>
    <row r="38" spans="1:20" ht="33">
      <c r="A38" s="4">
        <v>34</v>
      </c>
      <c r="B38" s="74" t="s">
        <v>62</v>
      </c>
      <c r="C38" s="70" t="s">
        <v>354</v>
      </c>
      <c r="D38" s="123" t="s">
        <v>23</v>
      </c>
      <c r="E38" s="123"/>
      <c r="F38" s="72" t="s">
        <v>94</v>
      </c>
      <c r="G38" s="72">
        <v>9</v>
      </c>
      <c r="H38" s="72">
        <v>15</v>
      </c>
      <c r="I38" s="57">
        <f t="shared" si="0"/>
        <v>24</v>
      </c>
      <c r="J38" s="128" t="s">
        <v>464</v>
      </c>
      <c r="K38" s="129" t="s">
        <v>261</v>
      </c>
      <c r="L38" s="103" t="s">
        <v>425</v>
      </c>
      <c r="M38" s="81" t="s">
        <v>426</v>
      </c>
      <c r="N38" s="81" t="s">
        <v>419</v>
      </c>
      <c r="O38" s="81">
        <v>9613944684</v>
      </c>
      <c r="P38" s="73" t="s">
        <v>462</v>
      </c>
      <c r="Q38" s="74" t="s">
        <v>162</v>
      </c>
      <c r="R38" s="73">
        <v>7</v>
      </c>
      <c r="S38" s="74" t="s">
        <v>164</v>
      </c>
      <c r="T38" s="18"/>
    </row>
    <row r="39" spans="1:20" ht="33">
      <c r="A39" s="4">
        <v>35</v>
      </c>
      <c r="B39" s="74" t="s">
        <v>63</v>
      </c>
      <c r="C39" s="122" t="s">
        <v>123</v>
      </c>
      <c r="D39" s="123" t="s">
        <v>25</v>
      </c>
      <c r="E39" s="123"/>
      <c r="F39" s="72"/>
      <c r="G39" s="74">
        <v>22</v>
      </c>
      <c r="H39" s="74">
        <v>20</v>
      </c>
      <c r="I39" s="57">
        <f t="shared" si="0"/>
        <v>42</v>
      </c>
      <c r="J39" s="77" t="s">
        <v>240</v>
      </c>
      <c r="K39" s="123" t="s">
        <v>264</v>
      </c>
      <c r="L39" s="104" t="s">
        <v>241</v>
      </c>
      <c r="M39" s="114" t="s">
        <v>242</v>
      </c>
      <c r="N39" s="94" t="s">
        <v>243</v>
      </c>
      <c r="O39" s="94">
        <v>9859568810</v>
      </c>
      <c r="P39" s="71" t="s">
        <v>465</v>
      </c>
      <c r="Q39" s="74" t="s">
        <v>171</v>
      </c>
      <c r="R39" s="71">
        <v>9</v>
      </c>
      <c r="S39" s="74" t="s">
        <v>164</v>
      </c>
      <c r="T39" s="18"/>
    </row>
    <row r="40" spans="1:20" ht="33">
      <c r="A40" s="4">
        <v>36</v>
      </c>
      <c r="B40" s="74" t="s">
        <v>63</v>
      </c>
      <c r="C40" s="122" t="s">
        <v>355</v>
      </c>
      <c r="D40" s="123" t="s">
        <v>23</v>
      </c>
      <c r="E40" s="123" t="s">
        <v>356</v>
      </c>
      <c r="F40" s="72" t="s">
        <v>94</v>
      </c>
      <c r="G40" s="74">
        <v>40</v>
      </c>
      <c r="H40" s="74">
        <v>45</v>
      </c>
      <c r="I40" s="57">
        <f t="shared" si="0"/>
        <v>85</v>
      </c>
      <c r="J40" s="77" t="s">
        <v>466</v>
      </c>
      <c r="K40" s="123" t="s">
        <v>264</v>
      </c>
      <c r="L40" s="103" t="s">
        <v>467</v>
      </c>
      <c r="M40" s="93" t="s">
        <v>468</v>
      </c>
      <c r="N40" s="81" t="s">
        <v>251</v>
      </c>
      <c r="O40" s="81">
        <v>9854125760</v>
      </c>
      <c r="P40" s="71" t="s">
        <v>465</v>
      </c>
      <c r="Q40" s="74" t="s">
        <v>171</v>
      </c>
      <c r="R40" s="71">
        <v>9</v>
      </c>
      <c r="S40" s="74" t="s">
        <v>164</v>
      </c>
      <c r="T40" s="18"/>
    </row>
    <row r="41" spans="1:20" ht="33">
      <c r="A41" s="4">
        <v>37</v>
      </c>
      <c r="B41" s="74" t="s">
        <v>62</v>
      </c>
      <c r="C41" s="122" t="s">
        <v>357</v>
      </c>
      <c r="D41" s="123" t="s">
        <v>25</v>
      </c>
      <c r="E41" s="123"/>
      <c r="F41" s="72"/>
      <c r="G41" s="74">
        <v>35</v>
      </c>
      <c r="H41" s="74">
        <v>36</v>
      </c>
      <c r="I41" s="57">
        <f t="shared" si="0"/>
        <v>71</v>
      </c>
      <c r="J41" s="77" t="s">
        <v>469</v>
      </c>
      <c r="K41" s="123" t="s">
        <v>158</v>
      </c>
      <c r="L41" s="103" t="s">
        <v>467</v>
      </c>
      <c r="M41" s="93" t="s">
        <v>468</v>
      </c>
      <c r="N41" s="81" t="s">
        <v>251</v>
      </c>
      <c r="O41" s="81">
        <v>9854125760</v>
      </c>
      <c r="P41" s="71" t="s">
        <v>465</v>
      </c>
      <c r="Q41" s="74" t="s">
        <v>171</v>
      </c>
      <c r="R41" s="71">
        <v>5</v>
      </c>
      <c r="S41" s="74" t="s">
        <v>164</v>
      </c>
      <c r="T41" s="18"/>
    </row>
    <row r="42" spans="1:20" ht="33">
      <c r="A42" s="4">
        <v>38</v>
      </c>
      <c r="B42" s="74" t="s">
        <v>62</v>
      </c>
      <c r="C42" s="122" t="s">
        <v>358</v>
      </c>
      <c r="D42" s="123" t="s">
        <v>23</v>
      </c>
      <c r="E42" s="123" t="s">
        <v>359</v>
      </c>
      <c r="F42" s="72" t="s">
        <v>94</v>
      </c>
      <c r="G42" s="74">
        <v>40</v>
      </c>
      <c r="H42" s="74">
        <v>45</v>
      </c>
      <c r="I42" s="57">
        <f t="shared" si="0"/>
        <v>85</v>
      </c>
      <c r="J42" s="77" t="s">
        <v>470</v>
      </c>
      <c r="K42" s="132" t="s">
        <v>158</v>
      </c>
      <c r="L42" s="103" t="s">
        <v>467</v>
      </c>
      <c r="M42" s="93" t="s">
        <v>468</v>
      </c>
      <c r="N42" s="81" t="s">
        <v>251</v>
      </c>
      <c r="O42" s="81">
        <v>9854125760</v>
      </c>
      <c r="P42" s="71" t="s">
        <v>465</v>
      </c>
      <c r="Q42" s="74" t="s">
        <v>171</v>
      </c>
      <c r="R42" s="71">
        <v>9</v>
      </c>
      <c r="S42" s="74" t="s">
        <v>164</v>
      </c>
      <c r="T42" s="18"/>
    </row>
    <row r="43" spans="1:20" ht="33">
      <c r="A43" s="4">
        <v>39</v>
      </c>
      <c r="B43" s="74" t="s">
        <v>63</v>
      </c>
      <c r="C43" s="122" t="s">
        <v>360</v>
      </c>
      <c r="D43" s="123" t="s">
        <v>25</v>
      </c>
      <c r="E43" s="123"/>
      <c r="F43" s="72"/>
      <c r="G43" s="74">
        <v>23</v>
      </c>
      <c r="H43" s="74">
        <v>20</v>
      </c>
      <c r="I43" s="57">
        <f t="shared" si="0"/>
        <v>43</v>
      </c>
      <c r="J43" s="77" t="s">
        <v>471</v>
      </c>
      <c r="K43" s="71" t="s">
        <v>158</v>
      </c>
      <c r="L43" s="103" t="s">
        <v>467</v>
      </c>
      <c r="M43" s="93" t="s">
        <v>468</v>
      </c>
      <c r="N43" s="81" t="s">
        <v>251</v>
      </c>
      <c r="O43" s="81">
        <v>9854125760</v>
      </c>
      <c r="P43" s="71" t="s">
        <v>472</v>
      </c>
      <c r="Q43" s="74" t="s">
        <v>177</v>
      </c>
      <c r="R43" s="71">
        <v>4</v>
      </c>
      <c r="S43" s="74" t="s">
        <v>164</v>
      </c>
      <c r="T43" s="18"/>
    </row>
    <row r="44" spans="1:20" ht="33">
      <c r="A44" s="4">
        <v>40</v>
      </c>
      <c r="B44" s="74" t="s">
        <v>63</v>
      </c>
      <c r="C44" s="122" t="s">
        <v>361</v>
      </c>
      <c r="D44" s="123" t="s">
        <v>23</v>
      </c>
      <c r="E44" s="123"/>
      <c r="F44" s="72" t="s">
        <v>94</v>
      </c>
      <c r="G44" s="74">
        <v>22</v>
      </c>
      <c r="H44" s="74">
        <v>11</v>
      </c>
      <c r="I44" s="57">
        <f t="shared" si="0"/>
        <v>33</v>
      </c>
      <c r="J44" s="79" t="s">
        <v>473</v>
      </c>
      <c r="K44" s="129" t="s">
        <v>158</v>
      </c>
      <c r="L44" s="104" t="s">
        <v>266</v>
      </c>
      <c r="M44" s="93">
        <v>9854445431</v>
      </c>
      <c r="N44" s="93" t="s">
        <v>267</v>
      </c>
      <c r="O44" s="93">
        <v>7896361694</v>
      </c>
      <c r="P44" s="71" t="s">
        <v>472</v>
      </c>
      <c r="Q44" s="74" t="s">
        <v>177</v>
      </c>
      <c r="R44" s="71">
        <v>6</v>
      </c>
      <c r="S44" s="74" t="s">
        <v>164</v>
      </c>
      <c r="T44" s="18"/>
    </row>
    <row r="45" spans="1:20" ht="49.5">
      <c r="A45" s="4">
        <v>41</v>
      </c>
      <c r="B45" s="74" t="s">
        <v>62</v>
      </c>
      <c r="C45" s="122" t="s">
        <v>362</v>
      </c>
      <c r="D45" s="123" t="s">
        <v>25</v>
      </c>
      <c r="E45" s="123"/>
      <c r="F45" s="72"/>
      <c r="G45" s="74">
        <v>20</v>
      </c>
      <c r="H45" s="74">
        <v>19</v>
      </c>
      <c r="I45" s="57">
        <f t="shared" si="0"/>
        <v>39</v>
      </c>
      <c r="J45" s="77" t="s">
        <v>474</v>
      </c>
      <c r="K45" s="71" t="s">
        <v>158</v>
      </c>
      <c r="L45" s="104" t="s">
        <v>197</v>
      </c>
      <c r="M45" s="89">
        <v>9678510074</v>
      </c>
      <c r="N45" s="94" t="s">
        <v>475</v>
      </c>
      <c r="O45" s="81">
        <v>9854319798</v>
      </c>
      <c r="P45" s="71" t="s">
        <v>472</v>
      </c>
      <c r="Q45" s="74" t="s">
        <v>177</v>
      </c>
      <c r="R45" s="71">
        <v>7</v>
      </c>
      <c r="S45" s="74" t="s">
        <v>164</v>
      </c>
      <c r="T45" s="18"/>
    </row>
    <row r="46" spans="1:20" ht="49.5">
      <c r="A46" s="4">
        <v>42</v>
      </c>
      <c r="B46" s="74" t="s">
        <v>62</v>
      </c>
      <c r="C46" s="122" t="s">
        <v>363</v>
      </c>
      <c r="D46" s="123" t="s">
        <v>23</v>
      </c>
      <c r="E46" s="123">
        <v>18271100551</v>
      </c>
      <c r="F46" s="72" t="s">
        <v>94</v>
      </c>
      <c r="G46" s="74">
        <v>15</v>
      </c>
      <c r="H46" s="74">
        <v>15</v>
      </c>
      <c r="I46" s="57">
        <f t="shared" si="0"/>
        <v>30</v>
      </c>
      <c r="J46" s="77" t="s">
        <v>476</v>
      </c>
      <c r="K46" s="123" t="s">
        <v>158</v>
      </c>
      <c r="L46" s="104" t="s">
        <v>197</v>
      </c>
      <c r="M46" s="89">
        <v>9678510074</v>
      </c>
      <c r="N46" s="94" t="s">
        <v>475</v>
      </c>
      <c r="O46" s="81">
        <v>9854319798</v>
      </c>
      <c r="P46" s="71" t="s">
        <v>472</v>
      </c>
      <c r="Q46" s="74" t="s">
        <v>177</v>
      </c>
      <c r="R46" s="71">
        <v>7</v>
      </c>
      <c r="S46" s="74" t="s">
        <v>164</v>
      </c>
      <c r="T46" s="18"/>
    </row>
    <row r="47" spans="1:20" ht="33">
      <c r="A47" s="4">
        <v>43</v>
      </c>
      <c r="B47" s="74" t="s">
        <v>63</v>
      </c>
      <c r="C47" s="118" t="s">
        <v>93</v>
      </c>
      <c r="D47" s="71" t="s">
        <v>23</v>
      </c>
      <c r="E47" s="71" t="s">
        <v>364</v>
      </c>
      <c r="F47" s="74" t="s">
        <v>94</v>
      </c>
      <c r="G47" s="74">
        <v>37</v>
      </c>
      <c r="H47" s="74">
        <v>30</v>
      </c>
      <c r="I47" s="57">
        <f t="shared" si="0"/>
        <v>67</v>
      </c>
      <c r="J47" s="77" t="s">
        <v>169</v>
      </c>
      <c r="K47" s="71" t="s">
        <v>158</v>
      </c>
      <c r="L47" s="103" t="s">
        <v>299</v>
      </c>
      <c r="M47" s="93" t="s">
        <v>300</v>
      </c>
      <c r="N47" s="81" t="s">
        <v>301</v>
      </c>
      <c r="O47" s="76">
        <v>8751801750</v>
      </c>
      <c r="P47" s="102" t="s">
        <v>477</v>
      </c>
      <c r="Q47" s="74" t="s">
        <v>186</v>
      </c>
      <c r="R47" s="71">
        <v>11</v>
      </c>
      <c r="S47" s="74" t="s">
        <v>164</v>
      </c>
      <c r="T47" s="18"/>
    </row>
    <row r="48" spans="1:20" ht="33">
      <c r="A48" s="4">
        <v>44</v>
      </c>
      <c r="B48" s="74" t="s">
        <v>63</v>
      </c>
      <c r="C48" s="87" t="s">
        <v>142</v>
      </c>
      <c r="D48" s="71" t="s">
        <v>23</v>
      </c>
      <c r="E48" s="87" t="s">
        <v>143</v>
      </c>
      <c r="F48" s="74" t="s">
        <v>94</v>
      </c>
      <c r="G48" s="74">
        <v>36</v>
      </c>
      <c r="H48" s="74">
        <v>20</v>
      </c>
      <c r="I48" s="57">
        <f t="shared" si="0"/>
        <v>56</v>
      </c>
      <c r="J48" s="133" t="s">
        <v>291</v>
      </c>
      <c r="K48" s="134" t="s">
        <v>478</v>
      </c>
      <c r="L48" s="103" t="s">
        <v>213</v>
      </c>
      <c r="M48" s="89">
        <v>9613761697</v>
      </c>
      <c r="N48" s="81" t="s">
        <v>237</v>
      </c>
      <c r="O48" s="76">
        <v>9613614789</v>
      </c>
      <c r="P48" s="102" t="s">
        <v>477</v>
      </c>
      <c r="Q48" s="74" t="s">
        <v>186</v>
      </c>
      <c r="R48" s="73">
        <v>7</v>
      </c>
      <c r="S48" s="74" t="s">
        <v>164</v>
      </c>
      <c r="T48" s="18"/>
    </row>
    <row r="49" spans="1:20" ht="33">
      <c r="A49" s="4">
        <v>45</v>
      </c>
      <c r="B49" s="74" t="s">
        <v>62</v>
      </c>
      <c r="C49" s="122" t="s">
        <v>365</v>
      </c>
      <c r="D49" s="123" t="s">
        <v>25</v>
      </c>
      <c r="E49" s="123">
        <v>20</v>
      </c>
      <c r="F49" s="72"/>
      <c r="G49" s="74">
        <v>20</v>
      </c>
      <c r="H49" s="74">
        <v>19</v>
      </c>
      <c r="I49" s="57">
        <f t="shared" si="0"/>
        <v>39</v>
      </c>
      <c r="J49" s="77" t="s">
        <v>479</v>
      </c>
      <c r="K49" s="123" t="s">
        <v>158</v>
      </c>
      <c r="L49" s="104" t="s">
        <v>208</v>
      </c>
      <c r="M49" s="93" t="s">
        <v>292</v>
      </c>
      <c r="N49" s="94" t="s">
        <v>480</v>
      </c>
      <c r="O49" s="94">
        <v>9401806915</v>
      </c>
      <c r="P49" s="71" t="s">
        <v>481</v>
      </c>
      <c r="Q49" s="74" t="s">
        <v>195</v>
      </c>
      <c r="R49" s="71">
        <v>9</v>
      </c>
      <c r="S49" s="74" t="s">
        <v>164</v>
      </c>
      <c r="T49" s="18"/>
    </row>
    <row r="50" spans="1:20" ht="33">
      <c r="A50" s="4">
        <v>46</v>
      </c>
      <c r="B50" s="74" t="s">
        <v>63</v>
      </c>
      <c r="C50" s="80" t="s">
        <v>139</v>
      </c>
      <c r="D50" s="123" t="s">
        <v>25</v>
      </c>
      <c r="E50" s="123"/>
      <c r="F50" s="72"/>
      <c r="G50" s="74">
        <v>46</v>
      </c>
      <c r="H50" s="74">
        <v>52</v>
      </c>
      <c r="I50" s="57">
        <f t="shared" si="0"/>
        <v>98</v>
      </c>
      <c r="J50" s="111" t="s">
        <v>282</v>
      </c>
      <c r="K50" s="89" t="s">
        <v>158</v>
      </c>
      <c r="L50" s="104" t="s">
        <v>208</v>
      </c>
      <c r="M50" s="93" t="s">
        <v>292</v>
      </c>
      <c r="N50" s="94" t="s">
        <v>480</v>
      </c>
      <c r="O50" s="94">
        <v>9401806915</v>
      </c>
      <c r="P50" s="71" t="s">
        <v>481</v>
      </c>
      <c r="Q50" s="74" t="s">
        <v>195</v>
      </c>
      <c r="R50" s="71">
        <v>10</v>
      </c>
      <c r="S50" s="74" t="s">
        <v>164</v>
      </c>
      <c r="T50" s="18"/>
    </row>
    <row r="51" spans="1:20" ht="33">
      <c r="A51" s="4">
        <v>47</v>
      </c>
      <c r="B51" s="74" t="s">
        <v>62</v>
      </c>
      <c r="C51" s="122" t="s">
        <v>141</v>
      </c>
      <c r="D51" s="123" t="s">
        <v>25</v>
      </c>
      <c r="E51" s="123"/>
      <c r="F51" s="72"/>
      <c r="G51" s="74">
        <v>29</v>
      </c>
      <c r="H51" s="74">
        <v>27</v>
      </c>
      <c r="I51" s="57">
        <f t="shared" si="0"/>
        <v>56</v>
      </c>
      <c r="J51" s="77" t="s">
        <v>290</v>
      </c>
      <c r="K51" s="123" t="s">
        <v>158</v>
      </c>
      <c r="L51" s="104" t="s">
        <v>482</v>
      </c>
      <c r="M51" s="93" t="s">
        <v>483</v>
      </c>
      <c r="N51" s="94" t="s">
        <v>484</v>
      </c>
      <c r="O51" s="94">
        <v>8486597108</v>
      </c>
      <c r="P51" s="71" t="s">
        <v>485</v>
      </c>
      <c r="Q51" s="74" t="s">
        <v>203</v>
      </c>
      <c r="R51" s="71">
        <v>9</v>
      </c>
      <c r="S51" s="74" t="s">
        <v>164</v>
      </c>
      <c r="T51" s="18"/>
    </row>
    <row r="52" spans="1:20" ht="33">
      <c r="A52" s="4">
        <v>48</v>
      </c>
      <c r="B52" s="74" t="s">
        <v>62</v>
      </c>
      <c r="C52" s="122" t="s">
        <v>366</v>
      </c>
      <c r="D52" s="123" t="s">
        <v>23</v>
      </c>
      <c r="E52" s="123" t="s">
        <v>367</v>
      </c>
      <c r="F52" s="72" t="s">
        <v>99</v>
      </c>
      <c r="G52" s="74">
        <v>30</v>
      </c>
      <c r="H52" s="74">
        <v>30</v>
      </c>
      <c r="I52" s="57">
        <f t="shared" si="0"/>
        <v>60</v>
      </c>
      <c r="J52" s="77" t="s">
        <v>486</v>
      </c>
      <c r="K52" s="123" t="s">
        <v>158</v>
      </c>
      <c r="L52" s="104" t="s">
        <v>482</v>
      </c>
      <c r="M52" s="93" t="s">
        <v>483</v>
      </c>
      <c r="N52" s="94" t="s">
        <v>484</v>
      </c>
      <c r="O52" s="94">
        <v>8486597108</v>
      </c>
      <c r="P52" s="71" t="s">
        <v>485</v>
      </c>
      <c r="Q52" s="74" t="s">
        <v>203</v>
      </c>
      <c r="R52" s="73">
        <v>10</v>
      </c>
      <c r="S52" s="74" t="s">
        <v>164</v>
      </c>
      <c r="T52" s="18"/>
    </row>
    <row r="53" spans="1:20" ht="33">
      <c r="A53" s="4">
        <v>49</v>
      </c>
      <c r="B53" s="74" t="s">
        <v>63</v>
      </c>
      <c r="C53" s="122" t="s">
        <v>368</v>
      </c>
      <c r="D53" s="123" t="s">
        <v>25</v>
      </c>
      <c r="E53" s="123"/>
      <c r="F53" s="72"/>
      <c r="G53" s="74">
        <v>35</v>
      </c>
      <c r="H53" s="74">
        <v>26</v>
      </c>
      <c r="I53" s="57">
        <f t="shared" si="0"/>
        <v>61</v>
      </c>
      <c r="J53" s="77" t="s">
        <v>487</v>
      </c>
      <c r="K53" s="123" t="s">
        <v>158</v>
      </c>
      <c r="L53" s="104" t="s">
        <v>482</v>
      </c>
      <c r="M53" s="93" t="s">
        <v>483</v>
      </c>
      <c r="N53" s="94" t="s">
        <v>484</v>
      </c>
      <c r="O53" s="94">
        <v>8486597108</v>
      </c>
      <c r="P53" s="71" t="s">
        <v>485</v>
      </c>
      <c r="Q53" s="74" t="s">
        <v>203</v>
      </c>
      <c r="R53" s="71">
        <v>10</v>
      </c>
      <c r="S53" s="74" t="s">
        <v>164</v>
      </c>
      <c r="T53" s="18"/>
    </row>
    <row r="54" spans="1:20" ht="33">
      <c r="A54" s="4">
        <v>50</v>
      </c>
      <c r="B54" s="74" t="s">
        <v>63</v>
      </c>
      <c r="C54" s="75" t="s">
        <v>369</v>
      </c>
      <c r="D54" s="123" t="s">
        <v>23</v>
      </c>
      <c r="E54" s="123" t="s">
        <v>143</v>
      </c>
      <c r="F54" s="72" t="s">
        <v>94</v>
      </c>
      <c r="G54" s="74">
        <v>21</v>
      </c>
      <c r="H54" s="74">
        <v>23</v>
      </c>
      <c r="I54" s="57">
        <f t="shared" si="0"/>
        <v>44</v>
      </c>
      <c r="J54" s="118" t="s">
        <v>488</v>
      </c>
      <c r="K54" s="123" t="s">
        <v>158</v>
      </c>
      <c r="L54" s="104" t="s">
        <v>489</v>
      </c>
      <c r="M54" s="93" t="s">
        <v>490</v>
      </c>
      <c r="N54" s="94" t="s">
        <v>285</v>
      </c>
      <c r="O54" s="94">
        <v>9957402959</v>
      </c>
      <c r="P54" s="71" t="s">
        <v>485</v>
      </c>
      <c r="Q54" s="74" t="s">
        <v>203</v>
      </c>
      <c r="R54" s="73">
        <v>10</v>
      </c>
      <c r="S54" s="74" t="s">
        <v>164</v>
      </c>
      <c r="T54" s="18"/>
    </row>
    <row r="55" spans="1:20" ht="33">
      <c r="A55" s="4">
        <v>51</v>
      </c>
      <c r="B55" s="74" t="s">
        <v>63</v>
      </c>
      <c r="C55" s="79" t="s">
        <v>370</v>
      </c>
      <c r="D55" s="123" t="s">
        <v>25</v>
      </c>
      <c r="E55" s="123">
        <v>135</v>
      </c>
      <c r="F55" s="72"/>
      <c r="G55" s="74">
        <v>155</v>
      </c>
      <c r="H55" s="74">
        <v>142</v>
      </c>
      <c r="I55" s="57">
        <f t="shared" si="0"/>
        <v>297</v>
      </c>
      <c r="J55" s="118" t="s">
        <v>491</v>
      </c>
      <c r="K55" s="131"/>
      <c r="L55" s="103" t="s">
        <v>208</v>
      </c>
      <c r="M55" s="81">
        <v>8812863053</v>
      </c>
      <c r="N55" s="81" t="s">
        <v>492</v>
      </c>
      <c r="O55" s="81">
        <v>9401363231</v>
      </c>
      <c r="P55" s="71" t="s">
        <v>493</v>
      </c>
      <c r="Q55" s="74" t="s">
        <v>162</v>
      </c>
      <c r="R55" s="71">
        <v>11</v>
      </c>
      <c r="S55" s="74" t="s">
        <v>164</v>
      </c>
      <c r="T55" s="18"/>
    </row>
    <row r="56" spans="1:20" ht="33">
      <c r="A56" s="4">
        <v>52</v>
      </c>
      <c r="B56" s="74" t="s">
        <v>62</v>
      </c>
      <c r="C56" s="122" t="s">
        <v>371</v>
      </c>
      <c r="D56" s="123" t="s">
        <v>23</v>
      </c>
      <c r="E56" s="123">
        <v>25</v>
      </c>
      <c r="F56" s="72" t="s">
        <v>372</v>
      </c>
      <c r="G56" s="74">
        <v>40</v>
      </c>
      <c r="H56" s="74">
        <v>45</v>
      </c>
      <c r="I56" s="57">
        <f t="shared" si="0"/>
        <v>85</v>
      </c>
      <c r="J56" s="77" t="s">
        <v>494</v>
      </c>
      <c r="K56" s="123" t="s">
        <v>158</v>
      </c>
      <c r="L56" s="103" t="s">
        <v>208</v>
      </c>
      <c r="M56" s="81">
        <v>8812863053</v>
      </c>
      <c r="N56" s="81" t="s">
        <v>492</v>
      </c>
      <c r="O56" s="81">
        <v>9401363231</v>
      </c>
      <c r="P56" s="71" t="s">
        <v>495</v>
      </c>
      <c r="Q56" s="74" t="s">
        <v>171</v>
      </c>
      <c r="R56" s="71">
        <v>12</v>
      </c>
      <c r="S56" s="74" t="s">
        <v>164</v>
      </c>
      <c r="T56" s="18"/>
    </row>
    <row r="57" spans="1:20" ht="33">
      <c r="A57" s="4">
        <v>53</v>
      </c>
      <c r="B57" s="74" t="s">
        <v>63</v>
      </c>
      <c r="C57" s="80" t="s">
        <v>373</v>
      </c>
      <c r="D57" s="123" t="s">
        <v>25</v>
      </c>
      <c r="E57" s="123"/>
      <c r="F57" s="72"/>
      <c r="G57" s="74">
        <v>21</v>
      </c>
      <c r="H57" s="74">
        <v>20</v>
      </c>
      <c r="I57" s="57">
        <f t="shared" si="0"/>
        <v>41</v>
      </c>
      <c r="J57" s="111" t="s">
        <v>496</v>
      </c>
      <c r="K57" s="123" t="s">
        <v>158</v>
      </c>
      <c r="L57" s="103" t="s">
        <v>497</v>
      </c>
      <c r="M57" s="81" t="s">
        <v>498</v>
      </c>
      <c r="N57" s="81" t="s">
        <v>499</v>
      </c>
      <c r="O57" s="81">
        <v>9577528665</v>
      </c>
      <c r="P57" s="71" t="s">
        <v>495</v>
      </c>
      <c r="Q57" s="74" t="s">
        <v>171</v>
      </c>
      <c r="R57" s="71">
        <v>9</v>
      </c>
      <c r="S57" s="74" t="s">
        <v>164</v>
      </c>
      <c r="T57" s="18"/>
    </row>
    <row r="58" spans="1:20" ht="49.5">
      <c r="A58" s="4">
        <v>54</v>
      </c>
      <c r="B58" s="74" t="s">
        <v>63</v>
      </c>
      <c r="C58" s="70" t="s">
        <v>374</v>
      </c>
      <c r="D58" s="123" t="s">
        <v>23</v>
      </c>
      <c r="E58" s="79" t="s">
        <v>375</v>
      </c>
      <c r="F58" s="72" t="s">
        <v>94</v>
      </c>
      <c r="G58" s="74">
        <v>0</v>
      </c>
      <c r="H58" s="74">
        <v>40</v>
      </c>
      <c r="I58" s="57">
        <f t="shared" si="0"/>
        <v>40</v>
      </c>
      <c r="J58" s="128" t="s">
        <v>500</v>
      </c>
      <c r="K58" s="123" t="s">
        <v>158</v>
      </c>
      <c r="L58" s="104" t="s">
        <v>213</v>
      </c>
      <c r="M58" s="93" t="s">
        <v>214</v>
      </c>
      <c r="N58" s="94" t="s">
        <v>228</v>
      </c>
      <c r="O58" s="94">
        <v>7896227736</v>
      </c>
      <c r="P58" s="71" t="s">
        <v>495</v>
      </c>
      <c r="Q58" s="74" t="s">
        <v>171</v>
      </c>
      <c r="R58" s="71">
        <v>14</v>
      </c>
      <c r="S58" s="74" t="s">
        <v>164</v>
      </c>
      <c r="T58" s="18"/>
    </row>
    <row r="59" spans="1:20" ht="33">
      <c r="A59" s="4">
        <v>55</v>
      </c>
      <c r="B59" s="74" t="s">
        <v>62</v>
      </c>
      <c r="C59" s="120" t="s">
        <v>376</v>
      </c>
      <c r="D59" s="73" t="s">
        <v>25</v>
      </c>
      <c r="E59" s="73"/>
      <c r="F59" s="74"/>
      <c r="G59" s="74">
        <v>23</v>
      </c>
      <c r="H59" s="74">
        <v>20</v>
      </c>
      <c r="I59" s="57">
        <f t="shared" si="0"/>
        <v>43</v>
      </c>
      <c r="J59" s="77" t="s">
        <v>501</v>
      </c>
      <c r="K59" s="123" t="s">
        <v>261</v>
      </c>
      <c r="L59" s="103" t="s">
        <v>399</v>
      </c>
      <c r="M59" s="81" t="s">
        <v>400</v>
      </c>
      <c r="N59" s="81" t="s">
        <v>502</v>
      </c>
      <c r="O59" s="94">
        <v>9854738520</v>
      </c>
      <c r="P59" s="71" t="s">
        <v>503</v>
      </c>
      <c r="Q59" s="74" t="s">
        <v>177</v>
      </c>
      <c r="R59" s="71">
        <v>14</v>
      </c>
      <c r="S59" s="74" t="s">
        <v>164</v>
      </c>
      <c r="T59" s="18"/>
    </row>
    <row r="60" spans="1:20" ht="33">
      <c r="A60" s="4">
        <v>56</v>
      </c>
      <c r="B60" s="74" t="s">
        <v>62</v>
      </c>
      <c r="C60" s="122" t="s">
        <v>154</v>
      </c>
      <c r="D60" s="73" t="s">
        <v>23</v>
      </c>
      <c r="E60" s="123" t="s">
        <v>377</v>
      </c>
      <c r="F60" s="74" t="s">
        <v>94</v>
      </c>
      <c r="G60" s="74">
        <v>74</v>
      </c>
      <c r="H60" s="74">
        <v>0</v>
      </c>
      <c r="I60" s="57">
        <f t="shared" si="0"/>
        <v>74</v>
      </c>
      <c r="J60" s="77" t="s">
        <v>310</v>
      </c>
      <c r="K60" s="71" t="s">
        <v>261</v>
      </c>
      <c r="L60" s="105" t="s">
        <v>188</v>
      </c>
      <c r="M60" s="135" t="s">
        <v>504</v>
      </c>
      <c r="N60" s="94" t="s">
        <v>505</v>
      </c>
      <c r="O60" s="94">
        <v>9577846183</v>
      </c>
      <c r="P60" s="71" t="s">
        <v>503</v>
      </c>
      <c r="Q60" s="74" t="s">
        <v>177</v>
      </c>
      <c r="R60" s="71">
        <v>14</v>
      </c>
      <c r="S60" s="74" t="s">
        <v>164</v>
      </c>
      <c r="T60" s="18"/>
    </row>
    <row r="61" spans="1:20" ht="33">
      <c r="A61" s="4">
        <v>57</v>
      </c>
      <c r="B61" s="17" t="s">
        <v>63</v>
      </c>
      <c r="C61" s="80" t="s">
        <v>378</v>
      </c>
      <c r="D61" s="71" t="s">
        <v>25</v>
      </c>
      <c r="E61" s="71"/>
      <c r="F61" s="74"/>
      <c r="G61" s="74">
        <v>30</v>
      </c>
      <c r="H61" s="74">
        <v>40</v>
      </c>
      <c r="I61" s="57">
        <f t="shared" si="0"/>
        <v>70</v>
      </c>
      <c r="J61" s="107" t="s">
        <v>506</v>
      </c>
      <c r="K61" s="89" t="s">
        <v>158</v>
      </c>
      <c r="L61" s="105" t="s">
        <v>188</v>
      </c>
      <c r="M61" s="135" t="s">
        <v>504</v>
      </c>
      <c r="N61" s="94" t="s">
        <v>505</v>
      </c>
      <c r="O61" s="94">
        <v>9577846183</v>
      </c>
      <c r="P61" s="71" t="s">
        <v>503</v>
      </c>
      <c r="Q61" s="74" t="s">
        <v>177</v>
      </c>
      <c r="R61" s="71">
        <v>14</v>
      </c>
      <c r="S61" s="74" t="s">
        <v>164</v>
      </c>
      <c r="T61" s="18"/>
    </row>
    <row r="62" spans="1:20" ht="33">
      <c r="A62" s="4">
        <v>58</v>
      </c>
      <c r="B62" s="17" t="s">
        <v>63</v>
      </c>
      <c r="C62" s="121" t="s">
        <v>379</v>
      </c>
      <c r="D62" s="71" t="s">
        <v>23</v>
      </c>
      <c r="E62" s="73"/>
      <c r="F62" s="74" t="s">
        <v>94</v>
      </c>
      <c r="G62" s="78">
        <v>44</v>
      </c>
      <c r="H62" s="78">
        <v>40</v>
      </c>
      <c r="I62" s="57">
        <f t="shared" si="0"/>
        <v>84</v>
      </c>
      <c r="J62" s="77" t="s">
        <v>507</v>
      </c>
      <c r="K62" s="73" t="s">
        <v>264</v>
      </c>
      <c r="L62" s="103" t="s">
        <v>299</v>
      </c>
      <c r="M62" s="93" t="s">
        <v>300</v>
      </c>
      <c r="N62" s="81" t="s">
        <v>404</v>
      </c>
      <c r="O62" s="81">
        <v>9859452299</v>
      </c>
      <c r="P62" s="71" t="s">
        <v>503</v>
      </c>
      <c r="Q62" s="74" t="s">
        <v>177</v>
      </c>
      <c r="R62" s="71">
        <v>14</v>
      </c>
      <c r="S62" s="74" t="s">
        <v>164</v>
      </c>
      <c r="T62" s="18"/>
    </row>
    <row r="63" spans="1:20" ht="33">
      <c r="A63" s="4">
        <v>59</v>
      </c>
      <c r="B63" s="17" t="s">
        <v>62</v>
      </c>
      <c r="C63" s="124" t="s">
        <v>380</v>
      </c>
      <c r="D63" s="71" t="s">
        <v>23</v>
      </c>
      <c r="E63" s="125"/>
      <c r="F63" s="74" t="s">
        <v>381</v>
      </c>
      <c r="G63" s="78">
        <v>120</v>
      </c>
      <c r="H63" s="78">
        <v>120</v>
      </c>
      <c r="I63" s="57">
        <f t="shared" si="0"/>
        <v>240</v>
      </c>
      <c r="J63" s="74" t="s">
        <v>508</v>
      </c>
      <c r="K63" s="74" t="s">
        <v>264</v>
      </c>
      <c r="L63" s="74" t="s">
        <v>230</v>
      </c>
      <c r="M63" s="74">
        <v>9859348683</v>
      </c>
      <c r="N63" s="74" t="s">
        <v>231</v>
      </c>
      <c r="O63" s="74">
        <v>9577812567</v>
      </c>
      <c r="P63" s="84" t="s">
        <v>509</v>
      </c>
      <c r="Q63" s="74" t="s">
        <v>186</v>
      </c>
      <c r="R63" s="71">
        <v>3</v>
      </c>
      <c r="S63" s="74" t="s">
        <v>164</v>
      </c>
      <c r="T63" s="18"/>
    </row>
    <row r="64" spans="1:20" ht="33">
      <c r="A64" s="4">
        <v>60</v>
      </c>
      <c r="B64" s="17" t="s">
        <v>63</v>
      </c>
      <c r="C64" s="118" t="s">
        <v>132</v>
      </c>
      <c r="D64" s="71" t="s">
        <v>23</v>
      </c>
      <c r="E64" s="71" t="s">
        <v>382</v>
      </c>
      <c r="F64" s="74" t="s">
        <v>94</v>
      </c>
      <c r="G64" s="78">
        <v>39</v>
      </c>
      <c r="H64" s="78">
        <v>70</v>
      </c>
      <c r="I64" s="57">
        <f t="shared" si="0"/>
        <v>109</v>
      </c>
      <c r="J64" s="77" t="s">
        <v>510</v>
      </c>
      <c r="K64" s="71" t="s">
        <v>264</v>
      </c>
      <c r="L64" s="104" t="s">
        <v>241</v>
      </c>
      <c r="M64" s="101" t="s">
        <v>242</v>
      </c>
      <c r="N64" s="94" t="s">
        <v>243</v>
      </c>
      <c r="O64" s="94">
        <v>9859568810</v>
      </c>
      <c r="P64" s="84" t="s">
        <v>509</v>
      </c>
      <c r="Q64" s="74" t="s">
        <v>186</v>
      </c>
      <c r="R64" s="71">
        <v>14</v>
      </c>
      <c r="S64" s="74" t="s">
        <v>164</v>
      </c>
      <c r="T64" s="18"/>
    </row>
    <row r="65" spans="1:20" ht="33">
      <c r="A65" s="4">
        <v>61</v>
      </c>
      <c r="B65" s="76" t="s">
        <v>62</v>
      </c>
      <c r="C65" s="120" t="s">
        <v>383</v>
      </c>
      <c r="D65" s="71" t="s">
        <v>25</v>
      </c>
      <c r="E65" s="125"/>
      <c r="F65" s="74"/>
      <c r="G65" s="78">
        <v>50</v>
      </c>
      <c r="H65" s="78">
        <v>45</v>
      </c>
      <c r="I65" s="57">
        <f t="shared" si="0"/>
        <v>95</v>
      </c>
      <c r="J65" s="111" t="s">
        <v>511</v>
      </c>
      <c r="K65" s="89" t="s">
        <v>478</v>
      </c>
      <c r="L65" s="103" t="s">
        <v>512</v>
      </c>
      <c r="M65" s="81" t="s">
        <v>513</v>
      </c>
      <c r="N65" s="81" t="s">
        <v>514</v>
      </c>
      <c r="O65" s="81">
        <v>8399022386</v>
      </c>
      <c r="P65" s="71" t="s">
        <v>515</v>
      </c>
      <c r="Q65" s="74" t="s">
        <v>195</v>
      </c>
      <c r="R65" s="71">
        <v>9</v>
      </c>
      <c r="S65" s="74" t="s">
        <v>164</v>
      </c>
      <c r="T65" s="18"/>
    </row>
    <row r="66" spans="1:20" ht="33">
      <c r="A66" s="4">
        <v>62</v>
      </c>
      <c r="B66" s="76" t="s">
        <v>63</v>
      </c>
      <c r="C66" s="120" t="s">
        <v>384</v>
      </c>
      <c r="D66" s="71" t="s">
        <v>25</v>
      </c>
      <c r="E66" s="125">
        <v>24</v>
      </c>
      <c r="F66" s="74"/>
      <c r="G66" s="78">
        <v>24</v>
      </c>
      <c r="H66" s="78">
        <v>24</v>
      </c>
      <c r="I66" s="57">
        <f t="shared" si="0"/>
        <v>48</v>
      </c>
      <c r="J66" s="77" t="s">
        <v>516</v>
      </c>
      <c r="K66" s="71" t="s">
        <v>158</v>
      </c>
      <c r="L66" s="103" t="s">
        <v>512</v>
      </c>
      <c r="M66" s="81" t="s">
        <v>513</v>
      </c>
      <c r="N66" s="81" t="s">
        <v>514</v>
      </c>
      <c r="O66" s="94">
        <v>8399022386</v>
      </c>
      <c r="P66" s="71" t="s">
        <v>515</v>
      </c>
      <c r="Q66" s="74" t="s">
        <v>195</v>
      </c>
      <c r="R66" s="71">
        <v>10</v>
      </c>
      <c r="S66" s="74" t="s">
        <v>164</v>
      </c>
      <c r="T66" s="18"/>
    </row>
    <row r="67" spans="1:20" ht="33">
      <c r="A67" s="4">
        <v>63</v>
      </c>
      <c r="B67" s="76" t="s">
        <v>62</v>
      </c>
      <c r="C67" s="118" t="s">
        <v>385</v>
      </c>
      <c r="D67" s="71" t="s">
        <v>23</v>
      </c>
      <c r="E67" s="71" t="s">
        <v>386</v>
      </c>
      <c r="F67" s="74" t="s">
        <v>94</v>
      </c>
      <c r="G67" s="74">
        <v>95</v>
      </c>
      <c r="H67" s="74">
        <v>90</v>
      </c>
      <c r="I67" s="57">
        <f t="shared" si="0"/>
        <v>185</v>
      </c>
      <c r="J67" s="77" t="s">
        <v>517</v>
      </c>
      <c r="K67" s="71" t="s">
        <v>261</v>
      </c>
      <c r="L67" s="104" t="s">
        <v>518</v>
      </c>
      <c r="M67" s="93" t="s">
        <v>468</v>
      </c>
      <c r="N67" s="94" t="s">
        <v>251</v>
      </c>
      <c r="O67" s="81">
        <v>9854125760</v>
      </c>
      <c r="P67" s="136" t="s">
        <v>519</v>
      </c>
      <c r="Q67" s="77" t="s">
        <v>203</v>
      </c>
      <c r="R67" s="71">
        <v>10</v>
      </c>
      <c r="S67" s="74" t="s">
        <v>164</v>
      </c>
      <c r="T67" s="18"/>
    </row>
    <row r="68" spans="1:20" ht="33">
      <c r="A68" s="4">
        <v>64</v>
      </c>
      <c r="B68" s="76" t="s">
        <v>63</v>
      </c>
      <c r="C68" s="118" t="s">
        <v>387</v>
      </c>
      <c r="D68" s="71" t="s">
        <v>23</v>
      </c>
      <c r="E68" s="71" t="s">
        <v>388</v>
      </c>
      <c r="F68" s="74" t="s">
        <v>94</v>
      </c>
      <c r="G68" s="74">
        <v>85</v>
      </c>
      <c r="H68" s="74">
        <v>95</v>
      </c>
      <c r="I68" s="57">
        <f t="shared" si="0"/>
        <v>180</v>
      </c>
      <c r="J68" s="77" t="s">
        <v>520</v>
      </c>
      <c r="K68" s="71" t="s">
        <v>261</v>
      </c>
      <c r="L68" s="104" t="s">
        <v>518</v>
      </c>
      <c r="M68" s="93" t="s">
        <v>468</v>
      </c>
      <c r="N68" s="94" t="s">
        <v>251</v>
      </c>
      <c r="O68" s="81">
        <v>9854125760</v>
      </c>
      <c r="P68" s="136" t="s">
        <v>519</v>
      </c>
      <c r="Q68" s="77" t="s">
        <v>203</v>
      </c>
      <c r="R68" s="71">
        <v>10</v>
      </c>
      <c r="S68" s="74" t="s">
        <v>164</v>
      </c>
      <c r="T68" s="18"/>
    </row>
    <row r="69" spans="1:20" ht="33">
      <c r="A69" s="4">
        <v>65</v>
      </c>
      <c r="B69" s="17" t="s">
        <v>62</v>
      </c>
      <c r="C69" s="79" t="s">
        <v>389</v>
      </c>
      <c r="D69" s="71"/>
      <c r="E69" s="78"/>
      <c r="F69" s="77" t="s">
        <v>345</v>
      </c>
      <c r="G69" s="76">
        <v>140</v>
      </c>
      <c r="H69" s="76">
        <v>145</v>
      </c>
      <c r="I69" s="57">
        <f t="shared" si="0"/>
        <v>285</v>
      </c>
      <c r="J69" s="118" t="s">
        <v>521</v>
      </c>
      <c r="K69" s="137" t="s">
        <v>478</v>
      </c>
      <c r="L69" s="104" t="s">
        <v>482</v>
      </c>
      <c r="M69" s="89">
        <v>8822209104</v>
      </c>
      <c r="N69" s="93" t="s">
        <v>522</v>
      </c>
      <c r="O69" s="93">
        <v>7399190286</v>
      </c>
      <c r="P69" s="136" t="s">
        <v>523</v>
      </c>
      <c r="Q69" s="77" t="s">
        <v>162</v>
      </c>
      <c r="R69" s="71">
        <v>10</v>
      </c>
      <c r="S69" s="74" t="s">
        <v>164</v>
      </c>
      <c r="T69" s="18"/>
    </row>
    <row r="70" spans="1:20" ht="33">
      <c r="A70" s="4">
        <v>66</v>
      </c>
      <c r="B70" s="17" t="s">
        <v>63</v>
      </c>
      <c r="C70" s="126" t="s">
        <v>390</v>
      </c>
      <c r="D70" s="73"/>
      <c r="E70" s="125"/>
      <c r="F70" s="74" t="s">
        <v>345</v>
      </c>
      <c r="G70" s="81">
        <v>152</v>
      </c>
      <c r="H70" s="81">
        <v>104</v>
      </c>
      <c r="I70" s="57">
        <f t="shared" ref="I70:I133" si="1">SUM(G70:H70)</f>
        <v>256</v>
      </c>
      <c r="J70" s="138" t="s">
        <v>524</v>
      </c>
      <c r="K70" s="139" t="s">
        <v>478</v>
      </c>
      <c r="L70" s="107" t="s">
        <v>288</v>
      </c>
      <c r="M70" s="89">
        <v>9854247511</v>
      </c>
      <c r="N70" s="107" t="s">
        <v>289</v>
      </c>
      <c r="O70" s="89">
        <v>9859026502</v>
      </c>
      <c r="P70" s="136" t="s">
        <v>525</v>
      </c>
      <c r="Q70" s="77" t="s">
        <v>171</v>
      </c>
      <c r="R70" s="71">
        <v>10</v>
      </c>
      <c r="S70" s="74" t="s">
        <v>164</v>
      </c>
      <c r="T70" s="18"/>
    </row>
    <row r="71" spans="1:20" ht="33">
      <c r="A71" s="4">
        <v>67</v>
      </c>
      <c r="B71" s="74" t="s">
        <v>62</v>
      </c>
      <c r="C71" s="80" t="s">
        <v>391</v>
      </c>
      <c r="D71" s="123" t="s">
        <v>25</v>
      </c>
      <c r="E71" s="81">
        <v>169</v>
      </c>
      <c r="F71" s="72"/>
      <c r="G71" s="81">
        <v>32</v>
      </c>
      <c r="H71" s="81">
        <v>31</v>
      </c>
      <c r="I71" s="57">
        <f t="shared" si="1"/>
        <v>63</v>
      </c>
      <c r="J71" s="111" t="s">
        <v>526</v>
      </c>
      <c r="K71" s="71" t="s">
        <v>158</v>
      </c>
      <c r="L71" s="111" t="s">
        <v>159</v>
      </c>
      <c r="M71" s="107">
        <v>9864840554</v>
      </c>
      <c r="N71" s="89" t="s">
        <v>160</v>
      </c>
      <c r="O71" s="89">
        <v>9854121280</v>
      </c>
      <c r="P71" s="84" t="s">
        <v>527</v>
      </c>
      <c r="Q71" s="74" t="s">
        <v>177</v>
      </c>
      <c r="R71" s="73">
        <v>3</v>
      </c>
      <c r="S71" s="74" t="s">
        <v>164</v>
      </c>
      <c r="T71" s="18"/>
    </row>
    <row r="72" spans="1:20" ht="33">
      <c r="A72" s="4">
        <v>68</v>
      </c>
      <c r="B72" s="74" t="s">
        <v>63</v>
      </c>
      <c r="C72" s="80" t="s">
        <v>392</v>
      </c>
      <c r="D72" s="71" t="s">
        <v>25</v>
      </c>
      <c r="E72" s="81">
        <v>171</v>
      </c>
      <c r="F72" s="74"/>
      <c r="G72" s="81">
        <v>31</v>
      </c>
      <c r="H72" s="81">
        <v>31</v>
      </c>
      <c r="I72" s="57">
        <f t="shared" si="1"/>
        <v>62</v>
      </c>
      <c r="J72" s="111" t="s">
        <v>528</v>
      </c>
      <c r="K72" s="71" t="s">
        <v>158</v>
      </c>
      <c r="L72" s="111" t="s">
        <v>279</v>
      </c>
      <c r="M72" s="107">
        <v>9864782335</v>
      </c>
      <c r="N72" s="89" t="s">
        <v>280</v>
      </c>
      <c r="O72" s="89">
        <v>9678749284</v>
      </c>
      <c r="P72" s="84" t="s">
        <v>527</v>
      </c>
      <c r="Q72" s="74" t="s">
        <v>177</v>
      </c>
      <c r="R72" s="71">
        <v>3</v>
      </c>
      <c r="S72" s="74" t="s">
        <v>164</v>
      </c>
      <c r="T72" s="18"/>
    </row>
    <row r="73" spans="1:20" ht="33">
      <c r="A73" s="4">
        <v>69</v>
      </c>
      <c r="B73" s="17" t="s">
        <v>62</v>
      </c>
      <c r="C73" s="80" t="s">
        <v>393</v>
      </c>
      <c r="D73" s="73" t="s">
        <v>25</v>
      </c>
      <c r="E73" s="125"/>
      <c r="F73" s="74" t="s">
        <v>94</v>
      </c>
      <c r="G73" s="81">
        <v>30</v>
      </c>
      <c r="H73" s="81">
        <v>32</v>
      </c>
      <c r="I73" s="57">
        <f t="shared" si="1"/>
        <v>62</v>
      </c>
      <c r="J73" s="111" t="s">
        <v>529</v>
      </c>
      <c r="K73" s="89" t="s">
        <v>158</v>
      </c>
      <c r="L73" s="104" t="s">
        <v>241</v>
      </c>
      <c r="M73" s="101" t="s">
        <v>242</v>
      </c>
      <c r="N73" s="94" t="s">
        <v>243</v>
      </c>
      <c r="O73" s="94">
        <v>9859568810</v>
      </c>
      <c r="P73" s="84" t="s">
        <v>530</v>
      </c>
      <c r="Q73" s="74" t="s">
        <v>186</v>
      </c>
      <c r="R73" s="73">
        <v>15</v>
      </c>
      <c r="S73" s="74" t="s">
        <v>164</v>
      </c>
      <c r="T73" s="18"/>
    </row>
    <row r="74" spans="1:20" ht="33">
      <c r="A74" s="4">
        <v>70</v>
      </c>
      <c r="B74" s="17" t="s">
        <v>63</v>
      </c>
      <c r="C74" s="80" t="s">
        <v>89</v>
      </c>
      <c r="D74" s="123" t="s">
        <v>25</v>
      </c>
      <c r="E74" s="123">
        <v>180</v>
      </c>
      <c r="F74" s="72" t="s">
        <v>94</v>
      </c>
      <c r="G74" s="81">
        <v>64</v>
      </c>
      <c r="H74" s="81">
        <v>50</v>
      </c>
      <c r="I74" s="57">
        <f t="shared" si="1"/>
        <v>114</v>
      </c>
      <c r="J74" s="111" t="s">
        <v>167</v>
      </c>
      <c r="K74" s="89" t="s">
        <v>158</v>
      </c>
      <c r="L74" s="103" t="s">
        <v>159</v>
      </c>
      <c r="M74" s="89">
        <v>9864840554</v>
      </c>
      <c r="N74" s="81" t="s">
        <v>531</v>
      </c>
      <c r="O74" s="81">
        <v>9613720103</v>
      </c>
      <c r="P74" s="84" t="s">
        <v>530</v>
      </c>
      <c r="Q74" s="74" t="s">
        <v>186</v>
      </c>
      <c r="R74" s="71">
        <v>5</v>
      </c>
      <c r="S74" s="74" t="s">
        <v>164</v>
      </c>
      <c r="T74" s="18"/>
    </row>
    <row r="75" spans="1:20">
      <c r="A75" s="4">
        <v>71</v>
      </c>
      <c r="B75" s="17"/>
      <c r="C75" s="18"/>
      <c r="D75" s="18"/>
      <c r="E75" s="78"/>
      <c r="F75" s="77"/>
      <c r="G75" s="19"/>
      <c r="H75" s="19"/>
      <c r="I75" s="57">
        <f t="shared" si="1"/>
        <v>0</v>
      </c>
      <c r="J75" s="111"/>
      <c r="K75" s="89"/>
      <c r="L75" s="104"/>
      <c r="M75" s="101"/>
      <c r="N75" s="94"/>
      <c r="O75" s="94"/>
      <c r="P75" s="84"/>
      <c r="Q75" s="74"/>
      <c r="R75" s="73"/>
      <c r="S75" s="74"/>
      <c r="T75" s="18"/>
    </row>
    <row r="76" spans="1:20">
      <c r="A76" s="4">
        <v>72</v>
      </c>
      <c r="B76" s="74"/>
      <c r="C76" s="80"/>
      <c r="D76" s="123"/>
      <c r="E76" s="123"/>
      <c r="F76" s="72"/>
      <c r="G76" s="81"/>
      <c r="H76" s="81"/>
      <c r="I76" s="57">
        <f t="shared" si="1"/>
        <v>0</v>
      </c>
      <c r="J76" s="111"/>
      <c r="K76" s="89"/>
      <c r="L76" s="103"/>
      <c r="M76" s="89"/>
      <c r="N76" s="81"/>
      <c r="O76" s="81"/>
      <c r="P76" s="84"/>
      <c r="Q76" s="74"/>
      <c r="R76" s="71"/>
      <c r="S76" s="74"/>
      <c r="T76" s="18"/>
    </row>
    <row r="77" spans="1:20">
      <c r="A77" s="4">
        <v>73</v>
      </c>
      <c r="B77" s="74"/>
      <c r="C77" s="18"/>
      <c r="D77" s="18"/>
      <c r="E77" s="78"/>
      <c r="F77" s="77"/>
      <c r="G77" s="19"/>
      <c r="H77" s="19"/>
      <c r="I77" s="57">
        <f t="shared" si="1"/>
        <v>0</v>
      </c>
      <c r="J77" s="18"/>
      <c r="K77" s="71"/>
      <c r="L77" s="18"/>
      <c r="M77" s="18"/>
      <c r="N77" s="47"/>
      <c r="O77" s="47"/>
      <c r="P77" s="23"/>
      <c r="Q77" s="18"/>
      <c r="R77" s="18"/>
      <c r="S77" s="18"/>
      <c r="T77" s="18"/>
    </row>
    <row r="78" spans="1:20">
      <c r="A78" s="4">
        <v>74</v>
      </c>
      <c r="B78" s="74"/>
      <c r="C78" s="80"/>
      <c r="D78" s="123"/>
      <c r="E78" s="123"/>
      <c r="F78" s="72"/>
      <c r="G78" s="81"/>
      <c r="H78" s="81"/>
      <c r="I78" s="57">
        <f t="shared" si="1"/>
        <v>0</v>
      </c>
      <c r="J78" s="111"/>
      <c r="K78" s="89"/>
      <c r="L78" s="103"/>
      <c r="M78" s="89"/>
      <c r="N78" s="81"/>
      <c r="O78" s="81"/>
      <c r="P78" s="84"/>
      <c r="Q78" s="74"/>
      <c r="R78" s="71"/>
      <c r="S78" s="74"/>
      <c r="T78" s="18"/>
    </row>
    <row r="79" spans="1:20">
      <c r="A79" s="4">
        <v>75</v>
      </c>
      <c r="B79" s="74"/>
      <c r="C79" s="18"/>
      <c r="D79" s="18"/>
      <c r="E79" s="78"/>
      <c r="F79" s="77"/>
      <c r="G79" s="19"/>
      <c r="H79" s="19"/>
      <c r="I79" s="57">
        <f t="shared" si="1"/>
        <v>0</v>
      </c>
      <c r="J79" s="18"/>
      <c r="K79" s="71"/>
      <c r="L79" s="18"/>
      <c r="M79" s="18"/>
      <c r="N79" s="47"/>
      <c r="O79" s="47"/>
      <c r="P79" s="23"/>
      <c r="Q79" s="18"/>
      <c r="R79" s="18"/>
      <c r="S79" s="18"/>
      <c r="T79" s="18"/>
    </row>
    <row r="80" spans="1:20">
      <c r="A80" s="4">
        <v>76</v>
      </c>
      <c r="B80" s="76"/>
      <c r="C80" s="18"/>
      <c r="D80" s="18"/>
      <c r="E80" s="78"/>
      <c r="F80" s="77"/>
      <c r="G80" s="19"/>
      <c r="H80" s="19"/>
      <c r="I80" s="57">
        <f t="shared" si="1"/>
        <v>0</v>
      </c>
      <c r="J80" s="18"/>
      <c r="K80" s="73"/>
      <c r="L80" s="18"/>
      <c r="M80" s="18"/>
      <c r="N80" s="47"/>
      <c r="O80" s="47"/>
      <c r="P80" s="23"/>
      <c r="Q80" s="18"/>
      <c r="R80" s="18"/>
      <c r="S80" s="18"/>
      <c r="T80" s="18"/>
    </row>
    <row r="81" spans="1:20">
      <c r="A81" s="4">
        <v>77</v>
      </c>
      <c r="B81" s="17"/>
      <c r="C81" s="18"/>
      <c r="D81" s="18"/>
      <c r="E81" s="78"/>
      <c r="F81" s="77"/>
      <c r="G81" s="19"/>
      <c r="H81" s="19"/>
      <c r="I81" s="57">
        <f t="shared" si="1"/>
        <v>0</v>
      </c>
      <c r="J81" s="18"/>
      <c r="K81" s="71"/>
      <c r="L81" s="18"/>
      <c r="M81" s="18"/>
      <c r="N81" s="47"/>
      <c r="O81" s="47"/>
      <c r="P81" s="23"/>
      <c r="Q81" s="18"/>
      <c r="R81" s="18"/>
      <c r="S81" s="18"/>
      <c r="T81" s="18"/>
    </row>
    <row r="82" spans="1:20">
      <c r="A82" s="4">
        <v>78</v>
      </c>
      <c r="B82" s="17"/>
      <c r="C82" s="18"/>
      <c r="D82" s="18"/>
      <c r="E82" s="78"/>
      <c r="F82" s="77"/>
      <c r="G82" s="19"/>
      <c r="H82" s="19"/>
      <c r="I82" s="57">
        <f t="shared" si="1"/>
        <v>0</v>
      </c>
      <c r="J82" s="82"/>
      <c r="K82" s="71"/>
      <c r="L82" s="103"/>
      <c r="M82" s="81"/>
      <c r="N82" s="81"/>
      <c r="O82" s="81"/>
      <c r="P82" s="136"/>
      <c r="Q82" s="77"/>
      <c r="R82" s="71"/>
      <c r="S82" s="74"/>
      <c r="T82" s="18"/>
    </row>
    <row r="83" spans="1:20">
      <c r="A83" s="4">
        <v>79</v>
      </c>
      <c r="B83" s="17"/>
      <c r="C83" s="18"/>
      <c r="D83" s="18"/>
      <c r="E83" s="125"/>
      <c r="F83" s="74"/>
      <c r="G83" s="19"/>
      <c r="H83" s="19"/>
      <c r="I83" s="57">
        <f t="shared" si="1"/>
        <v>0</v>
      </c>
      <c r="J83" s="18"/>
      <c r="K83" s="18"/>
      <c r="L83" s="18"/>
      <c r="M83" s="18"/>
      <c r="N83" s="18"/>
      <c r="O83" s="18"/>
      <c r="P83" s="23"/>
      <c r="Q83" s="18"/>
      <c r="R83" s="18"/>
      <c r="S83" s="18"/>
      <c r="T83" s="18"/>
    </row>
    <row r="84" spans="1:20">
      <c r="A84" s="4">
        <v>80</v>
      </c>
      <c r="B84" s="17"/>
      <c r="C84" s="18"/>
      <c r="D84" s="18"/>
      <c r="E84" s="83"/>
      <c r="F84" s="74"/>
      <c r="G84" s="19"/>
      <c r="H84" s="19"/>
      <c r="I84" s="57">
        <f t="shared" si="1"/>
        <v>0</v>
      </c>
      <c r="J84" s="18"/>
      <c r="K84" s="18"/>
      <c r="L84" s="18"/>
      <c r="M84" s="18"/>
      <c r="N84" s="18"/>
      <c r="O84" s="18"/>
      <c r="P84" s="23"/>
      <c r="Q84" s="18"/>
      <c r="R84" s="18"/>
      <c r="S84" s="18"/>
      <c r="T84" s="18"/>
    </row>
    <row r="85" spans="1:20">
      <c r="A85" s="4">
        <v>81</v>
      </c>
      <c r="B85" s="17"/>
      <c r="C85" s="80"/>
      <c r="D85" s="71"/>
      <c r="E85" s="81"/>
      <c r="F85" s="74"/>
      <c r="G85" s="81"/>
      <c r="H85" s="81"/>
      <c r="I85" s="57">
        <f t="shared" si="1"/>
        <v>0</v>
      </c>
      <c r="J85" s="18"/>
      <c r="K85" s="18"/>
      <c r="L85" s="18"/>
      <c r="M85" s="18"/>
      <c r="N85" s="18"/>
      <c r="O85" s="18"/>
      <c r="P85" s="23"/>
      <c r="Q85" s="18"/>
      <c r="R85" s="18"/>
      <c r="S85" s="18"/>
      <c r="T85" s="18"/>
    </row>
    <row r="86" spans="1:20">
      <c r="A86" s="4">
        <v>82</v>
      </c>
      <c r="B86" s="17"/>
      <c r="C86" s="18"/>
      <c r="D86" s="18"/>
      <c r="E86" s="83"/>
      <c r="F86" s="74"/>
      <c r="G86" s="19"/>
      <c r="H86" s="19"/>
      <c r="I86" s="57">
        <f t="shared" si="1"/>
        <v>0</v>
      </c>
      <c r="J86" s="18"/>
      <c r="K86" s="18"/>
      <c r="L86" s="18"/>
      <c r="M86" s="18"/>
      <c r="N86" s="18"/>
      <c r="O86" s="18"/>
      <c r="P86" s="23"/>
      <c r="Q86" s="18"/>
      <c r="R86" s="18"/>
      <c r="S86" s="18"/>
      <c r="T86" s="18"/>
    </row>
    <row r="87" spans="1:20">
      <c r="A87" s="4">
        <v>83</v>
      </c>
      <c r="B87" s="17"/>
      <c r="C87" s="18"/>
      <c r="D87" s="18"/>
      <c r="E87" s="19"/>
      <c r="F87" s="18"/>
      <c r="G87" s="19"/>
      <c r="H87" s="19"/>
      <c r="I87" s="57">
        <f t="shared" si="1"/>
        <v>0</v>
      </c>
      <c r="J87" s="18"/>
      <c r="K87" s="18"/>
      <c r="L87" s="18"/>
      <c r="M87" s="18"/>
      <c r="N87" s="18"/>
      <c r="O87" s="18"/>
      <c r="P87" s="23"/>
      <c r="Q87" s="18"/>
      <c r="R87" s="18"/>
      <c r="S87" s="18"/>
      <c r="T87" s="18"/>
    </row>
    <row r="88" spans="1:20">
      <c r="A88" s="4">
        <v>84</v>
      </c>
      <c r="B88" s="17"/>
      <c r="C88" s="18"/>
      <c r="D88" s="18"/>
      <c r="E88" s="19"/>
      <c r="F88" s="18"/>
      <c r="G88" s="19"/>
      <c r="H88" s="19"/>
      <c r="I88" s="57">
        <f t="shared" si="1"/>
        <v>0</v>
      </c>
      <c r="J88" s="18"/>
      <c r="K88" s="18"/>
      <c r="L88" s="18"/>
      <c r="M88" s="18"/>
      <c r="N88" s="18"/>
      <c r="O88" s="18"/>
      <c r="P88" s="23"/>
      <c r="Q88" s="18"/>
      <c r="R88" s="18"/>
      <c r="S88" s="18"/>
      <c r="T88" s="18"/>
    </row>
    <row r="89" spans="1:20">
      <c r="A89" s="4">
        <v>85</v>
      </c>
      <c r="B89" s="17"/>
      <c r="C89" s="18"/>
      <c r="D89" s="18"/>
      <c r="E89" s="19"/>
      <c r="F89" s="18"/>
      <c r="G89" s="19"/>
      <c r="H89" s="19"/>
      <c r="I89" s="57">
        <f t="shared" si="1"/>
        <v>0</v>
      </c>
      <c r="J89" s="18"/>
      <c r="K89" s="18"/>
      <c r="L89" s="18"/>
      <c r="M89" s="18"/>
      <c r="N89" s="18"/>
      <c r="O89" s="18"/>
      <c r="P89" s="23"/>
      <c r="Q89" s="18"/>
      <c r="R89" s="18"/>
      <c r="S89" s="18"/>
      <c r="T89" s="18"/>
    </row>
    <row r="90" spans="1:20">
      <c r="A90" s="4">
        <v>86</v>
      </c>
      <c r="B90" s="17"/>
      <c r="C90" s="18"/>
      <c r="D90" s="18"/>
      <c r="E90" s="19"/>
      <c r="F90" s="18"/>
      <c r="G90" s="19"/>
      <c r="H90" s="19"/>
      <c r="I90" s="57">
        <f t="shared" si="1"/>
        <v>0</v>
      </c>
      <c r="J90" s="18"/>
      <c r="K90" s="18"/>
      <c r="L90" s="18"/>
      <c r="M90" s="18"/>
      <c r="N90" s="18"/>
      <c r="O90" s="18"/>
      <c r="P90" s="23"/>
      <c r="Q90" s="18"/>
      <c r="R90" s="18"/>
      <c r="S90" s="18"/>
      <c r="T90" s="18"/>
    </row>
    <row r="91" spans="1:20">
      <c r="A91" s="4">
        <v>87</v>
      </c>
      <c r="B91" s="17"/>
      <c r="C91" s="18"/>
      <c r="D91" s="18"/>
      <c r="E91" s="19"/>
      <c r="F91" s="18"/>
      <c r="G91" s="19"/>
      <c r="H91" s="19"/>
      <c r="I91" s="57">
        <f t="shared" si="1"/>
        <v>0</v>
      </c>
      <c r="J91" s="18"/>
      <c r="K91" s="18"/>
      <c r="L91" s="18"/>
      <c r="M91" s="18"/>
      <c r="N91" s="18"/>
      <c r="O91" s="18"/>
      <c r="P91" s="23"/>
      <c r="Q91" s="18"/>
      <c r="R91" s="18"/>
      <c r="S91" s="18"/>
      <c r="T91" s="18"/>
    </row>
    <row r="92" spans="1:20">
      <c r="A92" s="4">
        <v>88</v>
      </c>
      <c r="B92" s="17"/>
      <c r="C92" s="18"/>
      <c r="D92" s="18"/>
      <c r="E92" s="19"/>
      <c r="F92" s="18"/>
      <c r="G92" s="19"/>
      <c r="H92" s="19"/>
      <c r="I92" s="57">
        <f t="shared" si="1"/>
        <v>0</v>
      </c>
      <c r="J92" s="18"/>
      <c r="K92" s="18"/>
      <c r="L92" s="18"/>
      <c r="M92" s="18"/>
      <c r="N92" s="18"/>
      <c r="O92" s="18"/>
      <c r="P92" s="23"/>
      <c r="Q92" s="18"/>
      <c r="R92" s="18"/>
      <c r="S92" s="18"/>
      <c r="T92" s="18"/>
    </row>
    <row r="93" spans="1:20">
      <c r="A93" s="4">
        <v>89</v>
      </c>
      <c r="B93" s="17"/>
      <c r="C93" s="18"/>
      <c r="D93" s="18"/>
      <c r="E93" s="19"/>
      <c r="F93" s="18"/>
      <c r="G93" s="19"/>
      <c r="H93" s="19"/>
      <c r="I93" s="57">
        <f t="shared" si="1"/>
        <v>0</v>
      </c>
      <c r="J93" s="18"/>
      <c r="K93" s="18"/>
      <c r="L93" s="18"/>
      <c r="M93" s="18"/>
      <c r="N93" s="18"/>
      <c r="O93" s="18"/>
      <c r="P93" s="23"/>
      <c r="Q93" s="18"/>
      <c r="R93" s="18"/>
      <c r="S93" s="18"/>
      <c r="T93" s="18"/>
    </row>
    <row r="94" spans="1:20">
      <c r="A94" s="4">
        <v>90</v>
      </c>
      <c r="B94" s="17"/>
      <c r="C94" s="18"/>
      <c r="D94" s="18"/>
      <c r="E94" s="19"/>
      <c r="F94" s="18"/>
      <c r="G94" s="19"/>
      <c r="H94" s="19"/>
      <c r="I94" s="57">
        <f t="shared" si="1"/>
        <v>0</v>
      </c>
      <c r="J94" s="18"/>
      <c r="K94" s="18"/>
      <c r="L94" s="18"/>
      <c r="M94" s="18"/>
      <c r="N94" s="18"/>
      <c r="O94" s="18"/>
      <c r="P94" s="23"/>
      <c r="Q94" s="18"/>
      <c r="R94" s="18"/>
      <c r="S94" s="18"/>
      <c r="T94" s="18"/>
    </row>
    <row r="95" spans="1:20">
      <c r="A95" s="4">
        <v>91</v>
      </c>
      <c r="B95" s="17"/>
      <c r="C95" s="18"/>
      <c r="D95" s="18"/>
      <c r="E95" s="19"/>
      <c r="F95" s="18"/>
      <c r="G95" s="19"/>
      <c r="H95" s="19"/>
      <c r="I95" s="57">
        <f t="shared" si="1"/>
        <v>0</v>
      </c>
      <c r="J95" s="18"/>
      <c r="K95" s="18"/>
      <c r="L95" s="18"/>
      <c r="M95" s="18"/>
      <c r="N95" s="18"/>
      <c r="O95" s="18"/>
      <c r="P95" s="23"/>
      <c r="Q95" s="18"/>
      <c r="R95" s="18"/>
      <c r="S95" s="18"/>
      <c r="T95" s="18"/>
    </row>
    <row r="96" spans="1:20">
      <c r="A96" s="4">
        <v>92</v>
      </c>
      <c r="B96" s="17"/>
      <c r="C96" s="18"/>
      <c r="D96" s="18"/>
      <c r="E96" s="19"/>
      <c r="F96" s="18"/>
      <c r="G96" s="19"/>
      <c r="H96" s="19"/>
      <c r="I96" s="57">
        <f t="shared" si="1"/>
        <v>0</v>
      </c>
      <c r="J96" s="18"/>
      <c r="K96" s="18"/>
      <c r="L96" s="18"/>
      <c r="M96" s="18"/>
      <c r="N96" s="18"/>
      <c r="O96" s="18"/>
      <c r="P96" s="23"/>
      <c r="Q96" s="18"/>
      <c r="R96" s="18"/>
      <c r="S96" s="18"/>
      <c r="T96" s="18"/>
    </row>
    <row r="97" spans="1:20">
      <c r="A97" s="4">
        <v>93</v>
      </c>
      <c r="B97" s="17"/>
      <c r="C97" s="18"/>
      <c r="D97" s="18"/>
      <c r="E97" s="19"/>
      <c r="F97" s="18"/>
      <c r="G97" s="19"/>
      <c r="H97" s="19"/>
      <c r="I97" s="57">
        <f t="shared" si="1"/>
        <v>0</v>
      </c>
      <c r="J97" s="18"/>
      <c r="K97" s="18"/>
      <c r="L97" s="18"/>
      <c r="M97" s="18"/>
      <c r="N97" s="18"/>
      <c r="O97" s="18"/>
      <c r="P97" s="23"/>
      <c r="Q97" s="18"/>
      <c r="R97" s="18"/>
      <c r="S97" s="18"/>
      <c r="T97" s="18"/>
    </row>
    <row r="98" spans="1:20">
      <c r="A98" s="4">
        <v>94</v>
      </c>
      <c r="B98" s="17"/>
      <c r="C98" s="18"/>
      <c r="D98" s="18"/>
      <c r="E98" s="19"/>
      <c r="F98" s="18"/>
      <c r="G98" s="19"/>
      <c r="H98" s="19"/>
      <c r="I98" s="57">
        <f t="shared" si="1"/>
        <v>0</v>
      </c>
      <c r="J98" s="18"/>
      <c r="K98" s="18"/>
      <c r="L98" s="18"/>
      <c r="M98" s="18"/>
      <c r="N98" s="18"/>
      <c r="O98" s="18"/>
      <c r="P98" s="23"/>
      <c r="Q98" s="18"/>
      <c r="R98" s="18"/>
      <c r="S98" s="18"/>
      <c r="T98" s="18"/>
    </row>
    <row r="99" spans="1:20">
      <c r="A99" s="4">
        <v>95</v>
      </c>
      <c r="B99" s="17"/>
      <c r="C99" s="18"/>
      <c r="D99" s="18"/>
      <c r="E99" s="19"/>
      <c r="F99" s="18"/>
      <c r="G99" s="19"/>
      <c r="H99" s="19"/>
      <c r="I99" s="57">
        <f t="shared" si="1"/>
        <v>0</v>
      </c>
      <c r="J99" s="18"/>
      <c r="K99" s="18"/>
      <c r="L99" s="18"/>
      <c r="M99" s="18"/>
      <c r="N99" s="18"/>
      <c r="O99" s="18"/>
      <c r="P99" s="23"/>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3"/>
      <c r="Q164" s="18"/>
      <c r="R164" s="18"/>
      <c r="S164" s="18"/>
      <c r="T164" s="18"/>
    </row>
    <row r="165" spans="1:20">
      <c r="A165" s="20" t="s">
        <v>11</v>
      </c>
      <c r="B165" s="38"/>
      <c r="C165" s="20">
        <f>COUNTIFS(C5:C164,"*")</f>
        <v>70</v>
      </c>
      <c r="D165" s="20"/>
      <c r="E165" s="13"/>
      <c r="F165" s="20"/>
      <c r="G165" s="58">
        <f>SUM(G5:G164)</f>
        <v>3106</v>
      </c>
      <c r="H165" s="58">
        <f>SUM(H5:H164)</f>
        <v>3111</v>
      </c>
      <c r="I165" s="58">
        <f>SUM(I5:I164)</f>
        <v>6217</v>
      </c>
      <c r="J165" s="20"/>
      <c r="K165" s="20"/>
      <c r="L165" s="20"/>
      <c r="M165" s="20"/>
      <c r="N165" s="20"/>
      <c r="O165" s="20"/>
      <c r="P165" s="14"/>
      <c r="Q165" s="20"/>
      <c r="R165" s="20"/>
      <c r="S165" s="20"/>
      <c r="T165" s="12"/>
    </row>
    <row r="166" spans="1:20">
      <c r="A166" s="43" t="s">
        <v>62</v>
      </c>
      <c r="B166" s="10">
        <f>COUNTIF(B$5:B$164,"Team 1")</f>
        <v>33</v>
      </c>
      <c r="C166" s="43" t="s">
        <v>25</v>
      </c>
      <c r="D166" s="10">
        <f>COUNTIF(D5:D164,"Anganwadi")</f>
        <v>33</v>
      </c>
    </row>
    <row r="167" spans="1:20">
      <c r="A167" s="43" t="s">
        <v>63</v>
      </c>
      <c r="B167" s="10">
        <f>COUNTIF(B$6:B$164,"Team 2")</f>
        <v>37</v>
      </c>
      <c r="C167" s="43" t="s">
        <v>23</v>
      </c>
      <c r="D167" s="10">
        <f>COUNTIF(D5:D164,"School")</f>
        <v>35</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P12" sqref="P12"/>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240" t="s">
        <v>70</v>
      </c>
      <c r="B1" s="240"/>
      <c r="C1" s="240"/>
      <c r="D1" s="53"/>
      <c r="E1" s="53"/>
      <c r="F1" s="53"/>
      <c r="G1" s="53"/>
      <c r="H1" s="53"/>
      <c r="I1" s="53"/>
      <c r="J1" s="53"/>
      <c r="K1" s="53"/>
      <c r="L1" s="53"/>
      <c r="M1" s="241"/>
      <c r="N1" s="241"/>
      <c r="O1" s="241"/>
      <c r="P1" s="241"/>
      <c r="Q1" s="241"/>
      <c r="R1" s="241"/>
      <c r="S1" s="241"/>
      <c r="T1" s="241"/>
    </row>
    <row r="2" spans="1:20">
      <c r="A2" s="236" t="s">
        <v>59</v>
      </c>
      <c r="B2" s="237"/>
      <c r="C2" s="237"/>
      <c r="D2" s="24">
        <v>43617</v>
      </c>
      <c r="E2" s="21"/>
      <c r="F2" s="21"/>
      <c r="G2" s="21"/>
      <c r="H2" s="21"/>
      <c r="I2" s="21"/>
      <c r="J2" s="21"/>
      <c r="K2" s="21"/>
      <c r="L2" s="21"/>
      <c r="M2" s="21"/>
      <c r="N2" s="21"/>
      <c r="O2" s="21"/>
      <c r="P2" s="21"/>
      <c r="Q2" s="21"/>
      <c r="R2" s="21"/>
      <c r="S2" s="21"/>
    </row>
    <row r="3" spans="1:20" ht="24" customHeight="1">
      <c r="A3" s="232" t="s">
        <v>14</v>
      </c>
      <c r="B3" s="234" t="s">
        <v>61</v>
      </c>
      <c r="C3" s="231" t="s">
        <v>7</v>
      </c>
      <c r="D3" s="231" t="s">
        <v>55</v>
      </c>
      <c r="E3" s="231" t="s">
        <v>16</v>
      </c>
      <c r="F3" s="238" t="s">
        <v>17</v>
      </c>
      <c r="G3" s="231" t="s">
        <v>8</v>
      </c>
      <c r="H3" s="231"/>
      <c r="I3" s="231"/>
      <c r="J3" s="231" t="s">
        <v>31</v>
      </c>
      <c r="K3" s="234" t="s">
        <v>33</v>
      </c>
      <c r="L3" s="234" t="s">
        <v>50</v>
      </c>
      <c r="M3" s="234" t="s">
        <v>51</v>
      </c>
      <c r="N3" s="234" t="s">
        <v>34</v>
      </c>
      <c r="O3" s="234" t="s">
        <v>35</v>
      </c>
      <c r="P3" s="232" t="s">
        <v>54</v>
      </c>
      <c r="Q3" s="231" t="s">
        <v>52</v>
      </c>
      <c r="R3" s="231" t="s">
        <v>32</v>
      </c>
      <c r="S3" s="231" t="s">
        <v>53</v>
      </c>
      <c r="T3" s="231" t="s">
        <v>13</v>
      </c>
    </row>
    <row r="4" spans="1:20" ht="25.5" customHeight="1">
      <c r="A4" s="232"/>
      <c r="B4" s="239"/>
      <c r="C4" s="231"/>
      <c r="D4" s="231"/>
      <c r="E4" s="231"/>
      <c r="F4" s="238"/>
      <c r="G4" s="22" t="s">
        <v>9</v>
      </c>
      <c r="H4" s="22" t="s">
        <v>10</v>
      </c>
      <c r="I4" s="22" t="s">
        <v>11</v>
      </c>
      <c r="J4" s="231"/>
      <c r="K4" s="235"/>
      <c r="L4" s="235"/>
      <c r="M4" s="235"/>
      <c r="N4" s="235"/>
      <c r="O4" s="235"/>
      <c r="P4" s="232"/>
      <c r="Q4" s="232"/>
      <c r="R4" s="231"/>
      <c r="S4" s="231"/>
      <c r="T4" s="231"/>
    </row>
    <row r="5" spans="1:20" ht="49.5">
      <c r="A5" s="4">
        <v>1</v>
      </c>
      <c r="B5" s="118" t="s">
        <v>62</v>
      </c>
      <c r="C5" s="82" t="s">
        <v>655</v>
      </c>
      <c r="D5" s="77" t="s">
        <v>25</v>
      </c>
      <c r="E5" s="71"/>
      <c r="F5" s="121"/>
      <c r="G5" s="78">
        <v>43</v>
      </c>
      <c r="H5" s="78">
        <v>31</v>
      </c>
      <c r="I5" s="57">
        <f>SUM(G5:H5)</f>
        <v>74</v>
      </c>
      <c r="J5" s="77" t="s">
        <v>775</v>
      </c>
      <c r="K5" s="89" t="s">
        <v>776</v>
      </c>
      <c r="L5" s="111" t="s">
        <v>631</v>
      </c>
      <c r="M5" s="103">
        <v>9435543215</v>
      </c>
      <c r="N5" s="111" t="s">
        <v>438</v>
      </c>
      <c r="O5" s="103">
        <v>9678023632</v>
      </c>
      <c r="P5" s="103" t="s">
        <v>777</v>
      </c>
      <c r="Q5" s="121" t="s">
        <v>195</v>
      </c>
      <c r="R5" s="118">
        <v>6</v>
      </c>
      <c r="S5" s="118" t="s">
        <v>581</v>
      </c>
      <c r="T5" s="77"/>
    </row>
    <row r="6" spans="1:20" ht="33">
      <c r="A6" s="4">
        <v>2</v>
      </c>
      <c r="B6" s="118" t="s">
        <v>63</v>
      </c>
      <c r="C6" s="82" t="s">
        <v>547</v>
      </c>
      <c r="D6" s="77" t="s">
        <v>25</v>
      </c>
      <c r="E6" s="77"/>
      <c r="F6" s="121"/>
      <c r="G6" s="78">
        <v>37</v>
      </c>
      <c r="H6" s="78">
        <v>32</v>
      </c>
      <c r="I6" s="57">
        <f t="shared" ref="I6:I69" si="0">SUM(G6:H6)</f>
        <v>69</v>
      </c>
      <c r="J6" s="77" t="s">
        <v>598</v>
      </c>
      <c r="K6" s="89" t="s">
        <v>776</v>
      </c>
      <c r="L6" s="111" t="s">
        <v>631</v>
      </c>
      <c r="M6" s="103">
        <v>9435543215</v>
      </c>
      <c r="N6" s="111" t="s">
        <v>438</v>
      </c>
      <c r="O6" s="103">
        <v>9678023632</v>
      </c>
      <c r="P6" s="103" t="s">
        <v>777</v>
      </c>
      <c r="Q6" s="121" t="s">
        <v>195</v>
      </c>
      <c r="R6" s="118">
        <v>6</v>
      </c>
      <c r="S6" s="118" t="s">
        <v>581</v>
      </c>
      <c r="T6" s="77"/>
    </row>
    <row r="7" spans="1:20" ht="33">
      <c r="A7" s="4">
        <v>3</v>
      </c>
      <c r="B7" s="118" t="s">
        <v>62</v>
      </c>
      <c r="C7" s="121" t="s">
        <v>532</v>
      </c>
      <c r="D7" s="77" t="s">
        <v>23</v>
      </c>
      <c r="E7" s="77"/>
      <c r="F7" s="121" t="s">
        <v>533</v>
      </c>
      <c r="G7" s="78">
        <v>0</v>
      </c>
      <c r="H7" s="78">
        <v>220</v>
      </c>
      <c r="I7" s="57">
        <f t="shared" si="0"/>
        <v>220</v>
      </c>
      <c r="J7" s="77" t="s">
        <v>580</v>
      </c>
      <c r="K7" s="73" t="s">
        <v>257</v>
      </c>
      <c r="L7" s="104" t="s">
        <v>273</v>
      </c>
      <c r="M7" s="114" t="s">
        <v>274</v>
      </c>
      <c r="N7" s="94" t="s">
        <v>275</v>
      </c>
      <c r="O7" s="94">
        <v>9957947803</v>
      </c>
      <c r="P7" s="140" t="s">
        <v>778</v>
      </c>
      <c r="Q7" s="121" t="s">
        <v>203</v>
      </c>
      <c r="R7" s="118">
        <v>8</v>
      </c>
      <c r="S7" s="118" t="s">
        <v>581</v>
      </c>
      <c r="T7" s="77" t="s">
        <v>579</v>
      </c>
    </row>
    <row r="8" spans="1:20" ht="33">
      <c r="A8" s="4">
        <v>4</v>
      </c>
      <c r="B8" s="118" t="s">
        <v>63</v>
      </c>
      <c r="C8" s="79" t="s">
        <v>534</v>
      </c>
      <c r="D8" s="77" t="s">
        <v>23</v>
      </c>
      <c r="E8" s="77"/>
      <c r="F8" s="121" t="s">
        <v>345</v>
      </c>
      <c r="G8" s="78">
        <v>130</v>
      </c>
      <c r="H8" s="78">
        <v>120</v>
      </c>
      <c r="I8" s="57">
        <f t="shared" si="0"/>
        <v>250</v>
      </c>
      <c r="J8" s="118" t="s">
        <v>582</v>
      </c>
      <c r="K8" s="73" t="s">
        <v>257</v>
      </c>
      <c r="L8" s="104" t="s">
        <v>273</v>
      </c>
      <c r="M8" s="114" t="s">
        <v>274</v>
      </c>
      <c r="N8" s="94" t="s">
        <v>275</v>
      </c>
      <c r="O8" s="94">
        <v>9957947803</v>
      </c>
      <c r="P8" s="140" t="s">
        <v>779</v>
      </c>
      <c r="Q8" s="121" t="s">
        <v>162</v>
      </c>
      <c r="R8" s="118">
        <v>8</v>
      </c>
      <c r="S8" s="118" t="s">
        <v>581</v>
      </c>
      <c r="T8" s="77" t="s">
        <v>579</v>
      </c>
    </row>
    <row r="9" spans="1:20" ht="33">
      <c r="A9" s="4">
        <v>5</v>
      </c>
      <c r="B9" s="118" t="s">
        <v>62</v>
      </c>
      <c r="C9" s="80" t="s">
        <v>144</v>
      </c>
      <c r="D9" s="77" t="s">
        <v>25</v>
      </c>
      <c r="E9" s="77">
        <v>165</v>
      </c>
      <c r="F9" s="121"/>
      <c r="G9" s="78">
        <v>33</v>
      </c>
      <c r="H9" s="78">
        <v>28</v>
      </c>
      <c r="I9" s="57">
        <f t="shared" si="0"/>
        <v>61</v>
      </c>
      <c r="J9" s="111" t="s">
        <v>294</v>
      </c>
      <c r="K9" s="73" t="s">
        <v>257</v>
      </c>
      <c r="L9" s="103" t="s">
        <v>266</v>
      </c>
      <c r="M9" s="76" t="s">
        <v>413</v>
      </c>
      <c r="N9" s="81" t="s">
        <v>267</v>
      </c>
      <c r="O9" s="81">
        <v>7896361694</v>
      </c>
      <c r="P9" s="140" t="s">
        <v>780</v>
      </c>
      <c r="Q9" s="121" t="s">
        <v>171</v>
      </c>
      <c r="R9" s="118">
        <v>12</v>
      </c>
      <c r="S9" s="118" t="s">
        <v>581</v>
      </c>
      <c r="T9" s="77"/>
    </row>
    <row r="10" spans="1:20" ht="33">
      <c r="A10" s="4">
        <v>6</v>
      </c>
      <c r="B10" s="118" t="s">
        <v>62</v>
      </c>
      <c r="C10" s="88" t="s">
        <v>535</v>
      </c>
      <c r="D10" s="77" t="s">
        <v>23</v>
      </c>
      <c r="E10" s="77">
        <v>18271100703</v>
      </c>
      <c r="F10" s="121" t="s">
        <v>343</v>
      </c>
      <c r="G10" s="78">
        <v>45</v>
      </c>
      <c r="H10" s="78">
        <v>49</v>
      </c>
      <c r="I10" s="57">
        <f t="shared" si="0"/>
        <v>94</v>
      </c>
      <c r="J10" s="77" t="s">
        <v>583</v>
      </c>
      <c r="K10" s="74" t="s">
        <v>478</v>
      </c>
      <c r="L10" s="103" t="s">
        <v>266</v>
      </c>
      <c r="M10" s="76" t="s">
        <v>413</v>
      </c>
      <c r="N10" s="81" t="s">
        <v>267</v>
      </c>
      <c r="O10" s="81">
        <v>7896361694</v>
      </c>
      <c r="P10" s="140" t="s">
        <v>780</v>
      </c>
      <c r="Q10" s="121" t="s">
        <v>171</v>
      </c>
      <c r="R10" s="118">
        <v>12</v>
      </c>
      <c r="S10" s="118" t="s">
        <v>581</v>
      </c>
      <c r="T10" s="77"/>
    </row>
    <row r="11" spans="1:20" ht="33">
      <c r="A11" s="4">
        <v>7</v>
      </c>
      <c r="B11" s="118" t="s">
        <v>63</v>
      </c>
      <c r="C11" s="80" t="s">
        <v>536</v>
      </c>
      <c r="D11" s="77" t="s">
        <v>25</v>
      </c>
      <c r="E11" s="77">
        <v>5</v>
      </c>
      <c r="F11" s="121"/>
      <c r="G11" s="78">
        <v>32</v>
      </c>
      <c r="H11" s="78">
        <v>27</v>
      </c>
      <c r="I11" s="57">
        <f t="shared" si="0"/>
        <v>59</v>
      </c>
      <c r="J11" s="111" t="s">
        <v>584</v>
      </c>
      <c r="K11" s="74" t="s">
        <v>478</v>
      </c>
      <c r="L11" s="104" t="s">
        <v>408</v>
      </c>
      <c r="M11" s="100" t="s">
        <v>409</v>
      </c>
      <c r="N11" s="94" t="s">
        <v>410</v>
      </c>
      <c r="O11" s="94">
        <v>8723097185</v>
      </c>
      <c r="P11" s="140" t="s">
        <v>780</v>
      </c>
      <c r="Q11" s="121" t="s">
        <v>171</v>
      </c>
      <c r="R11" s="118">
        <v>12</v>
      </c>
      <c r="S11" s="118" t="s">
        <v>581</v>
      </c>
      <c r="T11" s="77"/>
    </row>
    <row r="12" spans="1:20" ht="33">
      <c r="A12" s="4">
        <v>8</v>
      </c>
      <c r="B12" s="118" t="s">
        <v>63</v>
      </c>
      <c r="C12" s="88" t="s">
        <v>537</v>
      </c>
      <c r="D12" s="77" t="s">
        <v>23</v>
      </c>
      <c r="E12" s="77">
        <v>18271100552</v>
      </c>
      <c r="F12" s="121" t="s">
        <v>94</v>
      </c>
      <c r="G12" s="78">
        <v>34</v>
      </c>
      <c r="H12" s="78">
        <v>37</v>
      </c>
      <c r="I12" s="57">
        <f t="shared" si="0"/>
        <v>71</v>
      </c>
      <c r="J12" s="77" t="s">
        <v>585</v>
      </c>
      <c r="K12" s="74" t="s">
        <v>478</v>
      </c>
      <c r="L12" s="104" t="s">
        <v>408</v>
      </c>
      <c r="M12" s="100" t="s">
        <v>409</v>
      </c>
      <c r="N12" s="94" t="s">
        <v>410</v>
      </c>
      <c r="O12" s="94">
        <v>8723097185</v>
      </c>
      <c r="P12" s="140" t="s">
        <v>780</v>
      </c>
      <c r="Q12" s="121" t="s">
        <v>171</v>
      </c>
      <c r="R12" s="118">
        <v>12</v>
      </c>
      <c r="S12" s="118" t="s">
        <v>581</v>
      </c>
      <c r="T12" s="77"/>
    </row>
    <row r="13" spans="1:20" ht="33">
      <c r="A13" s="4">
        <v>9</v>
      </c>
      <c r="B13" s="118" t="s">
        <v>62</v>
      </c>
      <c r="C13" s="121" t="s">
        <v>538</v>
      </c>
      <c r="D13" s="77" t="s">
        <v>25</v>
      </c>
      <c r="E13" s="77"/>
      <c r="F13" s="121"/>
      <c r="G13" s="78">
        <v>25</v>
      </c>
      <c r="H13" s="78">
        <v>20</v>
      </c>
      <c r="I13" s="57">
        <f t="shared" si="0"/>
        <v>45</v>
      </c>
      <c r="J13" s="77" t="s">
        <v>586</v>
      </c>
      <c r="K13" s="73" t="s">
        <v>261</v>
      </c>
      <c r="L13" s="104" t="s">
        <v>425</v>
      </c>
      <c r="M13" s="100" t="s">
        <v>426</v>
      </c>
      <c r="N13" s="94" t="s">
        <v>419</v>
      </c>
      <c r="O13" s="94">
        <v>9613944684</v>
      </c>
      <c r="P13" s="140" t="s">
        <v>781</v>
      </c>
      <c r="Q13" s="121" t="s">
        <v>186</v>
      </c>
      <c r="R13" s="118">
        <v>8</v>
      </c>
      <c r="S13" s="118" t="s">
        <v>581</v>
      </c>
      <c r="T13" s="77"/>
    </row>
    <row r="14" spans="1:20" ht="49.5">
      <c r="A14" s="4">
        <v>10</v>
      </c>
      <c r="B14" s="118" t="s">
        <v>62</v>
      </c>
      <c r="C14" s="121" t="s">
        <v>539</v>
      </c>
      <c r="D14" s="77" t="s">
        <v>23</v>
      </c>
      <c r="E14" s="77" t="s">
        <v>540</v>
      </c>
      <c r="F14" s="121" t="s">
        <v>94</v>
      </c>
      <c r="G14" s="78">
        <v>20</v>
      </c>
      <c r="H14" s="78">
        <v>22</v>
      </c>
      <c r="I14" s="57">
        <f t="shared" si="0"/>
        <v>42</v>
      </c>
      <c r="J14" s="77" t="s">
        <v>587</v>
      </c>
      <c r="K14" s="73" t="s">
        <v>261</v>
      </c>
      <c r="L14" s="104" t="s">
        <v>425</v>
      </c>
      <c r="M14" s="100" t="s">
        <v>426</v>
      </c>
      <c r="N14" s="94" t="s">
        <v>419</v>
      </c>
      <c r="O14" s="94">
        <v>9613944684</v>
      </c>
      <c r="P14" s="140" t="s">
        <v>781</v>
      </c>
      <c r="Q14" s="121" t="s">
        <v>186</v>
      </c>
      <c r="R14" s="118">
        <v>8</v>
      </c>
      <c r="S14" s="118" t="s">
        <v>581</v>
      </c>
      <c r="T14" s="77"/>
    </row>
    <row r="15" spans="1:20" ht="33">
      <c r="A15" s="4">
        <v>11</v>
      </c>
      <c r="B15" s="118" t="s">
        <v>63</v>
      </c>
      <c r="C15" s="80" t="s">
        <v>541</v>
      </c>
      <c r="D15" s="77"/>
      <c r="E15" s="77"/>
      <c r="F15" s="121"/>
      <c r="G15" s="78">
        <v>52</v>
      </c>
      <c r="H15" s="78">
        <v>35</v>
      </c>
      <c r="I15" s="57">
        <f t="shared" si="0"/>
        <v>87</v>
      </c>
      <c r="J15" s="111" t="s">
        <v>588</v>
      </c>
      <c r="K15" s="73" t="s">
        <v>261</v>
      </c>
      <c r="L15" s="104" t="s">
        <v>425</v>
      </c>
      <c r="M15" s="100" t="s">
        <v>426</v>
      </c>
      <c r="N15" s="94" t="s">
        <v>419</v>
      </c>
      <c r="O15" s="94">
        <v>9613944684</v>
      </c>
      <c r="P15" s="140" t="s">
        <v>781</v>
      </c>
      <c r="Q15" s="121" t="s">
        <v>186</v>
      </c>
      <c r="R15" s="118">
        <v>8</v>
      </c>
      <c r="S15" s="118" t="s">
        <v>581</v>
      </c>
      <c r="T15" s="77"/>
    </row>
    <row r="16" spans="1:20" ht="33">
      <c r="A16" s="4">
        <v>12</v>
      </c>
      <c r="B16" s="118" t="s">
        <v>63</v>
      </c>
      <c r="C16" s="70" t="s">
        <v>542</v>
      </c>
      <c r="D16" s="77" t="s">
        <v>23</v>
      </c>
      <c r="E16" s="77">
        <v>18271100111</v>
      </c>
      <c r="F16" s="121" t="s">
        <v>94</v>
      </c>
      <c r="G16" s="78">
        <v>22</v>
      </c>
      <c r="H16" s="78">
        <v>33</v>
      </c>
      <c r="I16" s="57">
        <f t="shared" si="0"/>
        <v>55</v>
      </c>
      <c r="J16" s="79" t="s">
        <v>589</v>
      </c>
      <c r="K16" s="129" t="s">
        <v>261</v>
      </c>
      <c r="L16" s="104" t="s">
        <v>425</v>
      </c>
      <c r="M16" s="100" t="s">
        <v>426</v>
      </c>
      <c r="N16" s="94" t="s">
        <v>419</v>
      </c>
      <c r="O16" s="94">
        <v>9613944684</v>
      </c>
      <c r="P16" s="140" t="s">
        <v>781</v>
      </c>
      <c r="Q16" s="121" t="s">
        <v>186</v>
      </c>
      <c r="R16" s="118"/>
      <c r="S16" s="118"/>
      <c r="T16" s="77"/>
    </row>
    <row r="17" spans="1:20" ht="33">
      <c r="A17" s="4">
        <v>13</v>
      </c>
      <c r="B17" s="118" t="s">
        <v>62</v>
      </c>
      <c r="C17" s="121" t="s">
        <v>543</v>
      </c>
      <c r="D17" s="77" t="s">
        <v>25</v>
      </c>
      <c r="E17" s="77">
        <v>159</v>
      </c>
      <c r="F17" s="121"/>
      <c r="G17" s="78">
        <v>32</v>
      </c>
      <c r="H17" s="78">
        <v>18</v>
      </c>
      <c r="I17" s="57">
        <f t="shared" si="0"/>
        <v>50</v>
      </c>
      <c r="J17" s="77" t="s">
        <v>590</v>
      </c>
      <c r="K17" s="73" t="s">
        <v>261</v>
      </c>
      <c r="L17" s="104" t="s">
        <v>425</v>
      </c>
      <c r="M17" s="100" t="s">
        <v>426</v>
      </c>
      <c r="N17" s="94" t="s">
        <v>419</v>
      </c>
      <c r="O17" s="94">
        <v>9613944684</v>
      </c>
      <c r="P17" s="140" t="s">
        <v>782</v>
      </c>
      <c r="Q17" s="121" t="s">
        <v>195</v>
      </c>
      <c r="R17" s="118">
        <v>14</v>
      </c>
      <c r="S17" s="118" t="s">
        <v>581</v>
      </c>
      <c r="T17" s="77"/>
    </row>
    <row r="18" spans="1:20" ht="33">
      <c r="A18" s="4">
        <v>14</v>
      </c>
      <c r="B18" s="118" t="s">
        <v>63</v>
      </c>
      <c r="C18" s="80" t="s">
        <v>376</v>
      </c>
      <c r="D18" s="77" t="s">
        <v>25</v>
      </c>
      <c r="E18" s="77">
        <v>151</v>
      </c>
      <c r="F18" s="121"/>
      <c r="G18" s="78">
        <v>40</v>
      </c>
      <c r="H18" s="78">
        <v>53</v>
      </c>
      <c r="I18" s="57">
        <f t="shared" si="0"/>
        <v>93</v>
      </c>
      <c r="J18" s="111" t="s">
        <v>591</v>
      </c>
      <c r="K18" s="73" t="s">
        <v>261</v>
      </c>
      <c r="L18" s="104" t="s">
        <v>425</v>
      </c>
      <c r="M18" s="100" t="s">
        <v>426</v>
      </c>
      <c r="N18" s="94" t="s">
        <v>419</v>
      </c>
      <c r="O18" s="94">
        <v>9613944684</v>
      </c>
      <c r="P18" s="140" t="s">
        <v>782</v>
      </c>
      <c r="Q18" s="121" t="s">
        <v>195</v>
      </c>
      <c r="R18" s="118"/>
      <c r="S18" s="118"/>
      <c r="T18" s="77"/>
    </row>
    <row r="19" spans="1:20" ht="33">
      <c r="A19" s="4">
        <v>15</v>
      </c>
      <c r="B19" s="118" t="s">
        <v>62</v>
      </c>
      <c r="C19" s="80" t="s">
        <v>373</v>
      </c>
      <c r="D19" s="77" t="s">
        <v>25</v>
      </c>
      <c r="E19" s="81">
        <v>244</v>
      </c>
      <c r="F19" s="121"/>
      <c r="G19" s="81">
        <v>21</v>
      </c>
      <c r="H19" s="81">
        <v>20</v>
      </c>
      <c r="I19" s="57">
        <f t="shared" si="0"/>
        <v>41</v>
      </c>
      <c r="J19" s="111" t="s">
        <v>592</v>
      </c>
      <c r="K19" s="89" t="s">
        <v>257</v>
      </c>
      <c r="L19" s="80" t="s">
        <v>593</v>
      </c>
      <c r="M19" s="103"/>
      <c r="N19" s="80" t="s">
        <v>594</v>
      </c>
      <c r="O19" s="103"/>
      <c r="P19" s="140" t="s">
        <v>784</v>
      </c>
      <c r="Q19" s="121" t="s">
        <v>203</v>
      </c>
      <c r="R19" s="118">
        <v>9</v>
      </c>
      <c r="S19" s="118" t="s">
        <v>164</v>
      </c>
      <c r="T19" s="77"/>
    </row>
    <row r="20" spans="1:20" ht="33">
      <c r="A20" s="4">
        <v>16</v>
      </c>
      <c r="B20" s="118" t="s">
        <v>62</v>
      </c>
      <c r="C20" s="88" t="s">
        <v>724</v>
      </c>
      <c r="D20" s="77"/>
      <c r="E20" s="77"/>
      <c r="F20" s="121"/>
      <c r="G20" s="78"/>
      <c r="H20" s="78"/>
      <c r="I20" s="57">
        <f t="shared" si="0"/>
        <v>0</v>
      </c>
      <c r="J20" s="111" t="s">
        <v>783</v>
      </c>
      <c r="K20" s="89" t="s">
        <v>478</v>
      </c>
      <c r="L20" s="80" t="s">
        <v>593</v>
      </c>
      <c r="M20" s="103"/>
      <c r="N20" s="80" t="s">
        <v>594</v>
      </c>
      <c r="O20" s="103"/>
      <c r="P20" s="140" t="s">
        <v>784</v>
      </c>
      <c r="Q20" s="121" t="s">
        <v>203</v>
      </c>
      <c r="R20" s="118"/>
      <c r="S20" s="118"/>
      <c r="T20" s="77"/>
    </row>
    <row r="21" spans="1:20" ht="33">
      <c r="A21" s="4">
        <v>17</v>
      </c>
      <c r="B21" s="118" t="s">
        <v>63</v>
      </c>
      <c r="C21" s="80" t="s">
        <v>360</v>
      </c>
      <c r="D21" s="77" t="s">
        <v>25</v>
      </c>
      <c r="E21" s="81">
        <v>193</v>
      </c>
      <c r="F21" s="121"/>
      <c r="G21" s="81">
        <v>32</v>
      </c>
      <c r="H21" s="81">
        <v>31</v>
      </c>
      <c r="I21" s="57">
        <f t="shared" si="0"/>
        <v>63</v>
      </c>
      <c r="J21" s="111" t="s">
        <v>471</v>
      </c>
      <c r="K21" s="89" t="s">
        <v>257</v>
      </c>
      <c r="L21" s="80" t="s">
        <v>188</v>
      </c>
      <c r="M21" s="103" t="s">
        <v>504</v>
      </c>
      <c r="N21" s="80" t="s">
        <v>595</v>
      </c>
      <c r="O21" s="103">
        <v>9859460409</v>
      </c>
      <c r="P21" s="140" t="s">
        <v>784</v>
      </c>
      <c r="Q21" s="121" t="s">
        <v>203</v>
      </c>
      <c r="R21" s="118">
        <v>15</v>
      </c>
      <c r="S21" s="118" t="s">
        <v>581</v>
      </c>
      <c r="T21" s="77"/>
    </row>
    <row r="22" spans="1:20" ht="49.5">
      <c r="A22" s="4">
        <v>18</v>
      </c>
      <c r="B22" s="118" t="s">
        <v>63</v>
      </c>
      <c r="C22" s="70" t="s">
        <v>148</v>
      </c>
      <c r="D22" s="77"/>
      <c r="E22" s="81"/>
      <c r="F22" s="121"/>
      <c r="G22" s="81">
        <v>20</v>
      </c>
      <c r="H22" s="81">
        <v>16</v>
      </c>
      <c r="I22" s="57">
        <f t="shared" si="0"/>
        <v>36</v>
      </c>
      <c r="J22" s="111" t="s">
        <v>298</v>
      </c>
      <c r="K22" s="89" t="s">
        <v>257</v>
      </c>
      <c r="L22" s="80"/>
      <c r="M22" s="103"/>
      <c r="N22" s="80"/>
      <c r="O22" s="103"/>
      <c r="P22" s="140" t="s">
        <v>784</v>
      </c>
      <c r="Q22" s="121" t="s">
        <v>203</v>
      </c>
      <c r="R22" s="118"/>
      <c r="S22" s="118"/>
      <c r="T22" s="77"/>
    </row>
    <row r="23" spans="1:20" ht="33">
      <c r="A23" s="4">
        <v>19</v>
      </c>
      <c r="B23" s="118" t="s">
        <v>62</v>
      </c>
      <c r="C23" s="121" t="s">
        <v>545</v>
      </c>
      <c r="D23" s="77" t="s">
        <v>23</v>
      </c>
      <c r="E23" s="77">
        <v>18271100236</v>
      </c>
      <c r="F23" s="121" t="s">
        <v>94</v>
      </c>
      <c r="G23" s="78">
        <v>55</v>
      </c>
      <c r="H23" s="78">
        <v>90</v>
      </c>
      <c r="I23" s="57">
        <f t="shared" si="0"/>
        <v>145</v>
      </c>
      <c r="J23" s="77" t="s">
        <v>596</v>
      </c>
      <c r="K23" s="73" t="s">
        <v>261</v>
      </c>
      <c r="L23" s="104" t="s">
        <v>213</v>
      </c>
      <c r="M23" s="100" t="s">
        <v>214</v>
      </c>
      <c r="N23" s="94" t="s">
        <v>215</v>
      </c>
      <c r="O23" s="94">
        <v>9577220931</v>
      </c>
      <c r="P23" s="140" t="s">
        <v>785</v>
      </c>
      <c r="Q23" s="121" t="s">
        <v>162</v>
      </c>
      <c r="R23" s="118">
        <v>9</v>
      </c>
      <c r="S23" s="118" t="s">
        <v>164</v>
      </c>
      <c r="T23" s="77"/>
    </row>
    <row r="24" spans="1:20" ht="33">
      <c r="A24" s="4">
        <v>20</v>
      </c>
      <c r="B24" s="118" t="s">
        <v>63</v>
      </c>
      <c r="C24" s="121" t="s">
        <v>546</v>
      </c>
      <c r="D24" s="77" t="s">
        <v>23</v>
      </c>
      <c r="E24" s="77">
        <v>18271100505</v>
      </c>
      <c r="F24" s="121" t="s">
        <v>99</v>
      </c>
      <c r="G24" s="78">
        <v>54</v>
      </c>
      <c r="H24" s="78">
        <v>47</v>
      </c>
      <c r="I24" s="57">
        <f t="shared" si="0"/>
        <v>101</v>
      </c>
      <c r="J24" s="77" t="s">
        <v>597</v>
      </c>
      <c r="K24" s="73" t="s">
        <v>257</v>
      </c>
      <c r="L24" s="104" t="s">
        <v>213</v>
      </c>
      <c r="M24" s="100" t="s">
        <v>214</v>
      </c>
      <c r="N24" s="94" t="s">
        <v>215</v>
      </c>
      <c r="O24" s="94">
        <v>9577220931</v>
      </c>
      <c r="P24" s="140" t="s">
        <v>785</v>
      </c>
      <c r="Q24" s="121" t="s">
        <v>162</v>
      </c>
      <c r="R24" s="118">
        <v>15</v>
      </c>
      <c r="S24" s="118" t="s">
        <v>581</v>
      </c>
      <c r="T24" s="77"/>
    </row>
    <row r="25" spans="1:20" ht="33">
      <c r="A25" s="4">
        <v>21</v>
      </c>
      <c r="B25" s="118" t="s">
        <v>62</v>
      </c>
      <c r="C25" s="121" t="s">
        <v>547</v>
      </c>
      <c r="D25" s="77" t="s">
        <v>25</v>
      </c>
      <c r="E25" s="77"/>
      <c r="F25" s="121"/>
      <c r="G25" s="78">
        <v>27</v>
      </c>
      <c r="H25" s="78">
        <v>24</v>
      </c>
      <c r="I25" s="57">
        <f t="shared" si="0"/>
        <v>51</v>
      </c>
      <c r="J25" s="77" t="s">
        <v>598</v>
      </c>
      <c r="K25" s="73" t="s">
        <v>261</v>
      </c>
      <c r="L25" s="103" t="s">
        <v>437</v>
      </c>
      <c r="M25" s="76">
        <v>9435543215</v>
      </c>
      <c r="N25" s="81" t="s">
        <v>438</v>
      </c>
      <c r="O25" s="81">
        <v>9678023632</v>
      </c>
      <c r="P25" s="140" t="s">
        <v>786</v>
      </c>
      <c r="Q25" s="121" t="s">
        <v>171</v>
      </c>
      <c r="R25" s="118">
        <v>14</v>
      </c>
      <c r="S25" s="118" t="s">
        <v>581</v>
      </c>
      <c r="T25" s="77"/>
    </row>
    <row r="26" spans="1:20" ht="33">
      <c r="A26" s="4">
        <v>22</v>
      </c>
      <c r="B26" s="118" t="s">
        <v>62</v>
      </c>
      <c r="C26" s="121" t="s">
        <v>548</v>
      </c>
      <c r="D26" s="77" t="s">
        <v>23</v>
      </c>
      <c r="E26" s="77"/>
      <c r="F26" s="121" t="s">
        <v>94</v>
      </c>
      <c r="G26" s="78">
        <v>0</v>
      </c>
      <c r="H26" s="78">
        <v>27</v>
      </c>
      <c r="I26" s="57">
        <f t="shared" si="0"/>
        <v>27</v>
      </c>
      <c r="J26" s="77" t="s">
        <v>599</v>
      </c>
      <c r="K26" s="73" t="s">
        <v>261</v>
      </c>
      <c r="L26" s="107" t="s">
        <v>395</v>
      </c>
      <c r="M26" s="74">
        <v>9864595111</v>
      </c>
      <c r="N26" s="94" t="s">
        <v>419</v>
      </c>
      <c r="O26" s="89">
        <v>9613944684</v>
      </c>
      <c r="P26" s="140" t="s">
        <v>786</v>
      </c>
      <c r="Q26" s="121" t="s">
        <v>171</v>
      </c>
      <c r="R26" s="118">
        <v>14</v>
      </c>
      <c r="S26" s="118" t="s">
        <v>581</v>
      </c>
      <c r="T26" s="77"/>
    </row>
    <row r="27" spans="1:20" ht="33">
      <c r="A27" s="4">
        <v>23</v>
      </c>
      <c r="B27" s="118" t="s">
        <v>63</v>
      </c>
      <c r="C27" s="121" t="s">
        <v>337</v>
      </c>
      <c r="D27" s="77" t="s">
        <v>25</v>
      </c>
      <c r="E27" s="77"/>
      <c r="F27" s="121"/>
      <c r="G27" s="78">
        <v>26</v>
      </c>
      <c r="H27" s="78">
        <v>27</v>
      </c>
      <c r="I27" s="57">
        <f t="shared" si="0"/>
        <v>53</v>
      </c>
      <c r="J27" s="77" t="s">
        <v>441</v>
      </c>
      <c r="K27" s="73" t="s">
        <v>261</v>
      </c>
      <c r="L27" s="107" t="s">
        <v>395</v>
      </c>
      <c r="M27" s="74">
        <v>9864595111</v>
      </c>
      <c r="N27" s="94" t="s">
        <v>419</v>
      </c>
      <c r="O27" s="89">
        <v>9613944684</v>
      </c>
      <c r="P27" s="140" t="s">
        <v>786</v>
      </c>
      <c r="Q27" s="121" t="s">
        <v>171</v>
      </c>
      <c r="R27" s="118">
        <v>14</v>
      </c>
      <c r="S27" s="118" t="s">
        <v>581</v>
      </c>
      <c r="T27" s="77"/>
    </row>
    <row r="28" spans="1:20" ht="33">
      <c r="A28" s="4">
        <v>24</v>
      </c>
      <c r="B28" s="118" t="s">
        <v>63</v>
      </c>
      <c r="C28" s="121" t="s">
        <v>549</v>
      </c>
      <c r="D28" s="77" t="s">
        <v>23</v>
      </c>
      <c r="E28" s="77">
        <v>18271100103</v>
      </c>
      <c r="F28" s="121" t="s">
        <v>94</v>
      </c>
      <c r="G28" s="78">
        <v>10</v>
      </c>
      <c r="H28" s="78">
        <v>0</v>
      </c>
      <c r="I28" s="57">
        <f t="shared" si="0"/>
        <v>10</v>
      </c>
      <c r="J28" s="77" t="s">
        <v>600</v>
      </c>
      <c r="K28" s="73" t="s">
        <v>261</v>
      </c>
      <c r="L28" s="104" t="s">
        <v>408</v>
      </c>
      <c r="M28" s="100" t="s">
        <v>409</v>
      </c>
      <c r="N28" s="94" t="s">
        <v>410</v>
      </c>
      <c r="O28" s="94">
        <v>8723097185</v>
      </c>
      <c r="P28" s="140" t="s">
        <v>786</v>
      </c>
      <c r="Q28" s="121" t="s">
        <v>171</v>
      </c>
      <c r="R28" s="118">
        <v>14</v>
      </c>
      <c r="S28" s="118" t="s">
        <v>581</v>
      </c>
      <c r="T28" s="77"/>
    </row>
    <row r="29" spans="1:20" ht="33">
      <c r="A29" s="4">
        <v>25</v>
      </c>
      <c r="B29" s="118" t="s">
        <v>62</v>
      </c>
      <c r="C29" s="121" t="s">
        <v>550</v>
      </c>
      <c r="D29" s="77" t="s">
        <v>25</v>
      </c>
      <c r="E29" s="77">
        <v>160</v>
      </c>
      <c r="F29" s="121"/>
      <c r="G29" s="78">
        <v>47</v>
      </c>
      <c r="H29" s="78">
        <v>55</v>
      </c>
      <c r="I29" s="57">
        <f t="shared" si="0"/>
        <v>102</v>
      </c>
      <c r="J29" s="77" t="s">
        <v>601</v>
      </c>
      <c r="K29" s="73" t="s">
        <v>261</v>
      </c>
      <c r="L29" s="104" t="s">
        <v>403</v>
      </c>
      <c r="M29" s="100" t="s">
        <v>300</v>
      </c>
      <c r="N29" s="94" t="s">
        <v>404</v>
      </c>
      <c r="O29" s="94">
        <v>9859452299</v>
      </c>
      <c r="P29" s="140" t="s">
        <v>787</v>
      </c>
      <c r="Q29" s="121" t="s">
        <v>177</v>
      </c>
      <c r="R29" s="118">
        <v>5</v>
      </c>
      <c r="S29" s="118" t="s">
        <v>581</v>
      </c>
      <c r="T29" s="77"/>
    </row>
    <row r="30" spans="1:20" ht="33">
      <c r="A30" s="4">
        <v>26</v>
      </c>
      <c r="B30" s="118" t="s">
        <v>62</v>
      </c>
      <c r="C30" s="70" t="s">
        <v>551</v>
      </c>
      <c r="D30" s="77" t="s">
        <v>23</v>
      </c>
      <c r="E30" s="77"/>
      <c r="F30" s="121"/>
      <c r="G30" s="78">
        <v>24</v>
      </c>
      <c r="H30" s="78">
        <v>27</v>
      </c>
      <c r="I30" s="57">
        <f t="shared" si="0"/>
        <v>51</v>
      </c>
      <c r="J30" s="128" t="s">
        <v>602</v>
      </c>
      <c r="K30" s="73" t="s">
        <v>257</v>
      </c>
      <c r="L30" s="107" t="s">
        <v>246</v>
      </c>
      <c r="M30" s="74">
        <v>9401453414</v>
      </c>
      <c r="N30" s="89" t="s">
        <v>247</v>
      </c>
      <c r="O30" s="89">
        <v>9613185040</v>
      </c>
      <c r="P30" s="140" t="s">
        <v>787</v>
      </c>
      <c r="Q30" s="121" t="s">
        <v>177</v>
      </c>
      <c r="R30" s="118"/>
      <c r="S30" s="118"/>
      <c r="T30" s="77"/>
    </row>
    <row r="31" spans="1:20" ht="33">
      <c r="A31" s="4">
        <v>27</v>
      </c>
      <c r="B31" s="118" t="s">
        <v>63</v>
      </c>
      <c r="C31" s="121" t="s">
        <v>552</v>
      </c>
      <c r="D31" s="77" t="s">
        <v>25</v>
      </c>
      <c r="E31" s="77">
        <v>14</v>
      </c>
      <c r="F31" s="121"/>
      <c r="G31" s="78">
        <v>65</v>
      </c>
      <c r="H31" s="78">
        <v>60</v>
      </c>
      <c r="I31" s="57">
        <f t="shared" si="0"/>
        <v>125</v>
      </c>
      <c r="J31" s="77" t="s">
        <v>603</v>
      </c>
      <c r="K31" s="73" t="s">
        <v>257</v>
      </c>
      <c r="L31" s="107" t="s">
        <v>246</v>
      </c>
      <c r="M31" s="74">
        <v>9401453414</v>
      </c>
      <c r="N31" s="89" t="s">
        <v>247</v>
      </c>
      <c r="O31" s="89">
        <v>9613185040</v>
      </c>
      <c r="P31" s="140" t="s">
        <v>787</v>
      </c>
      <c r="Q31" s="121" t="s">
        <v>177</v>
      </c>
      <c r="R31" s="118">
        <v>14</v>
      </c>
      <c r="S31" s="118" t="s">
        <v>581</v>
      </c>
      <c r="T31" s="77"/>
    </row>
    <row r="32" spans="1:20" ht="49.5">
      <c r="A32" s="4">
        <v>28</v>
      </c>
      <c r="B32" s="118" t="s">
        <v>63</v>
      </c>
      <c r="C32" s="70" t="s">
        <v>553</v>
      </c>
      <c r="D32" s="77" t="s">
        <v>23</v>
      </c>
      <c r="E32" s="77"/>
      <c r="F32" s="121"/>
      <c r="G32" s="72">
        <v>23</v>
      </c>
      <c r="H32" s="72">
        <v>45</v>
      </c>
      <c r="I32" s="57">
        <f t="shared" si="0"/>
        <v>68</v>
      </c>
      <c r="J32" s="128" t="s">
        <v>604</v>
      </c>
      <c r="K32" s="73" t="s">
        <v>257</v>
      </c>
      <c r="L32" s="107" t="s">
        <v>246</v>
      </c>
      <c r="M32" s="74">
        <v>9401453414</v>
      </c>
      <c r="N32" s="89" t="s">
        <v>247</v>
      </c>
      <c r="O32" s="89">
        <v>9613185040</v>
      </c>
      <c r="P32" s="140" t="s">
        <v>787</v>
      </c>
      <c r="Q32" s="121" t="s">
        <v>177</v>
      </c>
      <c r="R32" s="118"/>
      <c r="S32" s="118"/>
      <c r="T32" s="77"/>
    </row>
    <row r="33" spans="1:20" ht="33">
      <c r="A33" s="4">
        <v>29</v>
      </c>
      <c r="B33" s="118" t="s">
        <v>62</v>
      </c>
      <c r="C33" s="80" t="s">
        <v>554</v>
      </c>
      <c r="D33" s="77" t="s">
        <v>25</v>
      </c>
      <c r="E33" s="77">
        <v>187</v>
      </c>
      <c r="F33" s="121"/>
      <c r="G33" s="78">
        <v>62</v>
      </c>
      <c r="H33" s="78">
        <v>65</v>
      </c>
      <c r="I33" s="57">
        <f t="shared" si="0"/>
        <v>127</v>
      </c>
      <c r="J33" s="111" t="s">
        <v>605</v>
      </c>
      <c r="K33" s="73" t="s">
        <v>257</v>
      </c>
      <c r="L33" s="111" t="s">
        <v>188</v>
      </c>
      <c r="M33" s="107">
        <v>9401453416</v>
      </c>
      <c r="N33" s="111" t="s">
        <v>595</v>
      </c>
      <c r="O33" s="107">
        <v>9859460409</v>
      </c>
      <c r="P33" s="140" t="s">
        <v>788</v>
      </c>
      <c r="Q33" s="121" t="s">
        <v>186</v>
      </c>
      <c r="R33" s="118">
        <v>6</v>
      </c>
      <c r="S33" s="118" t="s">
        <v>581</v>
      </c>
      <c r="T33" s="77"/>
    </row>
    <row r="34" spans="1:20" ht="33">
      <c r="A34" s="4">
        <v>30</v>
      </c>
      <c r="B34" s="118" t="s">
        <v>62</v>
      </c>
      <c r="C34" s="70" t="s">
        <v>358</v>
      </c>
      <c r="D34" s="77" t="s">
        <v>23</v>
      </c>
      <c r="E34" s="77">
        <v>18271102902</v>
      </c>
      <c r="F34" s="121" t="s">
        <v>99</v>
      </c>
      <c r="G34" s="78">
        <v>55</v>
      </c>
      <c r="H34" s="78">
        <v>60</v>
      </c>
      <c r="I34" s="57">
        <f t="shared" si="0"/>
        <v>115</v>
      </c>
      <c r="J34" s="128" t="s">
        <v>470</v>
      </c>
      <c r="K34" s="73" t="s">
        <v>257</v>
      </c>
      <c r="L34" s="104" t="s">
        <v>403</v>
      </c>
      <c r="M34" s="100" t="s">
        <v>300</v>
      </c>
      <c r="N34" s="94" t="s">
        <v>404</v>
      </c>
      <c r="O34" s="94">
        <v>9859452299</v>
      </c>
      <c r="P34" s="140" t="s">
        <v>788</v>
      </c>
      <c r="Q34" s="121" t="s">
        <v>186</v>
      </c>
      <c r="R34" s="118">
        <v>6</v>
      </c>
      <c r="S34" s="118" t="s">
        <v>581</v>
      </c>
      <c r="T34" s="77"/>
    </row>
    <row r="35" spans="1:20" ht="33">
      <c r="A35" s="4">
        <v>31</v>
      </c>
      <c r="B35" s="118" t="s">
        <v>63</v>
      </c>
      <c r="C35" s="121" t="s">
        <v>555</v>
      </c>
      <c r="D35" s="77" t="s">
        <v>25</v>
      </c>
      <c r="E35" s="77"/>
      <c r="F35" s="121"/>
      <c r="G35" s="78">
        <v>39</v>
      </c>
      <c r="H35" s="78">
        <v>30</v>
      </c>
      <c r="I35" s="57">
        <f t="shared" si="0"/>
        <v>69</v>
      </c>
      <c r="J35" s="77" t="s">
        <v>606</v>
      </c>
      <c r="K35" s="73" t="s">
        <v>264</v>
      </c>
      <c r="L35" s="104" t="s">
        <v>241</v>
      </c>
      <c r="M35" s="114" t="s">
        <v>242</v>
      </c>
      <c r="N35" s="94" t="s">
        <v>243</v>
      </c>
      <c r="O35" s="94">
        <v>9859568810</v>
      </c>
      <c r="P35" s="140" t="s">
        <v>788</v>
      </c>
      <c r="Q35" s="121" t="s">
        <v>186</v>
      </c>
      <c r="R35" s="118">
        <v>6</v>
      </c>
      <c r="S35" s="118" t="s">
        <v>581</v>
      </c>
      <c r="T35" s="77"/>
    </row>
    <row r="36" spans="1:20" ht="33">
      <c r="A36" s="4">
        <v>32</v>
      </c>
      <c r="B36" s="118" t="s">
        <v>63</v>
      </c>
      <c r="C36" s="121" t="s">
        <v>556</v>
      </c>
      <c r="D36" s="77" t="s">
        <v>23</v>
      </c>
      <c r="E36" s="77">
        <v>18271100208</v>
      </c>
      <c r="F36" s="121" t="s">
        <v>94</v>
      </c>
      <c r="G36" s="78">
        <v>40</v>
      </c>
      <c r="H36" s="78">
        <v>31</v>
      </c>
      <c r="I36" s="57">
        <f t="shared" si="0"/>
        <v>71</v>
      </c>
      <c r="J36" s="77" t="s">
        <v>607</v>
      </c>
      <c r="K36" s="73" t="s">
        <v>264</v>
      </c>
      <c r="L36" s="104" t="s">
        <v>241</v>
      </c>
      <c r="M36" s="114" t="s">
        <v>242</v>
      </c>
      <c r="N36" s="94" t="s">
        <v>243</v>
      </c>
      <c r="O36" s="94">
        <v>9859568810</v>
      </c>
      <c r="P36" s="140" t="s">
        <v>788</v>
      </c>
      <c r="Q36" s="121" t="s">
        <v>186</v>
      </c>
      <c r="R36" s="118">
        <v>6</v>
      </c>
      <c r="S36" s="118" t="s">
        <v>581</v>
      </c>
      <c r="T36" s="77"/>
    </row>
    <row r="37" spans="1:20" ht="33">
      <c r="A37" s="4">
        <v>33</v>
      </c>
      <c r="B37" s="118" t="s">
        <v>62</v>
      </c>
      <c r="C37" s="82" t="s">
        <v>789</v>
      </c>
      <c r="D37" s="77" t="s">
        <v>25</v>
      </c>
      <c r="E37" s="81">
        <v>286</v>
      </c>
      <c r="F37" s="121"/>
      <c r="G37" s="78">
        <v>22</v>
      </c>
      <c r="H37" s="78">
        <v>22</v>
      </c>
      <c r="I37" s="57">
        <f t="shared" si="0"/>
        <v>44</v>
      </c>
      <c r="J37" s="77" t="s">
        <v>791</v>
      </c>
      <c r="K37" s="89" t="s">
        <v>478</v>
      </c>
      <c r="L37" s="104"/>
      <c r="M37" s="100"/>
      <c r="N37" s="94"/>
      <c r="O37" s="94"/>
      <c r="P37" s="140" t="s">
        <v>795</v>
      </c>
      <c r="Q37" s="121" t="s">
        <v>195</v>
      </c>
      <c r="R37" s="118">
        <v>14</v>
      </c>
      <c r="S37" s="118" t="s">
        <v>581</v>
      </c>
      <c r="T37" s="77"/>
    </row>
    <row r="38" spans="1:20" ht="33">
      <c r="A38" s="4">
        <v>34</v>
      </c>
      <c r="B38" s="118" t="s">
        <v>63</v>
      </c>
      <c r="C38" s="82" t="s">
        <v>790</v>
      </c>
      <c r="D38" s="77" t="s">
        <v>25</v>
      </c>
      <c r="E38" s="81">
        <v>61</v>
      </c>
      <c r="F38" s="121"/>
      <c r="G38" s="78">
        <v>23</v>
      </c>
      <c r="H38" s="78">
        <v>24</v>
      </c>
      <c r="I38" s="57">
        <f t="shared" si="0"/>
        <v>47</v>
      </c>
      <c r="J38" s="77" t="s">
        <v>792</v>
      </c>
      <c r="K38" s="89" t="s">
        <v>478</v>
      </c>
      <c r="L38" s="104"/>
      <c r="M38" s="100"/>
      <c r="N38" s="94"/>
      <c r="O38" s="94"/>
      <c r="P38" s="140" t="s">
        <v>795</v>
      </c>
      <c r="Q38" s="121" t="s">
        <v>195</v>
      </c>
      <c r="R38" s="118"/>
      <c r="S38" s="118"/>
      <c r="T38" s="77"/>
    </row>
    <row r="39" spans="1:20" ht="49.5">
      <c r="A39" s="4">
        <v>35</v>
      </c>
      <c r="B39" s="118" t="s">
        <v>62</v>
      </c>
      <c r="C39" s="88" t="s">
        <v>793</v>
      </c>
      <c r="D39" s="77" t="s">
        <v>23</v>
      </c>
      <c r="E39" s="75">
        <v>18271100551</v>
      </c>
      <c r="F39" s="122" t="s">
        <v>372</v>
      </c>
      <c r="G39" s="78">
        <v>180</v>
      </c>
      <c r="H39" s="78">
        <v>110</v>
      </c>
      <c r="I39" s="57">
        <f t="shared" si="0"/>
        <v>290</v>
      </c>
      <c r="J39" s="77" t="s">
        <v>794</v>
      </c>
      <c r="K39" s="89" t="s">
        <v>257</v>
      </c>
      <c r="L39" s="104" t="s">
        <v>270</v>
      </c>
      <c r="M39" s="74"/>
      <c r="N39" s="94"/>
      <c r="O39" s="81"/>
      <c r="P39" s="121" t="s">
        <v>798</v>
      </c>
      <c r="Q39" s="121" t="s">
        <v>203</v>
      </c>
      <c r="R39" s="118">
        <v>7</v>
      </c>
      <c r="S39" s="118" t="s">
        <v>164</v>
      </c>
      <c r="T39" s="77" t="s">
        <v>579</v>
      </c>
    </row>
    <row r="40" spans="1:20">
      <c r="A40" s="4">
        <v>36</v>
      </c>
      <c r="B40" s="118"/>
      <c r="C40" s="121"/>
      <c r="D40" s="77"/>
      <c r="E40" s="74"/>
      <c r="F40" s="121"/>
      <c r="G40" s="78"/>
      <c r="H40" s="78"/>
      <c r="I40" s="57">
        <f t="shared" si="0"/>
        <v>0</v>
      </c>
      <c r="J40" s="121"/>
      <c r="K40" s="73"/>
      <c r="L40" s="107"/>
      <c r="M40" s="74"/>
      <c r="N40" s="89"/>
      <c r="O40" s="89"/>
      <c r="P40" s="121"/>
      <c r="Q40" s="121"/>
      <c r="R40" s="118"/>
      <c r="S40" s="118"/>
      <c r="T40" s="77"/>
    </row>
    <row r="41" spans="1:20" ht="33">
      <c r="A41" s="4">
        <v>37</v>
      </c>
      <c r="B41" s="118" t="s">
        <v>62</v>
      </c>
      <c r="C41" s="121" t="s">
        <v>557</v>
      </c>
      <c r="D41" s="77" t="s">
        <v>25</v>
      </c>
      <c r="E41" s="74"/>
      <c r="F41" s="121"/>
      <c r="G41" s="78">
        <v>54</v>
      </c>
      <c r="H41" s="78">
        <v>44</v>
      </c>
      <c r="I41" s="57">
        <f t="shared" si="0"/>
        <v>98</v>
      </c>
      <c r="J41" s="121" t="s">
        <v>608</v>
      </c>
      <c r="K41" s="73" t="s">
        <v>158</v>
      </c>
      <c r="L41" s="107" t="s">
        <v>254</v>
      </c>
      <c r="M41" s="74">
        <v>9707189875</v>
      </c>
      <c r="N41" s="89" t="s">
        <v>255</v>
      </c>
      <c r="O41" s="89">
        <v>9577528665</v>
      </c>
      <c r="P41" s="121" t="s">
        <v>796</v>
      </c>
      <c r="Q41" s="121" t="s">
        <v>162</v>
      </c>
      <c r="R41" s="118">
        <v>3</v>
      </c>
      <c r="S41" s="118" t="s">
        <v>164</v>
      </c>
      <c r="T41" s="77"/>
    </row>
    <row r="42" spans="1:20" ht="49.5">
      <c r="A42" s="4">
        <v>38</v>
      </c>
      <c r="B42" s="118" t="s">
        <v>62</v>
      </c>
      <c r="C42" s="121" t="s">
        <v>148</v>
      </c>
      <c r="D42" s="77" t="s">
        <v>23</v>
      </c>
      <c r="E42" s="74" t="s">
        <v>558</v>
      </c>
      <c r="F42" s="121" t="s">
        <v>99</v>
      </c>
      <c r="G42" s="78">
        <v>35</v>
      </c>
      <c r="H42" s="78">
        <v>30</v>
      </c>
      <c r="I42" s="57">
        <f t="shared" si="0"/>
        <v>65</v>
      </c>
      <c r="J42" s="121" t="s">
        <v>609</v>
      </c>
      <c r="K42" s="73" t="s">
        <v>158</v>
      </c>
      <c r="L42" s="107" t="s">
        <v>254</v>
      </c>
      <c r="M42" s="74">
        <v>9707189875</v>
      </c>
      <c r="N42" s="89" t="s">
        <v>255</v>
      </c>
      <c r="O42" s="89">
        <v>9577528665</v>
      </c>
      <c r="P42" s="121" t="s">
        <v>796</v>
      </c>
      <c r="Q42" s="121" t="s">
        <v>162</v>
      </c>
      <c r="R42" s="118">
        <v>5</v>
      </c>
      <c r="S42" s="118" t="s">
        <v>164</v>
      </c>
      <c r="T42" s="77"/>
    </row>
    <row r="43" spans="1:20" ht="33">
      <c r="A43" s="4">
        <v>39</v>
      </c>
      <c r="B43" s="118" t="s">
        <v>63</v>
      </c>
      <c r="C43" s="80" t="s">
        <v>554</v>
      </c>
      <c r="D43" s="77" t="s">
        <v>25</v>
      </c>
      <c r="E43" s="74"/>
      <c r="F43" s="121"/>
      <c r="G43" s="78">
        <v>30</v>
      </c>
      <c r="H43" s="78">
        <v>31</v>
      </c>
      <c r="I43" s="57">
        <f t="shared" si="0"/>
        <v>61</v>
      </c>
      <c r="J43" s="111" t="s">
        <v>605</v>
      </c>
      <c r="K43" s="73" t="s">
        <v>158</v>
      </c>
      <c r="L43" s="111" t="s">
        <v>913</v>
      </c>
      <c r="M43" s="107">
        <v>7002063616</v>
      </c>
      <c r="N43" s="111" t="s">
        <v>914</v>
      </c>
      <c r="O43" s="107">
        <v>9859460409</v>
      </c>
      <c r="P43" s="121" t="s">
        <v>796</v>
      </c>
      <c r="Q43" s="121" t="s">
        <v>162</v>
      </c>
      <c r="R43" s="118">
        <v>5</v>
      </c>
      <c r="S43" s="118" t="s">
        <v>164</v>
      </c>
      <c r="T43" s="77"/>
    </row>
    <row r="44" spans="1:20" ht="33">
      <c r="A44" s="4">
        <v>40</v>
      </c>
      <c r="B44" s="118" t="s">
        <v>63</v>
      </c>
      <c r="C44" s="70" t="s">
        <v>90</v>
      </c>
      <c r="D44" s="77" t="s">
        <v>23</v>
      </c>
      <c r="E44" s="74"/>
      <c r="F44" s="121"/>
      <c r="G44" s="78">
        <v>28</v>
      </c>
      <c r="H44" s="78">
        <v>29</v>
      </c>
      <c r="I44" s="57">
        <f t="shared" si="0"/>
        <v>57</v>
      </c>
      <c r="J44" s="128" t="s">
        <v>610</v>
      </c>
      <c r="K44" s="73" t="s">
        <v>158</v>
      </c>
      <c r="L44" s="111" t="s">
        <v>611</v>
      </c>
      <c r="M44" s="107">
        <v>9954303711</v>
      </c>
      <c r="N44" s="111" t="s">
        <v>612</v>
      </c>
      <c r="O44" s="107">
        <v>7035779085</v>
      </c>
      <c r="P44" s="121" t="s">
        <v>796</v>
      </c>
      <c r="Q44" s="121" t="s">
        <v>162</v>
      </c>
      <c r="R44" s="118">
        <v>5</v>
      </c>
      <c r="S44" s="118" t="s">
        <v>164</v>
      </c>
      <c r="T44" s="77"/>
    </row>
    <row r="45" spans="1:20" ht="30.75">
      <c r="A45" s="4">
        <v>41</v>
      </c>
      <c r="B45" s="118" t="s">
        <v>62</v>
      </c>
      <c r="C45" s="120" t="s">
        <v>559</v>
      </c>
      <c r="D45" s="77" t="s">
        <v>25</v>
      </c>
      <c r="E45" s="78">
        <v>152</v>
      </c>
      <c r="F45" s="121"/>
      <c r="G45" s="78">
        <v>30</v>
      </c>
      <c r="H45" s="78">
        <v>22</v>
      </c>
      <c r="I45" s="57">
        <f t="shared" si="0"/>
        <v>52</v>
      </c>
      <c r="J45" s="141" t="s">
        <v>613</v>
      </c>
      <c r="K45" s="73" t="s">
        <v>158</v>
      </c>
      <c r="L45" s="107" t="s">
        <v>205</v>
      </c>
      <c r="M45" s="74">
        <v>9854377213</v>
      </c>
      <c r="N45" s="89" t="s">
        <v>206</v>
      </c>
      <c r="O45" s="89">
        <v>7896806768</v>
      </c>
      <c r="P45" s="121" t="s">
        <v>797</v>
      </c>
      <c r="Q45" s="121" t="s">
        <v>614</v>
      </c>
      <c r="R45" s="118">
        <v>5</v>
      </c>
      <c r="S45" s="118" t="s">
        <v>164</v>
      </c>
      <c r="T45" s="77"/>
    </row>
    <row r="46" spans="1:20" ht="33">
      <c r="A46" s="4">
        <v>42</v>
      </c>
      <c r="B46" s="118" t="s">
        <v>62</v>
      </c>
      <c r="C46" s="70" t="s">
        <v>560</v>
      </c>
      <c r="D46" s="77" t="s">
        <v>23</v>
      </c>
      <c r="E46" s="74"/>
      <c r="F46" s="121" t="s">
        <v>94</v>
      </c>
      <c r="G46" s="78">
        <v>25</v>
      </c>
      <c r="H46" s="78">
        <v>26</v>
      </c>
      <c r="I46" s="57">
        <f t="shared" si="0"/>
        <v>51</v>
      </c>
      <c r="J46" s="79" t="s">
        <v>615</v>
      </c>
      <c r="K46" s="73" t="s">
        <v>158</v>
      </c>
      <c r="L46" s="104" t="s">
        <v>399</v>
      </c>
      <c r="M46" s="93" t="s">
        <v>400</v>
      </c>
      <c r="N46" s="105" t="s">
        <v>401</v>
      </c>
      <c r="O46" s="94">
        <v>8011824030</v>
      </c>
      <c r="P46" s="121" t="s">
        <v>797</v>
      </c>
      <c r="Q46" s="121" t="s">
        <v>614</v>
      </c>
      <c r="R46" s="118">
        <v>5</v>
      </c>
      <c r="S46" s="118" t="s">
        <v>164</v>
      </c>
      <c r="T46" s="77"/>
    </row>
    <row r="47" spans="1:20" ht="30.75">
      <c r="A47" s="4">
        <v>43</v>
      </c>
      <c r="B47" s="118" t="s">
        <v>63</v>
      </c>
      <c r="C47" s="120" t="s">
        <v>561</v>
      </c>
      <c r="D47" s="77" t="s">
        <v>25</v>
      </c>
      <c r="E47" s="78"/>
      <c r="F47" s="121"/>
      <c r="G47" s="78">
        <v>27</v>
      </c>
      <c r="H47" s="78">
        <v>26</v>
      </c>
      <c r="I47" s="57">
        <f t="shared" si="0"/>
        <v>53</v>
      </c>
      <c r="J47" s="141" t="s">
        <v>616</v>
      </c>
      <c r="K47" s="73" t="s">
        <v>158</v>
      </c>
      <c r="L47" s="103" t="s">
        <v>283</v>
      </c>
      <c r="M47" s="76" t="s">
        <v>284</v>
      </c>
      <c r="N47" s="81" t="s">
        <v>285</v>
      </c>
      <c r="O47" s="81">
        <v>9957402959</v>
      </c>
      <c r="P47" s="121" t="s">
        <v>797</v>
      </c>
      <c r="Q47" s="121" t="s">
        <v>614</v>
      </c>
      <c r="R47" s="118">
        <v>5</v>
      </c>
      <c r="S47" s="118" t="s">
        <v>164</v>
      </c>
      <c r="T47" s="77"/>
    </row>
    <row r="48" spans="1:20" ht="33">
      <c r="A48" s="4">
        <v>44</v>
      </c>
      <c r="B48" s="118" t="s">
        <v>63</v>
      </c>
      <c r="C48" s="88" t="s">
        <v>140</v>
      </c>
      <c r="D48" s="77" t="s">
        <v>23</v>
      </c>
      <c r="E48" s="75">
        <v>18271101024</v>
      </c>
      <c r="F48" s="121" t="s">
        <v>94</v>
      </c>
      <c r="G48" s="78">
        <v>20</v>
      </c>
      <c r="H48" s="78">
        <v>19</v>
      </c>
      <c r="I48" s="57">
        <f t="shared" si="0"/>
        <v>39</v>
      </c>
      <c r="J48" s="77" t="s">
        <v>617</v>
      </c>
      <c r="K48" s="131" t="s">
        <v>257</v>
      </c>
      <c r="L48" s="107" t="s">
        <v>205</v>
      </c>
      <c r="M48" s="74">
        <v>9854377213</v>
      </c>
      <c r="N48" s="89" t="s">
        <v>206</v>
      </c>
      <c r="O48" s="89">
        <v>7896806768</v>
      </c>
      <c r="P48" s="121" t="s">
        <v>797</v>
      </c>
      <c r="Q48" s="121" t="s">
        <v>614</v>
      </c>
      <c r="R48" s="118">
        <v>5</v>
      </c>
      <c r="S48" s="118" t="s">
        <v>164</v>
      </c>
      <c r="T48" s="77"/>
    </row>
    <row r="49" spans="1:20" ht="33">
      <c r="A49" s="4">
        <v>45</v>
      </c>
      <c r="B49" s="118" t="s">
        <v>62</v>
      </c>
      <c r="C49" s="80" t="s">
        <v>562</v>
      </c>
      <c r="D49" s="77" t="s">
        <v>25</v>
      </c>
      <c r="E49" s="78"/>
      <c r="F49" s="121"/>
      <c r="G49" s="78">
        <v>31</v>
      </c>
      <c r="H49" s="78">
        <v>34</v>
      </c>
      <c r="I49" s="57">
        <f t="shared" si="0"/>
        <v>65</v>
      </c>
      <c r="J49" s="111" t="s">
        <v>618</v>
      </c>
      <c r="K49" s="73" t="s">
        <v>158</v>
      </c>
      <c r="L49" s="103" t="s">
        <v>437</v>
      </c>
      <c r="M49" s="76">
        <v>9435543215</v>
      </c>
      <c r="N49" s="81" t="s">
        <v>438</v>
      </c>
      <c r="O49" s="81">
        <v>9678023632</v>
      </c>
      <c r="P49" s="120" t="s">
        <v>799</v>
      </c>
      <c r="Q49" s="121" t="s">
        <v>177</v>
      </c>
      <c r="R49" s="121">
        <v>7</v>
      </c>
      <c r="S49" s="121" t="s">
        <v>164</v>
      </c>
      <c r="T49" s="77"/>
    </row>
    <row r="50" spans="1:20" ht="49.5">
      <c r="A50" s="4">
        <v>46</v>
      </c>
      <c r="B50" s="118" t="s">
        <v>62</v>
      </c>
      <c r="C50" s="122" t="s">
        <v>563</v>
      </c>
      <c r="D50" s="77" t="s">
        <v>23</v>
      </c>
      <c r="E50" s="74" t="s">
        <v>564</v>
      </c>
      <c r="F50" s="121" t="s">
        <v>94</v>
      </c>
      <c r="G50" s="78">
        <v>36</v>
      </c>
      <c r="H50" s="78">
        <v>38</v>
      </c>
      <c r="I50" s="57">
        <f t="shared" si="0"/>
        <v>74</v>
      </c>
      <c r="J50" s="121" t="s">
        <v>604</v>
      </c>
      <c r="K50" s="73" t="s">
        <v>158</v>
      </c>
      <c r="L50" s="107" t="s">
        <v>205</v>
      </c>
      <c r="M50" s="74">
        <v>9854377213</v>
      </c>
      <c r="N50" s="89" t="s">
        <v>206</v>
      </c>
      <c r="O50" s="89">
        <v>7896806768</v>
      </c>
      <c r="P50" s="120" t="s">
        <v>799</v>
      </c>
      <c r="Q50" s="121" t="s">
        <v>177</v>
      </c>
      <c r="R50" s="118">
        <v>4</v>
      </c>
      <c r="S50" s="118" t="s">
        <v>164</v>
      </c>
      <c r="T50" s="77"/>
    </row>
    <row r="51" spans="1:20" ht="33">
      <c r="A51" s="4">
        <v>47</v>
      </c>
      <c r="B51" s="118" t="s">
        <v>63</v>
      </c>
      <c r="C51" s="120" t="s">
        <v>565</v>
      </c>
      <c r="D51" s="77" t="s">
        <v>25</v>
      </c>
      <c r="E51" s="78">
        <v>244</v>
      </c>
      <c r="F51" s="121"/>
      <c r="G51" s="78">
        <v>24</v>
      </c>
      <c r="H51" s="78">
        <v>24</v>
      </c>
      <c r="I51" s="57">
        <f t="shared" si="0"/>
        <v>48</v>
      </c>
      <c r="J51" s="121" t="s">
        <v>592</v>
      </c>
      <c r="K51" s="73" t="s">
        <v>158</v>
      </c>
      <c r="L51" s="103" t="s">
        <v>512</v>
      </c>
      <c r="M51" s="76" t="s">
        <v>513</v>
      </c>
      <c r="N51" s="81" t="s">
        <v>514</v>
      </c>
      <c r="O51" s="81">
        <v>8399022386</v>
      </c>
      <c r="P51" s="120" t="s">
        <v>799</v>
      </c>
      <c r="Q51" s="121" t="s">
        <v>177</v>
      </c>
      <c r="R51" s="118">
        <v>6</v>
      </c>
      <c r="S51" s="118" t="s">
        <v>164</v>
      </c>
      <c r="T51" s="77"/>
    </row>
    <row r="52" spans="1:20" ht="33">
      <c r="A52" s="4">
        <v>48</v>
      </c>
      <c r="B52" s="118" t="s">
        <v>63</v>
      </c>
      <c r="C52" s="122" t="s">
        <v>566</v>
      </c>
      <c r="D52" s="77" t="s">
        <v>23</v>
      </c>
      <c r="E52" s="74">
        <v>18271100563</v>
      </c>
      <c r="F52" s="121" t="s">
        <v>99</v>
      </c>
      <c r="G52" s="78">
        <v>18</v>
      </c>
      <c r="H52" s="78">
        <v>16</v>
      </c>
      <c r="I52" s="57">
        <f t="shared" si="0"/>
        <v>34</v>
      </c>
      <c r="J52" s="121" t="s">
        <v>619</v>
      </c>
      <c r="K52" s="73" t="s">
        <v>158</v>
      </c>
      <c r="L52" s="107" t="s">
        <v>205</v>
      </c>
      <c r="M52" s="74">
        <v>9854377213</v>
      </c>
      <c r="N52" s="89" t="s">
        <v>206</v>
      </c>
      <c r="O52" s="89">
        <v>7896806768</v>
      </c>
      <c r="P52" s="120" t="s">
        <v>799</v>
      </c>
      <c r="Q52" s="121" t="s">
        <v>177</v>
      </c>
      <c r="R52" s="118">
        <v>3</v>
      </c>
      <c r="S52" s="118" t="s">
        <v>164</v>
      </c>
      <c r="T52" s="77"/>
    </row>
    <row r="53" spans="1:20" ht="49.5">
      <c r="A53" s="4">
        <v>49</v>
      </c>
      <c r="B53" s="118" t="s">
        <v>62</v>
      </c>
      <c r="C53" s="121" t="s">
        <v>567</v>
      </c>
      <c r="D53" s="77" t="s">
        <v>23</v>
      </c>
      <c r="E53" s="74">
        <v>18271100406</v>
      </c>
      <c r="F53" s="121" t="s">
        <v>352</v>
      </c>
      <c r="G53" s="78">
        <v>52</v>
      </c>
      <c r="H53" s="78">
        <v>54</v>
      </c>
      <c r="I53" s="57">
        <f t="shared" si="0"/>
        <v>106</v>
      </c>
      <c r="J53" s="121" t="s">
        <v>620</v>
      </c>
      <c r="K53" s="73" t="s">
        <v>158</v>
      </c>
      <c r="L53" s="104" t="s">
        <v>159</v>
      </c>
      <c r="M53" s="74">
        <v>9864840554</v>
      </c>
      <c r="N53" s="94" t="s">
        <v>160</v>
      </c>
      <c r="O53" s="94">
        <v>9854121280</v>
      </c>
      <c r="P53" s="120" t="s">
        <v>800</v>
      </c>
      <c r="Q53" s="121" t="s">
        <v>186</v>
      </c>
      <c r="R53" s="118">
        <v>5</v>
      </c>
      <c r="S53" s="118" t="s">
        <v>164</v>
      </c>
      <c r="T53" s="77"/>
    </row>
    <row r="54" spans="1:20" ht="33">
      <c r="A54" s="4">
        <v>50</v>
      </c>
      <c r="B54" s="118" t="s">
        <v>63</v>
      </c>
      <c r="C54" s="121" t="s">
        <v>568</v>
      </c>
      <c r="D54" s="77" t="s">
        <v>23</v>
      </c>
      <c r="E54" s="74" t="s">
        <v>569</v>
      </c>
      <c r="F54" s="121" t="s">
        <v>99</v>
      </c>
      <c r="G54" s="78">
        <v>50</v>
      </c>
      <c r="H54" s="78">
        <v>44</v>
      </c>
      <c r="I54" s="57">
        <f t="shared" si="0"/>
        <v>94</v>
      </c>
      <c r="J54" s="121" t="s">
        <v>621</v>
      </c>
      <c r="K54" s="73" t="s">
        <v>158</v>
      </c>
      <c r="L54" s="107" t="s">
        <v>205</v>
      </c>
      <c r="M54" s="74">
        <v>9854377213</v>
      </c>
      <c r="N54" s="89" t="s">
        <v>206</v>
      </c>
      <c r="O54" s="89">
        <v>7896806768</v>
      </c>
      <c r="P54" s="120" t="s">
        <v>800</v>
      </c>
      <c r="Q54" s="121" t="s">
        <v>186</v>
      </c>
      <c r="R54" s="118">
        <v>6</v>
      </c>
      <c r="S54" s="118" t="s">
        <v>164</v>
      </c>
      <c r="T54" s="77"/>
    </row>
    <row r="55" spans="1:20" ht="33">
      <c r="A55" s="4">
        <v>51</v>
      </c>
      <c r="B55" s="118" t="s">
        <v>62</v>
      </c>
      <c r="C55" s="121" t="s">
        <v>139</v>
      </c>
      <c r="D55" s="77" t="s">
        <v>25</v>
      </c>
      <c r="E55" s="72">
        <v>242</v>
      </c>
      <c r="F55" s="121"/>
      <c r="G55" s="78">
        <v>20</v>
      </c>
      <c r="H55" s="78">
        <v>30</v>
      </c>
      <c r="I55" s="57">
        <f t="shared" si="0"/>
        <v>50</v>
      </c>
      <c r="J55" s="142" t="s">
        <v>282</v>
      </c>
      <c r="K55" s="73" t="s">
        <v>158</v>
      </c>
      <c r="L55" s="103" t="s">
        <v>283</v>
      </c>
      <c r="M55" s="76" t="s">
        <v>284</v>
      </c>
      <c r="N55" s="81" t="s">
        <v>285</v>
      </c>
      <c r="O55" s="81">
        <v>9957402959</v>
      </c>
      <c r="P55" s="143" t="s">
        <v>801</v>
      </c>
      <c r="Q55" s="121" t="s">
        <v>195</v>
      </c>
      <c r="R55" s="121">
        <v>6</v>
      </c>
      <c r="S55" s="121" t="s">
        <v>164</v>
      </c>
      <c r="T55" s="77"/>
    </row>
    <row r="56" spans="1:20" ht="33">
      <c r="A56" s="4">
        <v>52</v>
      </c>
      <c r="B56" s="118" t="s">
        <v>63</v>
      </c>
      <c r="C56" s="121" t="s">
        <v>570</v>
      </c>
      <c r="D56" s="77" t="s">
        <v>25</v>
      </c>
      <c r="E56" s="78">
        <v>15</v>
      </c>
      <c r="F56" s="121"/>
      <c r="G56" s="78">
        <v>26</v>
      </c>
      <c r="H56" s="78">
        <v>25</v>
      </c>
      <c r="I56" s="57">
        <f t="shared" si="0"/>
        <v>51</v>
      </c>
      <c r="J56" s="118" t="s">
        <v>511</v>
      </c>
      <c r="K56" s="73" t="s">
        <v>158</v>
      </c>
      <c r="L56" s="103" t="s">
        <v>283</v>
      </c>
      <c r="M56" s="76" t="s">
        <v>284</v>
      </c>
      <c r="N56" s="81" t="s">
        <v>285</v>
      </c>
      <c r="O56" s="81">
        <v>9957402959</v>
      </c>
      <c r="P56" s="143" t="s">
        <v>801</v>
      </c>
      <c r="Q56" s="121" t="s">
        <v>195</v>
      </c>
      <c r="R56" s="118">
        <v>6</v>
      </c>
      <c r="S56" s="118" t="s">
        <v>164</v>
      </c>
      <c r="T56" s="77"/>
    </row>
    <row r="57" spans="1:20" ht="49.5">
      <c r="A57" s="4">
        <v>53</v>
      </c>
      <c r="B57" s="118" t="s">
        <v>62</v>
      </c>
      <c r="C57" s="80" t="s">
        <v>571</v>
      </c>
      <c r="D57" s="77" t="s">
        <v>25</v>
      </c>
      <c r="E57" s="74"/>
      <c r="F57" s="121"/>
      <c r="G57" s="78">
        <v>40</v>
      </c>
      <c r="H57" s="78">
        <v>44</v>
      </c>
      <c r="I57" s="57">
        <f t="shared" si="0"/>
        <v>84</v>
      </c>
      <c r="J57" s="111" t="s">
        <v>622</v>
      </c>
      <c r="K57" s="73" t="s">
        <v>158</v>
      </c>
      <c r="L57" s="80" t="s">
        <v>623</v>
      </c>
      <c r="M57" s="103"/>
      <c r="N57" s="80" t="s">
        <v>285</v>
      </c>
      <c r="O57" s="103">
        <v>9957402959</v>
      </c>
      <c r="P57" s="143" t="s">
        <v>802</v>
      </c>
      <c r="Q57" s="121" t="s">
        <v>203</v>
      </c>
      <c r="R57" s="118">
        <v>6</v>
      </c>
      <c r="S57" s="118" t="s">
        <v>164</v>
      </c>
      <c r="T57" s="77"/>
    </row>
    <row r="58" spans="1:20" ht="33">
      <c r="A58" s="4">
        <v>54</v>
      </c>
      <c r="B58" s="118" t="s">
        <v>63</v>
      </c>
      <c r="C58" s="121" t="s">
        <v>322</v>
      </c>
      <c r="D58" s="77" t="s">
        <v>25</v>
      </c>
      <c r="E58" s="76">
        <v>2</v>
      </c>
      <c r="F58" s="121"/>
      <c r="G58" s="78">
        <v>24</v>
      </c>
      <c r="H58" s="78">
        <v>23</v>
      </c>
      <c r="I58" s="57">
        <f t="shared" si="0"/>
        <v>47</v>
      </c>
      <c r="J58" s="118" t="s">
        <v>412</v>
      </c>
      <c r="K58" s="73" t="s">
        <v>158</v>
      </c>
      <c r="L58" s="103" t="s">
        <v>266</v>
      </c>
      <c r="M58" s="76" t="s">
        <v>413</v>
      </c>
      <c r="N58" s="81" t="s">
        <v>267</v>
      </c>
      <c r="O58" s="81">
        <v>7896361694</v>
      </c>
      <c r="P58" s="143" t="s">
        <v>802</v>
      </c>
      <c r="Q58" s="121" t="s">
        <v>203</v>
      </c>
      <c r="R58" s="118">
        <v>6</v>
      </c>
      <c r="S58" s="118" t="s">
        <v>164</v>
      </c>
      <c r="T58" s="77"/>
    </row>
    <row r="59" spans="1:20" ht="33">
      <c r="A59" s="4">
        <v>55</v>
      </c>
      <c r="B59" s="77" t="s">
        <v>62</v>
      </c>
      <c r="C59" s="80" t="s">
        <v>133</v>
      </c>
      <c r="D59" s="77" t="s">
        <v>25</v>
      </c>
      <c r="E59" s="71">
        <v>85</v>
      </c>
      <c r="F59" s="121"/>
      <c r="G59" s="78">
        <v>32</v>
      </c>
      <c r="H59" s="78">
        <v>26</v>
      </c>
      <c r="I59" s="57">
        <f t="shared" si="0"/>
        <v>58</v>
      </c>
      <c r="J59" s="111" t="s">
        <v>272</v>
      </c>
      <c r="K59" s="73" t="s">
        <v>158</v>
      </c>
      <c r="L59" s="103" t="s">
        <v>266</v>
      </c>
      <c r="M59" s="76" t="s">
        <v>413</v>
      </c>
      <c r="N59" s="81" t="s">
        <v>267</v>
      </c>
      <c r="O59" s="81">
        <v>7896361694</v>
      </c>
      <c r="P59" s="121" t="s">
        <v>803</v>
      </c>
      <c r="Q59" s="121" t="s">
        <v>162</v>
      </c>
      <c r="R59" s="118">
        <v>6</v>
      </c>
      <c r="S59" s="118" t="s">
        <v>164</v>
      </c>
      <c r="T59" s="77"/>
    </row>
    <row r="60" spans="1:20" ht="33">
      <c r="A60" s="4">
        <v>56</v>
      </c>
      <c r="B60" s="77" t="s">
        <v>63</v>
      </c>
      <c r="C60" s="121" t="s">
        <v>572</v>
      </c>
      <c r="D60" s="77" t="s">
        <v>25</v>
      </c>
      <c r="E60" s="74">
        <v>10</v>
      </c>
      <c r="F60" s="121"/>
      <c r="G60" s="78">
        <v>100</v>
      </c>
      <c r="H60" s="78">
        <v>80</v>
      </c>
      <c r="I60" s="57">
        <f t="shared" si="0"/>
        <v>180</v>
      </c>
      <c r="J60" s="142" t="s">
        <v>624</v>
      </c>
      <c r="K60" s="73" t="s">
        <v>257</v>
      </c>
      <c r="L60" s="104" t="s">
        <v>197</v>
      </c>
      <c r="M60" s="100" t="s">
        <v>220</v>
      </c>
      <c r="N60" s="94" t="s">
        <v>221</v>
      </c>
      <c r="O60" s="94">
        <v>9854319798</v>
      </c>
      <c r="P60" s="121" t="s">
        <v>803</v>
      </c>
      <c r="Q60" s="121" t="s">
        <v>162</v>
      </c>
      <c r="R60" s="118">
        <v>2</v>
      </c>
      <c r="S60" s="118" t="s">
        <v>581</v>
      </c>
      <c r="T60" s="77"/>
    </row>
    <row r="61" spans="1:20" ht="33">
      <c r="A61" s="4">
        <v>57</v>
      </c>
      <c r="B61" s="77" t="s">
        <v>62</v>
      </c>
      <c r="C61" s="80" t="s">
        <v>392</v>
      </c>
      <c r="D61" s="77" t="s">
        <v>25</v>
      </c>
      <c r="E61" s="78"/>
      <c r="F61" s="121"/>
      <c r="G61" s="78">
        <v>41</v>
      </c>
      <c r="H61" s="78">
        <v>45</v>
      </c>
      <c r="I61" s="57">
        <f t="shared" si="0"/>
        <v>86</v>
      </c>
      <c r="J61" s="111" t="s">
        <v>528</v>
      </c>
      <c r="K61" s="89" t="s">
        <v>257</v>
      </c>
      <c r="L61" s="103" t="s">
        <v>283</v>
      </c>
      <c r="M61" s="76">
        <v>9854247511</v>
      </c>
      <c r="N61" s="111" t="s">
        <v>612</v>
      </c>
      <c r="O61" s="107">
        <v>7035779085</v>
      </c>
      <c r="P61" s="140" t="s">
        <v>804</v>
      </c>
      <c r="Q61" s="118" t="s">
        <v>171</v>
      </c>
      <c r="R61" s="118">
        <v>5</v>
      </c>
      <c r="S61" s="118" t="s">
        <v>164</v>
      </c>
      <c r="T61" s="77"/>
    </row>
    <row r="62" spans="1:20" ht="33">
      <c r="A62" s="4">
        <v>58</v>
      </c>
      <c r="B62" s="77" t="s">
        <v>63</v>
      </c>
      <c r="C62" s="80" t="s">
        <v>103</v>
      </c>
      <c r="D62" s="77" t="s">
        <v>25</v>
      </c>
      <c r="E62" s="78"/>
      <c r="F62" s="121"/>
      <c r="G62" s="78">
        <v>52</v>
      </c>
      <c r="H62" s="78">
        <v>35</v>
      </c>
      <c r="I62" s="57">
        <f t="shared" si="0"/>
        <v>87</v>
      </c>
      <c r="J62" s="111" t="s">
        <v>190</v>
      </c>
      <c r="K62" s="89" t="s">
        <v>257</v>
      </c>
      <c r="L62" s="103" t="s">
        <v>497</v>
      </c>
      <c r="M62" s="76" t="s">
        <v>498</v>
      </c>
      <c r="N62" s="81" t="s">
        <v>499</v>
      </c>
      <c r="O62" s="81">
        <v>9577528665</v>
      </c>
      <c r="P62" s="140" t="s">
        <v>804</v>
      </c>
      <c r="Q62" s="118" t="s">
        <v>171</v>
      </c>
      <c r="R62" s="77">
        <v>6</v>
      </c>
      <c r="S62" s="77" t="s">
        <v>581</v>
      </c>
      <c r="T62" s="77"/>
    </row>
    <row r="63" spans="1:20" ht="33">
      <c r="A63" s="4">
        <v>59</v>
      </c>
      <c r="B63" s="77" t="s">
        <v>62</v>
      </c>
      <c r="C63" s="118" t="s">
        <v>573</v>
      </c>
      <c r="D63" s="77" t="s">
        <v>25</v>
      </c>
      <c r="E63" s="78">
        <v>166</v>
      </c>
      <c r="F63" s="118"/>
      <c r="G63" s="78">
        <v>41</v>
      </c>
      <c r="H63" s="78">
        <v>40</v>
      </c>
      <c r="I63" s="57">
        <f t="shared" si="0"/>
        <v>81</v>
      </c>
      <c r="J63" s="77" t="s">
        <v>625</v>
      </c>
      <c r="K63" s="71" t="s">
        <v>257</v>
      </c>
      <c r="L63" s="104" t="s">
        <v>197</v>
      </c>
      <c r="M63" s="100" t="s">
        <v>220</v>
      </c>
      <c r="N63" s="94" t="s">
        <v>221</v>
      </c>
      <c r="O63" s="94">
        <v>9854319798</v>
      </c>
      <c r="P63" s="140" t="s">
        <v>805</v>
      </c>
      <c r="Q63" s="118" t="s">
        <v>177</v>
      </c>
      <c r="R63" s="77">
        <v>4</v>
      </c>
      <c r="S63" s="77" t="s">
        <v>581</v>
      </c>
      <c r="T63" s="77"/>
    </row>
    <row r="64" spans="1:20" ht="33">
      <c r="A64" s="4">
        <v>60</v>
      </c>
      <c r="B64" s="77" t="s">
        <v>63</v>
      </c>
      <c r="C64" s="121" t="s">
        <v>574</v>
      </c>
      <c r="D64" s="77" t="s">
        <v>25</v>
      </c>
      <c r="E64" s="77"/>
      <c r="F64" s="121"/>
      <c r="G64" s="78">
        <v>41</v>
      </c>
      <c r="H64" s="78">
        <v>45</v>
      </c>
      <c r="I64" s="57">
        <f t="shared" si="0"/>
        <v>86</v>
      </c>
      <c r="J64" s="77" t="s">
        <v>626</v>
      </c>
      <c r="K64" s="73" t="s">
        <v>261</v>
      </c>
      <c r="L64" s="104" t="s">
        <v>197</v>
      </c>
      <c r="M64" s="100" t="s">
        <v>220</v>
      </c>
      <c r="N64" s="94" t="s">
        <v>221</v>
      </c>
      <c r="O64" s="94">
        <v>9854319798</v>
      </c>
      <c r="P64" s="140" t="s">
        <v>805</v>
      </c>
      <c r="Q64" s="118" t="s">
        <v>177</v>
      </c>
      <c r="R64" s="118">
        <v>14</v>
      </c>
      <c r="S64" s="118" t="s">
        <v>581</v>
      </c>
      <c r="T64" s="77"/>
    </row>
    <row r="65" spans="1:20" ht="33">
      <c r="A65" s="4">
        <v>61</v>
      </c>
      <c r="B65" s="118" t="s">
        <v>62</v>
      </c>
      <c r="C65" s="121" t="s">
        <v>575</v>
      </c>
      <c r="D65" s="77" t="s">
        <v>25</v>
      </c>
      <c r="E65" s="74">
        <v>163</v>
      </c>
      <c r="F65" s="121"/>
      <c r="G65" s="78">
        <v>60</v>
      </c>
      <c r="H65" s="78">
        <v>38</v>
      </c>
      <c r="I65" s="57">
        <f t="shared" si="0"/>
        <v>98</v>
      </c>
      <c r="J65" s="121" t="s">
        <v>627</v>
      </c>
      <c r="K65" s="73" t="s">
        <v>158</v>
      </c>
      <c r="L65" s="103" t="s">
        <v>283</v>
      </c>
      <c r="M65" s="76" t="s">
        <v>284</v>
      </c>
      <c r="N65" s="81" t="s">
        <v>285</v>
      </c>
      <c r="O65" s="81">
        <v>9957402959</v>
      </c>
      <c r="P65" s="121" t="s">
        <v>806</v>
      </c>
      <c r="Q65" s="121" t="s">
        <v>186</v>
      </c>
      <c r="R65" s="118">
        <v>7</v>
      </c>
      <c r="S65" s="118" t="s">
        <v>164</v>
      </c>
      <c r="T65" s="77"/>
    </row>
    <row r="66" spans="1:20" ht="33">
      <c r="A66" s="4">
        <v>62</v>
      </c>
      <c r="B66" s="118" t="s">
        <v>63</v>
      </c>
      <c r="C66" s="121" t="s">
        <v>576</v>
      </c>
      <c r="D66" s="77" t="s">
        <v>25</v>
      </c>
      <c r="E66" s="71">
        <v>179</v>
      </c>
      <c r="F66" s="121"/>
      <c r="G66" s="78">
        <v>22</v>
      </c>
      <c r="H66" s="78">
        <v>20</v>
      </c>
      <c r="I66" s="57">
        <f t="shared" si="0"/>
        <v>42</v>
      </c>
      <c r="J66" s="118" t="s">
        <v>628</v>
      </c>
      <c r="K66" s="73" t="s">
        <v>158</v>
      </c>
      <c r="L66" s="104" t="s">
        <v>403</v>
      </c>
      <c r="M66" s="100" t="s">
        <v>300</v>
      </c>
      <c r="N66" s="94" t="s">
        <v>404</v>
      </c>
      <c r="O66" s="94">
        <v>9859452299</v>
      </c>
      <c r="P66" s="121" t="s">
        <v>806</v>
      </c>
      <c r="Q66" s="121" t="s">
        <v>186</v>
      </c>
      <c r="R66" s="118">
        <v>6</v>
      </c>
      <c r="S66" s="118" t="s">
        <v>164</v>
      </c>
      <c r="T66" s="77"/>
    </row>
    <row r="67" spans="1:20" ht="33">
      <c r="A67" s="4">
        <v>63</v>
      </c>
      <c r="B67" s="118" t="s">
        <v>62</v>
      </c>
      <c r="C67" s="80" t="s">
        <v>577</v>
      </c>
      <c r="D67" s="77" t="s">
        <v>25</v>
      </c>
      <c r="E67" s="78">
        <v>4</v>
      </c>
      <c r="F67" s="118"/>
      <c r="G67" s="81">
        <v>34</v>
      </c>
      <c r="H67" s="81">
        <v>30</v>
      </c>
      <c r="I67" s="57">
        <f t="shared" si="0"/>
        <v>64</v>
      </c>
      <c r="J67" s="111" t="s">
        <v>629</v>
      </c>
      <c r="K67" s="73" t="s">
        <v>158</v>
      </c>
      <c r="L67" s="108" t="s">
        <v>399</v>
      </c>
      <c r="M67" s="144" t="s">
        <v>400</v>
      </c>
      <c r="N67" s="110" t="s">
        <v>401</v>
      </c>
      <c r="O67" s="105">
        <v>8011824030</v>
      </c>
      <c r="P67" s="121" t="s">
        <v>807</v>
      </c>
      <c r="Q67" s="121" t="s">
        <v>195</v>
      </c>
      <c r="R67" s="118">
        <v>4</v>
      </c>
      <c r="S67" s="118" t="s">
        <v>581</v>
      </c>
      <c r="T67" s="77"/>
    </row>
    <row r="68" spans="1:20" ht="33">
      <c r="A68" s="4">
        <v>64</v>
      </c>
      <c r="B68" s="118" t="s">
        <v>63</v>
      </c>
      <c r="C68" s="80" t="s">
        <v>578</v>
      </c>
      <c r="D68" s="77" t="s">
        <v>25</v>
      </c>
      <c r="E68" s="78">
        <v>3</v>
      </c>
      <c r="F68" s="118"/>
      <c r="G68" s="81">
        <v>33</v>
      </c>
      <c r="H68" s="81">
        <v>30</v>
      </c>
      <c r="I68" s="57">
        <f t="shared" si="0"/>
        <v>63</v>
      </c>
      <c r="J68" s="111" t="s">
        <v>630</v>
      </c>
      <c r="K68" s="73" t="s">
        <v>158</v>
      </c>
      <c r="L68" s="108" t="s">
        <v>631</v>
      </c>
      <c r="M68" s="109"/>
      <c r="N68" s="110" t="s">
        <v>632</v>
      </c>
      <c r="O68" s="105"/>
      <c r="P68" s="121" t="s">
        <v>807</v>
      </c>
      <c r="Q68" s="121" t="s">
        <v>195</v>
      </c>
      <c r="R68" s="118">
        <v>4</v>
      </c>
      <c r="S68" s="118" t="s">
        <v>581</v>
      </c>
      <c r="T68" s="77"/>
    </row>
    <row r="69" spans="1:20">
      <c r="A69" s="4">
        <v>65</v>
      </c>
      <c r="B69" s="77"/>
      <c r="C69" s="121"/>
      <c r="D69" s="77"/>
      <c r="E69" s="78"/>
      <c r="F69" s="121"/>
      <c r="G69" s="78"/>
      <c r="H69" s="78"/>
      <c r="I69" s="57">
        <f t="shared" si="0"/>
        <v>0</v>
      </c>
      <c r="J69" s="145"/>
      <c r="K69" s="73"/>
      <c r="L69" s="103"/>
      <c r="M69" s="76"/>
      <c r="N69" s="81"/>
      <c r="O69" s="81"/>
      <c r="P69" s="140"/>
      <c r="Q69" s="118"/>
      <c r="R69" s="118"/>
      <c r="S69" s="118"/>
      <c r="T69" s="77"/>
    </row>
    <row r="70" spans="1:20">
      <c r="A70" s="4">
        <v>66</v>
      </c>
      <c r="B70" s="77"/>
      <c r="C70" s="118"/>
      <c r="D70" s="77"/>
      <c r="E70" s="78"/>
      <c r="F70" s="118"/>
      <c r="G70" s="78"/>
      <c r="H70" s="78"/>
      <c r="I70" s="57">
        <f t="shared" ref="I70:I133" si="1">SUM(G70:H70)</f>
        <v>0</v>
      </c>
      <c r="J70" s="77"/>
      <c r="K70" s="73"/>
      <c r="L70" s="104"/>
      <c r="M70" s="100"/>
      <c r="N70" s="94"/>
      <c r="O70" s="94"/>
      <c r="P70" s="140"/>
      <c r="Q70" s="118"/>
      <c r="R70" s="118"/>
      <c r="S70" s="118"/>
      <c r="T70" s="77"/>
    </row>
    <row r="71" spans="1:20">
      <c r="A71" s="4">
        <v>67</v>
      </c>
      <c r="B71" s="77"/>
      <c r="C71" s="118"/>
      <c r="D71" s="77"/>
      <c r="E71" s="78"/>
      <c r="F71" s="118"/>
      <c r="G71" s="78"/>
      <c r="H71" s="78"/>
      <c r="I71" s="57">
        <f t="shared" si="1"/>
        <v>0</v>
      </c>
      <c r="J71" s="77"/>
      <c r="K71" s="73"/>
      <c r="L71" s="104"/>
      <c r="M71" s="100"/>
      <c r="N71" s="94"/>
      <c r="O71" s="94"/>
      <c r="P71" s="140"/>
      <c r="Q71" s="118"/>
      <c r="R71" s="118"/>
      <c r="S71" s="118"/>
      <c r="T71" s="77"/>
    </row>
    <row r="72" spans="1:20">
      <c r="A72" s="4">
        <v>68</v>
      </c>
      <c r="B72" s="77"/>
      <c r="C72" s="18"/>
      <c r="D72" s="18"/>
      <c r="E72" s="19"/>
      <c r="F72" s="18"/>
      <c r="G72" s="19"/>
      <c r="H72" s="19"/>
      <c r="I72" s="57">
        <f t="shared" si="1"/>
        <v>0</v>
      </c>
      <c r="J72" s="77"/>
      <c r="K72" s="73"/>
      <c r="L72" s="104"/>
      <c r="M72" s="100"/>
      <c r="N72" s="94"/>
      <c r="O72" s="94"/>
      <c r="P72" s="121"/>
      <c r="Q72" s="121"/>
      <c r="R72" s="118"/>
      <c r="S72" s="118"/>
      <c r="T72" s="77"/>
    </row>
    <row r="73" spans="1:20">
      <c r="A73" s="4">
        <v>69</v>
      </c>
      <c r="B73" s="77"/>
      <c r="C73" s="18"/>
      <c r="D73" s="18"/>
      <c r="E73" s="19"/>
      <c r="F73" s="18"/>
      <c r="G73" s="19"/>
      <c r="H73" s="19"/>
      <c r="I73" s="57">
        <f t="shared" si="1"/>
        <v>0</v>
      </c>
      <c r="J73" s="77"/>
      <c r="K73" s="71"/>
      <c r="L73" s="77"/>
      <c r="M73" s="74"/>
      <c r="N73" s="74"/>
      <c r="O73" s="74"/>
      <c r="P73" s="146"/>
      <c r="Q73" s="118"/>
      <c r="R73" s="77"/>
      <c r="S73" s="77"/>
      <c r="T73" s="77"/>
    </row>
    <row r="74" spans="1:20">
      <c r="A74" s="4">
        <v>70</v>
      </c>
      <c r="B74" s="77"/>
      <c r="C74" s="18"/>
      <c r="D74" s="18"/>
      <c r="E74" s="19"/>
      <c r="F74" s="18"/>
      <c r="G74" s="19"/>
      <c r="H74" s="19"/>
      <c r="I74" s="57">
        <f t="shared" si="1"/>
        <v>0</v>
      </c>
      <c r="J74" s="18"/>
      <c r="K74" s="18"/>
      <c r="L74" s="18"/>
      <c r="M74" s="18"/>
      <c r="N74" s="18"/>
      <c r="O74" s="18"/>
      <c r="P74" s="23"/>
      <c r="Q74" s="18"/>
      <c r="R74" s="18"/>
      <c r="S74" s="18"/>
      <c r="T74" s="18"/>
    </row>
    <row r="75" spans="1:20">
      <c r="A75" s="4">
        <v>71</v>
      </c>
      <c r="B75" s="77"/>
      <c r="C75" s="18"/>
      <c r="D75" s="18"/>
      <c r="E75" s="19"/>
      <c r="F75" s="18"/>
      <c r="G75" s="19"/>
      <c r="H75" s="19"/>
      <c r="I75" s="57">
        <f t="shared" si="1"/>
        <v>0</v>
      </c>
      <c r="J75" s="77"/>
      <c r="K75" s="73"/>
      <c r="L75" s="104"/>
      <c r="M75" s="100"/>
      <c r="N75" s="94"/>
      <c r="O75" s="94"/>
      <c r="P75" s="121"/>
      <c r="Q75" s="121"/>
      <c r="R75" s="118"/>
      <c r="S75" s="118"/>
      <c r="T75" s="77"/>
    </row>
    <row r="76" spans="1:20">
      <c r="A76" s="4">
        <v>72</v>
      </c>
      <c r="B76" s="77"/>
      <c r="C76" s="18"/>
      <c r="D76" s="18"/>
      <c r="E76" s="19"/>
      <c r="F76" s="18"/>
      <c r="G76" s="19"/>
      <c r="H76" s="19"/>
      <c r="I76" s="57">
        <f t="shared" si="1"/>
        <v>0</v>
      </c>
      <c r="J76" s="77"/>
      <c r="K76" s="71"/>
      <c r="L76" s="77"/>
      <c r="M76" s="74"/>
      <c r="N76" s="74"/>
      <c r="O76" s="74"/>
      <c r="P76" s="146"/>
      <c r="Q76" s="118"/>
      <c r="R76" s="77"/>
      <c r="S76" s="77"/>
      <c r="T76" s="77"/>
    </row>
    <row r="77" spans="1:20">
      <c r="A77" s="4">
        <v>73</v>
      </c>
      <c r="B77" s="77"/>
      <c r="C77" s="18"/>
      <c r="D77" s="18"/>
      <c r="E77" s="19"/>
      <c r="F77" s="18"/>
      <c r="G77" s="19"/>
      <c r="H77" s="19"/>
      <c r="I77" s="57">
        <f t="shared" si="1"/>
        <v>0</v>
      </c>
      <c r="J77" s="18"/>
      <c r="K77" s="18"/>
      <c r="L77" s="18"/>
      <c r="M77" s="18"/>
      <c r="N77" s="18"/>
      <c r="O77" s="18"/>
      <c r="P77" s="23"/>
      <c r="Q77" s="18"/>
      <c r="R77" s="18"/>
      <c r="S77" s="18"/>
      <c r="T77" s="18"/>
    </row>
    <row r="78" spans="1:20">
      <c r="A78" s="4">
        <v>74</v>
      </c>
      <c r="B78" s="77"/>
      <c r="C78" s="18"/>
      <c r="D78" s="18"/>
      <c r="E78" s="19"/>
      <c r="F78" s="18"/>
      <c r="G78" s="19"/>
      <c r="H78" s="19"/>
      <c r="I78" s="57">
        <f t="shared" si="1"/>
        <v>0</v>
      </c>
      <c r="J78" s="18"/>
      <c r="K78" s="18"/>
      <c r="L78" s="18"/>
      <c r="M78" s="18"/>
      <c r="N78" s="18"/>
      <c r="O78" s="18"/>
      <c r="P78" s="23"/>
      <c r="Q78" s="18"/>
      <c r="R78" s="18"/>
      <c r="S78" s="18"/>
      <c r="T78" s="18"/>
    </row>
    <row r="79" spans="1:20">
      <c r="A79" s="4">
        <v>75</v>
      </c>
      <c r="B79" s="77"/>
      <c r="C79" s="18"/>
      <c r="D79" s="18"/>
      <c r="E79" s="19"/>
      <c r="F79" s="18"/>
      <c r="G79" s="19"/>
      <c r="H79" s="19"/>
      <c r="I79" s="57">
        <f t="shared" si="1"/>
        <v>0</v>
      </c>
      <c r="J79" s="18"/>
      <c r="K79" s="18"/>
      <c r="L79" s="18"/>
      <c r="M79" s="18"/>
      <c r="N79" s="18"/>
      <c r="O79" s="18"/>
      <c r="P79" s="23"/>
      <c r="Q79" s="18"/>
      <c r="R79" s="18"/>
      <c r="S79" s="18"/>
      <c r="T79" s="18"/>
    </row>
    <row r="80" spans="1:20">
      <c r="A80" s="4">
        <v>76</v>
      </c>
      <c r="B80" s="77"/>
      <c r="C80" s="18"/>
      <c r="D80" s="18"/>
      <c r="E80" s="19"/>
      <c r="F80" s="18"/>
      <c r="G80" s="19"/>
      <c r="H80" s="19"/>
      <c r="I80" s="57">
        <f t="shared" si="1"/>
        <v>0</v>
      </c>
      <c r="J80" s="18"/>
      <c r="K80" s="18"/>
      <c r="L80" s="18"/>
      <c r="M80" s="18"/>
      <c r="N80" s="18"/>
      <c r="O80" s="18"/>
      <c r="P80" s="23"/>
      <c r="Q80" s="18"/>
      <c r="R80" s="18"/>
      <c r="S80" s="18"/>
      <c r="T80" s="18"/>
    </row>
    <row r="81" spans="1:20">
      <c r="A81" s="4">
        <v>77</v>
      </c>
      <c r="B81" s="77"/>
      <c r="C81" s="18"/>
      <c r="D81" s="18"/>
      <c r="E81" s="19"/>
      <c r="F81" s="18"/>
      <c r="G81" s="19"/>
      <c r="H81" s="19"/>
      <c r="I81" s="57">
        <f t="shared" si="1"/>
        <v>0</v>
      </c>
      <c r="J81" s="18"/>
      <c r="K81" s="18"/>
      <c r="L81" s="18"/>
      <c r="M81" s="18"/>
      <c r="N81" s="18"/>
      <c r="O81" s="18"/>
      <c r="P81" s="23"/>
      <c r="Q81" s="18"/>
      <c r="R81" s="18"/>
      <c r="S81" s="18"/>
      <c r="T81" s="18"/>
    </row>
    <row r="82" spans="1:20">
      <c r="A82" s="4">
        <v>78</v>
      </c>
      <c r="B82" s="17"/>
      <c r="C82" s="18"/>
      <c r="D82" s="18"/>
      <c r="E82" s="19"/>
      <c r="F82" s="18"/>
      <c r="G82" s="19"/>
      <c r="H82" s="19"/>
      <c r="I82" s="57">
        <f t="shared" si="1"/>
        <v>0</v>
      </c>
      <c r="J82" s="18"/>
      <c r="K82" s="18"/>
      <c r="L82" s="18"/>
      <c r="M82" s="18"/>
      <c r="N82" s="18"/>
      <c r="O82" s="18"/>
      <c r="P82" s="23"/>
      <c r="Q82" s="18"/>
      <c r="R82" s="18"/>
      <c r="S82" s="18"/>
      <c r="T82" s="18"/>
    </row>
    <row r="83" spans="1:20">
      <c r="A83" s="4">
        <v>79</v>
      </c>
      <c r="B83" s="17"/>
      <c r="C83" s="18"/>
      <c r="D83" s="18"/>
      <c r="E83" s="19"/>
      <c r="F83" s="18"/>
      <c r="G83" s="19"/>
      <c r="H83" s="19"/>
      <c r="I83" s="57">
        <f t="shared" si="1"/>
        <v>0</v>
      </c>
      <c r="J83" s="18"/>
      <c r="K83" s="18"/>
      <c r="L83" s="18"/>
      <c r="M83" s="18"/>
      <c r="N83" s="18"/>
      <c r="O83" s="18"/>
      <c r="P83" s="23"/>
      <c r="Q83" s="18"/>
      <c r="R83" s="18"/>
      <c r="S83" s="18"/>
      <c r="T83" s="18"/>
    </row>
    <row r="84" spans="1:20">
      <c r="A84" s="4">
        <v>80</v>
      </c>
      <c r="B84" s="17"/>
      <c r="C84" s="18"/>
      <c r="D84" s="18"/>
      <c r="E84" s="19"/>
      <c r="F84" s="18"/>
      <c r="G84" s="19"/>
      <c r="H84" s="19"/>
      <c r="I84" s="57">
        <f t="shared" si="1"/>
        <v>0</v>
      </c>
      <c r="J84" s="18"/>
      <c r="K84" s="18"/>
      <c r="L84" s="18"/>
      <c r="M84" s="18"/>
      <c r="N84" s="18"/>
      <c r="O84" s="18"/>
      <c r="P84" s="23"/>
      <c r="Q84" s="18"/>
      <c r="R84" s="18"/>
      <c r="S84" s="18"/>
      <c r="T84" s="18"/>
    </row>
    <row r="85" spans="1:20">
      <c r="A85" s="4">
        <v>81</v>
      </c>
      <c r="B85" s="17"/>
      <c r="C85" s="18"/>
      <c r="D85" s="18"/>
      <c r="E85" s="19"/>
      <c r="F85" s="18"/>
      <c r="G85" s="19"/>
      <c r="H85" s="19"/>
      <c r="I85" s="57">
        <f t="shared" si="1"/>
        <v>0</v>
      </c>
      <c r="J85" s="18"/>
      <c r="K85" s="18"/>
      <c r="L85" s="18"/>
      <c r="M85" s="18"/>
      <c r="N85" s="18"/>
      <c r="O85" s="18"/>
      <c r="P85" s="23"/>
      <c r="Q85" s="18"/>
      <c r="R85" s="18"/>
      <c r="S85" s="18"/>
      <c r="T85" s="18"/>
    </row>
    <row r="86" spans="1:20">
      <c r="A86" s="4">
        <v>82</v>
      </c>
      <c r="B86" s="17"/>
      <c r="C86" s="18"/>
      <c r="D86" s="18"/>
      <c r="E86" s="19"/>
      <c r="F86" s="18"/>
      <c r="G86" s="19"/>
      <c r="H86" s="19"/>
      <c r="I86" s="57">
        <f t="shared" si="1"/>
        <v>0</v>
      </c>
      <c r="J86" s="18"/>
      <c r="K86" s="18"/>
      <c r="L86" s="18"/>
      <c r="M86" s="18"/>
      <c r="N86" s="18"/>
      <c r="O86" s="18"/>
      <c r="P86" s="23"/>
      <c r="Q86" s="18"/>
      <c r="R86" s="18"/>
      <c r="S86" s="18"/>
      <c r="T86" s="18"/>
    </row>
    <row r="87" spans="1:20">
      <c r="A87" s="4">
        <v>83</v>
      </c>
      <c r="B87" s="17"/>
      <c r="C87" s="18"/>
      <c r="D87" s="18"/>
      <c r="E87" s="19"/>
      <c r="F87" s="18"/>
      <c r="G87" s="19"/>
      <c r="H87" s="19"/>
      <c r="I87" s="57">
        <f t="shared" si="1"/>
        <v>0</v>
      </c>
      <c r="J87" s="18"/>
      <c r="K87" s="18"/>
      <c r="L87" s="18"/>
      <c r="M87" s="18"/>
      <c r="N87" s="18"/>
      <c r="O87" s="18"/>
      <c r="P87" s="23"/>
      <c r="Q87" s="18"/>
      <c r="R87" s="18"/>
      <c r="S87" s="18"/>
      <c r="T87" s="18"/>
    </row>
    <row r="88" spans="1:20">
      <c r="A88" s="4">
        <v>84</v>
      </c>
      <c r="B88" s="17"/>
      <c r="C88" s="18"/>
      <c r="D88" s="18"/>
      <c r="E88" s="19"/>
      <c r="F88" s="18"/>
      <c r="G88" s="19"/>
      <c r="H88" s="19"/>
      <c r="I88" s="57">
        <f t="shared" si="1"/>
        <v>0</v>
      </c>
      <c r="J88" s="18"/>
      <c r="K88" s="18"/>
      <c r="L88" s="18"/>
      <c r="M88" s="18"/>
      <c r="N88" s="18"/>
      <c r="O88" s="18"/>
      <c r="P88" s="23"/>
      <c r="Q88" s="18"/>
      <c r="R88" s="18"/>
      <c r="S88" s="18"/>
      <c r="T88" s="18"/>
    </row>
    <row r="89" spans="1:20">
      <c r="A89" s="4">
        <v>85</v>
      </c>
      <c r="B89" s="17"/>
      <c r="C89" s="18"/>
      <c r="D89" s="18"/>
      <c r="E89" s="19"/>
      <c r="F89" s="18"/>
      <c r="G89" s="19"/>
      <c r="H89" s="19"/>
      <c r="I89" s="57">
        <f t="shared" si="1"/>
        <v>0</v>
      </c>
      <c r="J89" s="18"/>
      <c r="K89" s="18"/>
      <c r="L89" s="18"/>
      <c r="M89" s="18"/>
      <c r="N89" s="18"/>
      <c r="O89" s="18"/>
      <c r="P89" s="23"/>
      <c r="Q89" s="18"/>
      <c r="R89" s="18"/>
      <c r="S89" s="18"/>
      <c r="T89" s="18"/>
    </row>
    <row r="90" spans="1:20">
      <c r="A90" s="4">
        <v>86</v>
      </c>
      <c r="B90" s="17"/>
      <c r="C90" s="18"/>
      <c r="D90" s="18"/>
      <c r="E90" s="19"/>
      <c r="F90" s="18"/>
      <c r="G90" s="19"/>
      <c r="H90" s="19"/>
      <c r="I90" s="57">
        <f t="shared" si="1"/>
        <v>0</v>
      </c>
      <c r="J90" s="18"/>
      <c r="K90" s="18"/>
      <c r="L90" s="18"/>
      <c r="M90" s="18"/>
      <c r="N90" s="18"/>
      <c r="O90" s="18"/>
      <c r="P90" s="23"/>
      <c r="Q90" s="18"/>
      <c r="R90" s="18"/>
      <c r="S90" s="18"/>
      <c r="T90" s="18"/>
    </row>
    <row r="91" spans="1:20">
      <c r="A91" s="4">
        <v>87</v>
      </c>
      <c r="B91" s="17"/>
      <c r="C91" s="18"/>
      <c r="D91" s="18"/>
      <c r="E91" s="19"/>
      <c r="F91" s="18"/>
      <c r="G91" s="19"/>
      <c r="H91" s="19"/>
      <c r="I91" s="57">
        <f t="shared" si="1"/>
        <v>0</v>
      </c>
      <c r="J91" s="18"/>
      <c r="K91" s="18"/>
      <c r="L91" s="18"/>
      <c r="M91" s="18"/>
      <c r="N91" s="18"/>
      <c r="O91" s="18"/>
      <c r="P91" s="23"/>
      <c r="Q91" s="18"/>
      <c r="R91" s="18"/>
      <c r="S91" s="18"/>
      <c r="T91" s="18"/>
    </row>
    <row r="92" spans="1:20">
      <c r="A92" s="4">
        <v>88</v>
      </c>
      <c r="B92" s="17"/>
      <c r="C92" s="18"/>
      <c r="D92" s="18"/>
      <c r="E92" s="19"/>
      <c r="F92" s="18"/>
      <c r="G92" s="19"/>
      <c r="H92" s="19"/>
      <c r="I92" s="57">
        <f t="shared" si="1"/>
        <v>0</v>
      </c>
      <c r="J92" s="18"/>
      <c r="K92" s="18"/>
      <c r="L92" s="18"/>
      <c r="M92" s="18"/>
      <c r="N92" s="18"/>
      <c r="O92" s="18"/>
      <c r="P92" s="23"/>
      <c r="Q92" s="18"/>
      <c r="R92" s="18"/>
      <c r="S92" s="18"/>
      <c r="T92" s="18"/>
    </row>
    <row r="93" spans="1:20">
      <c r="A93" s="4">
        <v>89</v>
      </c>
      <c r="B93" s="17"/>
      <c r="C93" s="18"/>
      <c r="D93" s="18"/>
      <c r="E93" s="19"/>
      <c r="F93" s="18"/>
      <c r="G93" s="19"/>
      <c r="H93" s="19"/>
      <c r="I93" s="57">
        <f t="shared" si="1"/>
        <v>0</v>
      </c>
      <c r="J93" s="18"/>
      <c r="K93" s="18"/>
      <c r="L93" s="18"/>
      <c r="M93" s="18"/>
      <c r="N93" s="18"/>
      <c r="O93" s="18"/>
      <c r="P93" s="23"/>
      <c r="Q93" s="18"/>
      <c r="R93" s="18"/>
      <c r="S93" s="18"/>
      <c r="T93" s="18"/>
    </row>
    <row r="94" spans="1:20">
      <c r="A94" s="4">
        <v>90</v>
      </c>
      <c r="B94" s="17"/>
      <c r="C94" s="18"/>
      <c r="D94" s="18"/>
      <c r="E94" s="19"/>
      <c r="F94" s="18"/>
      <c r="G94" s="19"/>
      <c r="H94" s="19"/>
      <c r="I94" s="57">
        <f t="shared" si="1"/>
        <v>0</v>
      </c>
      <c r="J94" s="18"/>
      <c r="K94" s="18"/>
      <c r="L94" s="18"/>
      <c r="M94" s="18"/>
      <c r="N94" s="18"/>
      <c r="O94" s="18"/>
      <c r="P94" s="23"/>
      <c r="Q94" s="18"/>
      <c r="R94" s="18"/>
      <c r="S94" s="18"/>
      <c r="T94" s="18"/>
    </row>
    <row r="95" spans="1:20">
      <c r="A95" s="4">
        <v>91</v>
      </c>
      <c r="B95" s="17"/>
      <c r="C95" s="18"/>
      <c r="D95" s="18"/>
      <c r="E95" s="19"/>
      <c r="F95" s="18"/>
      <c r="G95" s="19"/>
      <c r="H95" s="19"/>
      <c r="I95" s="57">
        <f t="shared" si="1"/>
        <v>0</v>
      </c>
      <c r="J95" s="18"/>
      <c r="K95" s="18"/>
      <c r="L95" s="18"/>
      <c r="M95" s="18"/>
      <c r="N95" s="18"/>
      <c r="O95" s="18"/>
      <c r="P95" s="23"/>
      <c r="Q95" s="18"/>
      <c r="R95" s="18"/>
      <c r="S95" s="18"/>
      <c r="T95" s="18"/>
    </row>
    <row r="96" spans="1:20">
      <c r="A96" s="4">
        <v>92</v>
      </c>
      <c r="B96" s="17"/>
      <c r="C96" s="18"/>
      <c r="D96" s="18"/>
      <c r="E96" s="19"/>
      <c r="F96" s="18"/>
      <c r="G96" s="19"/>
      <c r="H96" s="19"/>
      <c r="I96" s="57">
        <f t="shared" si="1"/>
        <v>0</v>
      </c>
      <c r="J96" s="18"/>
      <c r="K96" s="18"/>
      <c r="L96" s="18"/>
      <c r="M96" s="18"/>
      <c r="N96" s="18"/>
      <c r="O96" s="18"/>
      <c r="P96" s="23"/>
      <c r="Q96" s="18"/>
      <c r="R96" s="18"/>
      <c r="S96" s="18"/>
      <c r="T96" s="18"/>
    </row>
    <row r="97" spans="1:20">
      <c r="A97" s="4">
        <v>93</v>
      </c>
      <c r="B97" s="17"/>
      <c r="C97" s="18"/>
      <c r="D97" s="18"/>
      <c r="E97" s="19"/>
      <c r="F97" s="18"/>
      <c r="G97" s="19"/>
      <c r="H97" s="19"/>
      <c r="I97" s="57">
        <f t="shared" si="1"/>
        <v>0</v>
      </c>
      <c r="J97" s="18"/>
      <c r="K97" s="18"/>
      <c r="L97" s="18"/>
      <c r="M97" s="18"/>
      <c r="N97" s="18"/>
      <c r="O97" s="18"/>
      <c r="P97" s="23"/>
      <c r="Q97" s="18"/>
      <c r="R97" s="18"/>
      <c r="S97" s="18"/>
      <c r="T97" s="18"/>
    </row>
    <row r="98" spans="1:20">
      <c r="A98" s="4">
        <v>94</v>
      </c>
      <c r="B98" s="17"/>
      <c r="C98" s="18"/>
      <c r="D98" s="18"/>
      <c r="E98" s="19"/>
      <c r="F98" s="18"/>
      <c r="G98" s="19"/>
      <c r="H98" s="19"/>
      <c r="I98" s="57">
        <f t="shared" si="1"/>
        <v>0</v>
      </c>
      <c r="J98" s="18"/>
      <c r="K98" s="18"/>
      <c r="L98" s="18"/>
      <c r="M98" s="18"/>
      <c r="N98" s="18"/>
      <c r="O98" s="18"/>
      <c r="P98" s="23"/>
      <c r="Q98" s="18"/>
      <c r="R98" s="18"/>
      <c r="S98" s="18"/>
      <c r="T98" s="18"/>
    </row>
    <row r="99" spans="1:20">
      <c r="A99" s="4">
        <v>95</v>
      </c>
      <c r="B99" s="17"/>
      <c r="C99" s="18"/>
      <c r="D99" s="18"/>
      <c r="E99" s="19"/>
      <c r="F99" s="18"/>
      <c r="G99" s="19"/>
      <c r="H99" s="19"/>
      <c r="I99" s="57">
        <f t="shared" si="1"/>
        <v>0</v>
      </c>
      <c r="J99" s="18"/>
      <c r="K99" s="18"/>
      <c r="L99" s="18"/>
      <c r="M99" s="18"/>
      <c r="N99" s="18"/>
      <c r="O99" s="18"/>
      <c r="P99" s="23"/>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3"/>
      <c r="Q164" s="18"/>
      <c r="R164" s="18"/>
      <c r="S164" s="18"/>
      <c r="T164" s="18"/>
    </row>
    <row r="165" spans="1:20">
      <c r="A165" s="20" t="s">
        <v>11</v>
      </c>
      <c r="B165" s="38"/>
      <c r="C165" s="20">
        <f>COUNTIFS(C5:C164,"*")</f>
        <v>63</v>
      </c>
      <c r="D165" s="20"/>
      <c r="E165" s="13"/>
      <c r="F165" s="20"/>
      <c r="G165" s="58">
        <f>SUM(G5:G164)</f>
        <v>2396</v>
      </c>
      <c r="H165" s="58">
        <f>SUM(H5:H164)</f>
        <v>2484</v>
      </c>
      <c r="I165" s="58">
        <f>SUM(I5:I164)</f>
        <v>4880</v>
      </c>
      <c r="J165" s="20"/>
      <c r="K165" s="20"/>
      <c r="L165" s="20"/>
      <c r="M165" s="20"/>
      <c r="N165" s="20"/>
      <c r="O165" s="20"/>
      <c r="P165" s="14"/>
      <c r="Q165" s="20"/>
      <c r="R165" s="20"/>
      <c r="S165" s="20"/>
      <c r="T165" s="12"/>
    </row>
    <row r="166" spans="1:20">
      <c r="A166" s="43" t="s">
        <v>62</v>
      </c>
      <c r="B166" s="10">
        <f>COUNTIF(B$5:B$164,"Team 1")</f>
        <v>32</v>
      </c>
      <c r="C166" s="43" t="s">
        <v>25</v>
      </c>
      <c r="D166" s="10">
        <f>COUNTIF(D5:D164,"Anganwadi")</f>
        <v>37</v>
      </c>
    </row>
    <row r="167" spans="1:20">
      <c r="A167" s="43" t="s">
        <v>63</v>
      </c>
      <c r="B167" s="10">
        <f>COUNTIF(B$6:B$164,"Team 2")</f>
        <v>31</v>
      </c>
      <c r="C167" s="43" t="s">
        <v>23</v>
      </c>
      <c r="D167" s="10">
        <f>COUNTIF(D5:D164,"School")</f>
        <v>23</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M39" sqref="M39"/>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240" t="s">
        <v>70</v>
      </c>
      <c r="B1" s="240"/>
      <c r="C1" s="240"/>
      <c r="D1" s="53"/>
      <c r="E1" s="53"/>
      <c r="F1" s="53"/>
      <c r="G1" s="53"/>
      <c r="H1" s="53"/>
      <c r="I1" s="53"/>
      <c r="J1" s="53"/>
      <c r="K1" s="53"/>
      <c r="L1" s="53"/>
      <c r="M1" s="242"/>
      <c r="N1" s="242"/>
      <c r="O1" s="242"/>
      <c r="P1" s="242"/>
      <c r="Q1" s="242"/>
      <c r="R1" s="242"/>
      <c r="S1" s="242"/>
      <c r="T1" s="242"/>
    </row>
    <row r="2" spans="1:20">
      <c r="A2" s="236" t="s">
        <v>59</v>
      </c>
      <c r="B2" s="237"/>
      <c r="C2" s="237"/>
      <c r="D2" s="24">
        <v>43647</v>
      </c>
      <c r="E2" s="21"/>
      <c r="F2" s="21"/>
      <c r="G2" s="21"/>
      <c r="H2" s="21"/>
      <c r="I2" s="21"/>
      <c r="J2" s="21"/>
      <c r="K2" s="21"/>
      <c r="L2" s="21"/>
      <c r="M2" s="21"/>
      <c r="N2" s="21"/>
      <c r="O2" s="21"/>
      <c r="P2" s="21"/>
      <c r="Q2" s="21"/>
      <c r="R2" s="21"/>
      <c r="S2" s="21"/>
    </row>
    <row r="3" spans="1:20" ht="24" customHeight="1">
      <c r="A3" s="232" t="s">
        <v>14</v>
      </c>
      <c r="B3" s="234" t="s">
        <v>61</v>
      </c>
      <c r="C3" s="231" t="s">
        <v>7</v>
      </c>
      <c r="D3" s="231" t="s">
        <v>55</v>
      </c>
      <c r="E3" s="231" t="s">
        <v>16</v>
      </c>
      <c r="F3" s="238" t="s">
        <v>17</v>
      </c>
      <c r="G3" s="231" t="s">
        <v>8</v>
      </c>
      <c r="H3" s="231"/>
      <c r="I3" s="231"/>
      <c r="J3" s="231" t="s">
        <v>31</v>
      </c>
      <c r="K3" s="234" t="s">
        <v>33</v>
      </c>
      <c r="L3" s="234" t="s">
        <v>50</v>
      </c>
      <c r="M3" s="234" t="s">
        <v>51</v>
      </c>
      <c r="N3" s="234" t="s">
        <v>34</v>
      </c>
      <c r="O3" s="234" t="s">
        <v>35</v>
      </c>
      <c r="P3" s="232" t="s">
        <v>54</v>
      </c>
      <c r="Q3" s="231" t="s">
        <v>52</v>
      </c>
      <c r="R3" s="231" t="s">
        <v>32</v>
      </c>
      <c r="S3" s="231" t="s">
        <v>53</v>
      </c>
      <c r="T3" s="231" t="s">
        <v>13</v>
      </c>
    </row>
    <row r="4" spans="1:20" ht="25.5" customHeight="1">
      <c r="A4" s="232"/>
      <c r="B4" s="239"/>
      <c r="C4" s="231"/>
      <c r="D4" s="231"/>
      <c r="E4" s="231"/>
      <c r="F4" s="238"/>
      <c r="G4" s="22" t="s">
        <v>9</v>
      </c>
      <c r="H4" s="22" t="s">
        <v>10</v>
      </c>
      <c r="I4" s="22" t="s">
        <v>11</v>
      </c>
      <c r="J4" s="231"/>
      <c r="K4" s="235"/>
      <c r="L4" s="235"/>
      <c r="M4" s="235"/>
      <c r="N4" s="235"/>
      <c r="O4" s="235"/>
      <c r="P4" s="232"/>
      <c r="Q4" s="232"/>
      <c r="R4" s="231"/>
      <c r="S4" s="231"/>
      <c r="T4" s="231"/>
    </row>
    <row r="5" spans="1:20" ht="33">
      <c r="A5" s="4">
        <v>1</v>
      </c>
      <c r="B5" s="66" t="s">
        <v>62</v>
      </c>
      <c r="C5" s="147" t="s">
        <v>328</v>
      </c>
      <c r="D5" s="18" t="s">
        <v>25</v>
      </c>
      <c r="E5" s="148">
        <v>162</v>
      </c>
      <c r="F5" s="18"/>
      <c r="G5" s="68">
        <v>60</v>
      </c>
      <c r="H5" s="68">
        <v>38</v>
      </c>
      <c r="I5" s="57">
        <f>SUM(G5:H5)</f>
        <v>98</v>
      </c>
      <c r="J5" s="142" t="s">
        <v>420</v>
      </c>
      <c r="K5" s="151" t="s">
        <v>158</v>
      </c>
      <c r="L5" s="68" t="s">
        <v>662</v>
      </c>
      <c r="M5" s="68">
        <v>9859348683</v>
      </c>
      <c r="N5" s="68" t="s">
        <v>231</v>
      </c>
      <c r="O5" s="68">
        <v>9577812567</v>
      </c>
      <c r="P5" s="152" t="s">
        <v>808</v>
      </c>
      <c r="Q5" s="66" t="s">
        <v>203</v>
      </c>
      <c r="R5" s="66">
        <v>4</v>
      </c>
      <c r="S5" s="66" t="s">
        <v>164</v>
      </c>
      <c r="T5" s="18"/>
    </row>
    <row r="6" spans="1:20" ht="33">
      <c r="A6" s="4">
        <v>2</v>
      </c>
      <c r="B6" s="66" t="s">
        <v>62</v>
      </c>
      <c r="C6" s="147" t="s">
        <v>329</v>
      </c>
      <c r="D6" s="18" t="s">
        <v>25</v>
      </c>
      <c r="E6" s="148"/>
      <c r="F6" s="18"/>
      <c r="G6" s="68">
        <v>40</v>
      </c>
      <c r="H6" s="68">
        <v>46</v>
      </c>
      <c r="I6" s="57">
        <f t="shared" ref="I6:I69" si="0">SUM(G6:H6)</f>
        <v>86</v>
      </c>
      <c r="J6" s="142" t="s">
        <v>423</v>
      </c>
      <c r="K6" s="151" t="s">
        <v>158</v>
      </c>
      <c r="L6" s="68" t="s">
        <v>662</v>
      </c>
      <c r="M6" s="68">
        <v>9859348683</v>
      </c>
      <c r="N6" s="68" t="s">
        <v>231</v>
      </c>
      <c r="O6" s="68">
        <v>9577812567</v>
      </c>
      <c r="P6" s="152" t="s">
        <v>808</v>
      </c>
      <c r="Q6" s="66" t="s">
        <v>203</v>
      </c>
      <c r="R6" s="66">
        <v>4</v>
      </c>
      <c r="S6" s="66" t="s">
        <v>164</v>
      </c>
      <c r="T6" s="18"/>
    </row>
    <row r="7" spans="1:20" ht="33">
      <c r="A7" s="4">
        <v>3</v>
      </c>
      <c r="B7" s="66" t="s">
        <v>63</v>
      </c>
      <c r="C7" s="147" t="s">
        <v>633</v>
      </c>
      <c r="D7" s="18" t="s">
        <v>25</v>
      </c>
      <c r="E7" s="148">
        <v>165</v>
      </c>
      <c r="F7" s="18"/>
      <c r="G7" s="68">
        <v>79</v>
      </c>
      <c r="H7" s="68">
        <v>72</v>
      </c>
      <c r="I7" s="57">
        <f t="shared" si="0"/>
        <v>151</v>
      </c>
      <c r="J7" s="142" t="s">
        <v>663</v>
      </c>
      <c r="K7" s="151" t="s">
        <v>158</v>
      </c>
      <c r="L7" s="68" t="s">
        <v>200</v>
      </c>
      <c r="M7" s="68" t="s">
        <v>664</v>
      </c>
      <c r="N7" s="68" t="s">
        <v>421</v>
      </c>
      <c r="O7" s="68">
        <v>9954596033</v>
      </c>
      <c r="P7" s="152" t="s">
        <v>808</v>
      </c>
      <c r="Q7" s="66" t="s">
        <v>203</v>
      </c>
      <c r="R7" s="66">
        <v>4</v>
      </c>
      <c r="S7" s="66" t="s">
        <v>164</v>
      </c>
      <c r="T7" s="18"/>
    </row>
    <row r="8" spans="1:20" ht="33">
      <c r="A8" s="4">
        <v>4</v>
      </c>
      <c r="B8" s="66" t="s">
        <v>63</v>
      </c>
      <c r="C8" s="147" t="s">
        <v>634</v>
      </c>
      <c r="D8" s="18" t="s">
        <v>25</v>
      </c>
      <c r="E8" s="148">
        <v>166</v>
      </c>
      <c r="F8" s="18"/>
      <c r="G8" s="68">
        <v>63</v>
      </c>
      <c r="H8" s="68">
        <v>62</v>
      </c>
      <c r="I8" s="57">
        <f t="shared" si="0"/>
        <v>125</v>
      </c>
      <c r="J8" s="142" t="s">
        <v>665</v>
      </c>
      <c r="K8" s="151" t="s">
        <v>158</v>
      </c>
      <c r="L8" s="68" t="s">
        <v>197</v>
      </c>
      <c r="M8" s="68" t="s">
        <v>220</v>
      </c>
      <c r="N8" s="68" t="s">
        <v>221</v>
      </c>
      <c r="O8" s="68">
        <v>9854319798</v>
      </c>
      <c r="P8" s="152" t="s">
        <v>808</v>
      </c>
      <c r="Q8" s="66" t="s">
        <v>203</v>
      </c>
      <c r="R8" s="66">
        <v>4</v>
      </c>
      <c r="S8" s="66" t="s">
        <v>164</v>
      </c>
      <c r="T8" s="18"/>
    </row>
    <row r="9" spans="1:20" ht="33">
      <c r="A9" s="4">
        <v>5</v>
      </c>
      <c r="B9" s="66" t="s">
        <v>62</v>
      </c>
      <c r="C9" s="147" t="s">
        <v>393</v>
      </c>
      <c r="D9" s="18" t="s">
        <v>25</v>
      </c>
      <c r="E9" s="148">
        <v>167</v>
      </c>
      <c r="F9" s="18"/>
      <c r="G9" s="68">
        <v>54</v>
      </c>
      <c r="H9" s="68">
        <v>44</v>
      </c>
      <c r="I9" s="57">
        <f t="shared" si="0"/>
        <v>98</v>
      </c>
      <c r="J9" s="142" t="s">
        <v>529</v>
      </c>
      <c r="K9" s="151" t="s">
        <v>158</v>
      </c>
      <c r="L9" s="68" t="s">
        <v>666</v>
      </c>
      <c r="M9" s="68" t="s">
        <v>667</v>
      </c>
      <c r="N9" s="68" t="s">
        <v>668</v>
      </c>
      <c r="O9" s="68">
        <v>9508864346</v>
      </c>
      <c r="P9" s="152" t="s">
        <v>809</v>
      </c>
      <c r="Q9" s="66" t="s">
        <v>162</v>
      </c>
      <c r="R9" s="66">
        <v>4</v>
      </c>
      <c r="S9" s="66" t="s">
        <v>164</v>
      </c>
      <c r="T9" s="18"/>
    </row>
    <row r="10" spans="1:20" ht="33">
      <c r="A10" s="4">
        <v>6</v>
      </c>
      <c r="B10" s="66" t="s">
        <v>62</v>
      </c>
      <c r="C10" s="147" t="s">
        <v>391</v>
      </c>
      <c r="D10" s="18" t="s">
        <v>25</v>
      </c>
      <c r="E10" s="148">
        <v>168</v>
      </c>
      <c r="F10" s="18"/>
      <c r="G10" s="68">
        <v>60</v>
      </c>
      <c r="H10" s="68">
        <v>50</v>
      </c>
      <c r="I10" s="57">
        <f t="shared" si="0"/>
        <v>110</v>
      </c>
      <c r="J10" s="142" t="s">
        <v>669</v>
      </c>
      <c r="K10" s="151" t="s">
        <v>158</v>
      </c>
      <c r="L10" s="68" t="s">
        <v>670</v>
      </c>
      <c r="M10" s="68">
        <v>9854377270</v>
      </c>
      <c r="N10" s="68" t="s">
        <v>671</v>
      </c>
      <c r="O10" s="68">
        <v>9854846684</v>
      </c>
      <c r="P10" s="152" t="s">
        <v>809</v>
      </c>
      <c r="Q10" s="66" t="s">
        <v>162</v>
      </c>
      <c r="R10" s="66">
        <v>4</v>
      </c>
      <c r="S10" s="66" t="s">
        <v>164</v>
      </c>
      <c r="T10" s="18"/>
    </row>
    <row r="11" spans="1:20" ht="33">
      <c r="A11" s="4">
        <v>7</v>
      </c>
      <c r="B11" s="66" t="s">
        <v>63</v>
      </c>
      <c r="C11" s="147" t="s">
        <v>392</v>
      </c>
      <c r="D11" s="18" t="s">
        <v>25</v>
      </c>
      <c r="E11" s="148">
        <v>169</v>
      </c>
      <c r="F11" s="18"/>
      <c r="G11" s="68">
        <v>30</v>
      </c>
      <c r="H11" s="68">
        <v>42</v>
      </c>
      <c r="I11" s="57">
        <f t="shared" si="0"/>
        <v>72</v>
      </c>
      <c r="J11" s="142" t="s">
        <v>528</v>
      </c>
      <c r="K11" s="151" t="s">
        <v>158</v>
      </c>
      <c r="L11" s="68" t="s">
        <v>159</v>
      </c>
      <c r="M11" s="68" t="s">
        <v>672</v>
      </c>
      <c r="N11" s="68" t="s">
        <v>671</v>
      </c>
      <c r="O11" s="68">
        <v>9954846684</v>
      </c>
      <c r="P11" s="152" t="s">
        <v>809</v>
      </c>
      <c r="Q11" s="66" t="s">
        <v>162</v>
      </c>
      <c r="R11" s="66">
        <v>2</v>
      </c>
      <c r="S11" s="66" t="s">
        <v>164</v>
      </c>
      <c r="T11" s="18"/>
    </row>
    <row r="12" spans="1:20" ht="33">
      <c r="A12" s="4">
        <v>8</v>
      </c>
      <c r="B12" s="66" t="s">
        <v>63</v>
      </c>
      <c r="C12" s="147" t="s">
        <v>635</v>
      </c>
      <c r="D12" s="18" t="s">
        <v>25</v>
      </c>
      <c r="E12" s="148">
        <v>151</v>
      </c>
      <c r="F12" s="18"/>
      <c r="G12" s="68">
        <v>31</v>
      </c>
      <c r="H12" s="68">
        <v>42</v>
      </c>
      <c r="I12" s="57">
        <f t="shared" si="0"/>
        <v>73</v>
      </c>
      <c r="J12" s="142" t="s">
        <v>673</v>
      </c>
      <c r="K12" s="151" t="s">
        <v>158</v>
      </c>
      <c r="L12" s="68" t="s">
        <v>279</v>
      </c>
      <c r="M12" s="68"/>
      <c r="N12" s="68" t="s">
        <v>280</v>
      </c>
      <c r="O12" s="68">
        <v>9678749284</v>
      </c>
      <c r="P12" s="152" t="s">
        <v>809</v>
      </c>
      <c r="Q12" s="66" t="s">
        <v>162</v>
      </c>
      <c r="R12" s="66">
        <v>5</v>
      </c>
      <c r="S12" s="66" t="s">
        <v>164</v>
      </c>
      <c r="T12" s="18"/>
    </row>
    <row r="13" spans="1:20" ht="33">
      <c r="A13" s="4">
        <v>9</v>
      </c>
      <c r="B13" s="66" t="s">
        <v>62</v>
      </c>
      <c r="C13" s="147" t="s">
        <v>636</v>
      </c>
      <c r="D13" s="18" t="s">
        <v>25</v>
      </c>
      <c r="E13" s="148">
        <v>118</v>
      </c>
      <c r="F13" s="18"/>
      <c r="G13" s="68">
        <v>61</v>
      </c>
      <c r="H13" s="68">
        <v>44</v>
      </c>
      <c r="I13" s="57">
        <f t="shared" si="0"/>
        <v>105</v>
      </c>
      <c r="J13" s="142" t="s">
        <v>674</v>
      </c>
      <c r="K13" s="151" t="s">
        <v>158</v>
      </c>
      <c r="L13" s="68" t="s">
        <v>159</v>
      </c>
      <c r="M13" s="68" t="s">
        <v>672</v>
      </c>
      <c r="N13" s="68" t="s">
        <v>671</v>
      </c>
      <c r="O13" s="68">
        <v>9954846684</v>
      </c>
      <c r="P13" s="152" t="s">
        <v>810</v>
      </c>
      <c r="Q13" s="66" t="s">
        <v>171</v>
      </c>
      <c r="R13" s="66">
        <v>6</v>
      </c>
      <c r="S13" s="66" t="s">
        <v>164</v>
      </c>
      <c r="T13" s="18"/>
    </row>
    <row r="14" spans="1:20" ht="33">
      <c r="A14" s="4">
        <v>10</v>
      </c>
      <c r="B14" s="66" t="s">
        <v>62</v>
      </c>
      <c r="C14" s="147" t="s">
        <v>103</v>
      </c>
      <c r="D14" s="18" t="s">
        <v>25</v>
      </c>
      <c r="E14" s="148">
        <v>107</v>
      </c>
      <c r="F14" s="18"/>
      <c r="G14" s="68">
        <v>58</v>
      </c>
      <c r="H14" s="68">
        <v>55</v>
      </c>
      <c r="I14" s="57">
        <f t="shared" si="0"/>
        <v>113</v>
      </c>
      <c r="J14" s="142" t="s">
        <v>190</v>
      </c>
      <c r="K14" s="151" t="s">
        <v>158</v>
      </c>
      <c r="L14" s="68" t="s">
        <v>454</v>
      </c>
      <c r="M14" s="68">
        <v>9854377213</v>
      </c>
      <c r="N14" s="68" t="s">
        <v>201</v>
      </c>
      <c r="O14" s="68">
        <v>8876090995</v>
      </c>
      <c r="P14" s="152" t="s">
        <v>810</v>
      </c>
      <c r="Q14" s="66" t="s">
        <v>171</v>
      </c>
      <c r="R14" s="66">
        <v>9</v>
      </c>
      <c r="S14" s="66" t="s">
        <v>164</v>
      </c>
      <c r="T14" s="18"/>
    </row>
    <row r="15" spans="1:20" ht="33">
      <c r="A15" s="4">
        <v>11</v>
      </c>
      <c r="B15" s="66" t="s">
        <v>63</v>
      </c>
      <c r="C15" s="147" t="s">
        <v>637</v>
      </c>
      <c r="D15" s="18" t="s">
        <v>25</v>
      </c>
      <c r="E15" s="148">
        <v>7</v>
      </c>
      <c r="F15" s="18"/>
      <c r="G15" s="68">
        <v>43</v>
      </c>
      <c r="H15" s="68">
        <v>40</v>
      </c>
      <c r="I15" s="57">
        <f t="shared" si="0"/>
        <v>83</v>
      </c>
      <c r="J15" s="142" t="s">
        <v>196</v>
      </c>
      <c r="K15" s="151" t="s">
        <v>158</v>
      </c>
      <c r="L15" s="68" t="s">
        <v>200</v>
      </c>
      <c r="M15" s="68">
        <v>9706048951</v>
      </c>
      <c r="N15" s="68" t="s">
        <v>201</v>
      </c>
      <c r="O15" s="68">
        <v>8876090995</v>
      </c>
      <c r="P15" s="152" t="s">
        <v>810</v>
      </c>
      <c r="Q15" s="66" t="s">
        <v>171</v>
      </c>
      <c r="R15" s="66">
        <v>8</v>
      </c>
      <c r="S15" s="66" t="s">
        <v>164</v>
      </c>
      <c r="T15" s="18"/>
    </row>
    <row r="16" spans="1:20" ht="33">
      <c r="A16" s="4">
        <v>12</v>
      </c>
      <c r="B16" s="66" t="s">
        <v>63</v>
      </c>
      <c r="C16" s="147" t="s">
        <v>562</v>
      </c>
      <c r="D16" s="18" t="s">
        <v>25</v>
      </c>
      <c r="E16" s="148">
        <v>11</v>
      </c>
      <c r="F16" s="18"/>
      <c r="G16" s="68">
        <v>58</v>
      </c>
      <c r="H16" s="68">
        <v>47</v>
      </c>
      <c r="I16" s="57">
        <f t="shared" si="0"/>
        <v>105</v>
      </c>
      <c r="J16" s="142" t="s">
        <v>675</v>
      </c>
      <c r="K16" s="151" t="s">
        <v>158</v>
      </c>
      <c r="L16" s="68" t="s">
        <v>205</v>
      </c>
      <c r="M16" s="68">
        <v>9854377213</v>
      </c>
      <c r="N16" s="68" t="s">
        <v>206</v>
      </c>
      <c r="O16" s="68">
        <v>7896806768</v>
      </c>
      <c r="P16" s="152" t="s">
        <v>810</v>
      </c>
      <c r="Q16" s="66" t="s">
        <v>171</v>
      </c>
      <c r="R16" s="66">
        <v>9</v>
      </c>
      <c r="S16" s="66" t="s">
        <v>164</v>
      </c>
      <c r="T16" s="18"/>
    </row>
    <row r="17" spans="1:20" ht="33">
      <c r="A17" s="4">
        <v>13</v>
      </c>
      <c r="B17" s="66" t="s">
        <v>62</v>
      </c>
      <c r="C17" s="147" t="s">
        <v>107</v>
      </c>
      <c r="D17" s="18" t="s">
        <v>25</v>
      </c>
      <c r="E17" s="148"/>
      <c r="F17" s="18"/>
      <c r="G17" s="68">
        <v>46</v>
      </c>
      <c r="H17" s="68">
        <v>84</v>
      </c>
      <c r="I17" s="57">
        <f t="shared" si="0"/>
        <v>130</v>
      </c>
      <c r="J17" s="142" t="s">
        <v>676</v>
      </c>
      <c r="K17" s="151" t="s">
        <v>158</v>
      </c>
      <c r="L17" s="111" t="s">
        <v>208</v>
      </c>
      <c r="M17" s="107">
        <v>8812863053</v>
      </c>
      <c r="N17" s="111" t="s">
        <v>209</v>
      </c>
      <c r="O17" s="107">
        <v>9401363231</v>
      </c>
      <c r="P17" s="152" t="s">
        <v>811</v>
      </c>
      <c r="Q17" s="66" t="s">
        <v>177</v>
      </c>
      <c r="R17" s="66">
        <v>5</v>
      </c>
      <c r="S17" s="66" t="s">
        <v>164</v>
      </c>
      <c r="T17" s="18"/>
    </row>
    <row r="18" spans="1:20" ht="33">
      <c r="A18" s="4">
        <v>14</v>
      </c>
      <c r="B18" s="66" t="s">
        <v>62</v>
      </c>
      <c r="C18" s="147" t="s">
        <v>365</v>
      </c>
      <c r="D18" s="18" t="s">
        <v>25</v>
      </c>
      <c r="E18" s="148">
        <v>16</v>
      </c>
      <c r="F18" s="18"/>
      <c r="G18" s="68">
        <v>62</v>
      </c>
      <c r="H18" s="68">
        <v>75</v>
      </c>
      <c r="I18" s="57">
        <f t="shared" si="0"/>
        <v>137</v>
      </c>
      <c r="J18" s="142" t="s">
        <v>479</v>
      </c>
      <c r="K18" s="151" t="s">
        <v>158</v>
      </c>
      <c r="L18" s="68" t="s">
        <v>208</v>
      </c>
      <c r="M18" s="68">
        <v>8812863053</v>
      </c>
      <c r="N18" s="68" t="s">
        <v>209</v>
      </c>
      <c r="O18" s="68">
        <v>9401363231</v>
      </c>
      <c r="P18" s="152" t="s">
        <v>811</v>
      </c>
      <c r="Q18" s="66" t="s">
        <v>177</v>
      </c>
      <c r="R18" s="66">
        <v>5</v>
      </c>
      <c r="S18" s="66" t="s">
        <v>164</v>
      </c>
      <c r="T18" s="18"/>
    </row>
    <row r="19" spans="1:20" ht="33">
      <c r="A19" s="4">
        <v>15</v>
      </c>
      <c r="B19" s="66" t="s">
        <v>63</v>
      </c>
      <c r="C19" s="147" t="s">
        <v>638</v>
      </c>
      <c r="D19" s="18" t="s">
        <v>25</v>
      </c>
      <c r="E19" s="148"/>
      <c r="F19" s="18"/>
      <c r="G19" s="68">
        <v>20</v>
      </c>
      <c r="H19" s="68">
        <v>20</v>
      </c>
      <c r="I19" s="57">
        <f t="shared" si="0"/>
        <v>40</v>
      </c>
      <c r="J19" s="142" t="s">
        <v>451</v>
      </c>
      <c r="K19" s="151" t="s">
        <v>158</v>
      </c>
      <c r="L19" s="111" t="s">
        <v>708</v>
      </c>
      <c r="M19" s="107">
        <v>9854456904</v>
      </c>
      <c r="N19" s="111" t="s">
        <v>680</v>
      </c>
      <c r="O19" s="107">
        <v>8011402772</v>
      </c>
      <c r="P19" s="152" t="s">
        <v>811</v>
      </c>
      <c r="Q19" s="66" t="s">
        <v>177</v>
      </c>
      <c r="R19" s="66">
        <v>5</v>
      </c>
      <c r="S19" s="66" t="s">
        <v>164</v>
      </c>
      <c r="T19" s="18"/>
    </row>
    <row r="20" spans="1:20" ht="33">
      <c r="A20" s="4">
        <v>16</v>
      </c>
      <c r="B20" s="66" t="s">
        <v>63</v>
      </c>
      <c r="C20" s="147" t="s">
        <v>639</v>
      </c>
      <c r="D20" s="18" t="s">
        <v>25</v>
      </c>
      <c r="E20" s="148">
        <v>20</v>
      </c>
      <c r="F20" s="18"/>
      <c r="G20" s="68">
        <v>49</v>
      </c>
      <c r="H20" s="68">
        <v>35</v>
      </c>
      <c r="I20" s="57">
        <f t="shared" si="0"/>
        <v>84</v>
      </c>
      <c r="J20" s="142" t="s">
        <v>677</v>
      </c>
      <c r="K20" s="151" t="s">
        <v>158</v>
      </c>
      <c r="L20" s="153" t="s">
        <v>208</v>
      </c>
      <c r="M20" s="153" t="s">
        <v>292</v>
      </c>
      <c r="N20" s="154" t="s">
        <v>480</v>
      </c>
      <c r="O20" s="154">
        <v>9401806915</v>
      </c>
      <c r="P20" s="152" t="s">
        <v>811</v>
      </c>
      <c r="Q20" s="66" t="s">
        <v>177</v>
      </c>
      <c r="R20" s="66">
        <v>6</v>
      </c>
      <c r="S20" s="66" t="s">
        <v>164</v>
      </c>
      <c r="T20" s="18"/>
    </row>
    <row r="21" spans="1:20" ht="33">
      <c r="A21" s="4">
        <v>17</v>
      </c>
      <c r="B21" s="66" t="s">
        <v>62</v>
      </c>
      <c r="C21" s="147" t="s">
        <v>640</v>
      </c>
      <c r="D21" s="18" t="s">
        <v>25</v>
      </c>
      <c r="E21" s="148">
        <v>21</v>
      </c>
      <c r="F21" s="18"/>
      <c r="G21" s="68">
        <v>44</v>
      </c>
      <c r="H21" s="68">
        <v>40</v>
      </c>
      <c r="I21" s="57">
        <f t="shared" si="0"/>
        <v>84</v>
      </c>
      <c r="J21" s="142" t="s">
        <v>678</v>
      </c>
      <c r="K21" s="151" t="s">
        <v>158</v>
      </c>
      <c r="L21" s="68" t="s">
        <v>679</v>
      </c>
      <c r="M21" s="68"/>
      <c r="N21" s="68" t="s">
        <v>680</v>
      </c>
      <c r="O21" s="68">
        <v>8011402772</v>
      </c>
      <c r="P21" s="90" t="s">
        <v>812</v>
      </c>
      <c r="Q21" s="66" t="s">
        <v>186</v>
      </c>
      <c r="R21" s="66">
        <v>8</v>
      </c>
      <c r="S21" s="66" t="s">
        <v>164</v>
      </c>
      <c r="T21" s="18"/>
    </row>
    <row r="22" spans="1:20" ht="33">
      <c r="A22" s="4">
        <v>18</v>
      </c>
      <c r="B22" s="66" t="s">
        <v>62</v>
      </c>
      <c r="C22" s="147" t="s">
        <v>641</v>
      </c>
      <c r="D22" s="18" t="s">
        <v>25</v>
      </c>
      <c r="E22" s="148">
        <v>58</v>
      </c>
      <c r="F22" s="18"/>
      <c r="G22" s="68">
        <v>60</v>
      </c>
      <c r="H22" s="68">
        <v>73</v>
      </c>
      <c r="I22" s="57">
        <f t="shared" si="0"/>
        <v>133</v>
      </c>
      <c r="J22" s="142" t="s">
        <v>681</v>
      </c>
      <c r="K22" s="151" t="s">
        <v>158</v>
      </c>
      <c r="L22" s="153" t="s">
        <v>182</v>
      </c>
      <c r="M22" s="153" t="s">
        <v>183</v>
      </c>
      <c r="N22" s="154" t="s">
        <v>184</v>
      </c>
      <c r="O22" s="154">
        <v>8724979814</v>
      </c>
      <c r="P22" s="90" t="s">
        <v>812</v>
      </c>
      <c r="Q22" s="66" t="s">
        <v>177</v>
      </c>
      <c r="R22" s="66">
        <v>4</v>
      </c>
      <c r="S22" s="66" t="s">
        <v>164</v>
      </c>
      <c r="T22" s="18"/>
    </row>
    <row r="23" spans="1:20" ht="33">
      <c r="A23" s="4">
        <v>19</v>
      </c>
      <c r="B23" s="66" t="s">
        <v>63</v>
      </c>
      <c r="C23" s="147" t="s">
        <v>642</v>
      </c>
      <c r="D23" s="18" t="s">
        <v>25</v>
      </c>
      <c r="E23" s="148">
        <v>131</v>
      </c>
      <c r="F23" s="18"/>
      <c r="G23" s="68">
        <v>25</v>
      </c>
      <c r="H23" s="68">
        <v>25</v>
      </c>
      <c r="I23" s="57">
        <f t="shared" si="0"/>
        <v>50</v>
      </c>
      <c r="J23" s="142" t="s">
        <v>682</v>
      </c>
      <c r="K23" s="151" t="s">
        <v>158</v>
      </c>
      <c r="L23" s="68" t="s">
        <v>497</v>
      </c>
      <c r="M23" s="68" t="s">
        <v>498</v>
      </c>
      <c r="N23" s="68" t="s">
        <v>683</v>
      </c>
      <c r="O23" s="68">
        <v>9577812135</v>
      </c>
      <c r="P23" s="90" t="s">
        <v>812</v>
      </c>
      <c r="Q23" s="66" t="s">
        <v>177</v>
      </c>
      <c r="R23" s="66">
        <v>9</v>
      </c>
      <c r="S23" s="66" t="s">
        <v>164</v>
      </c>
      <c r="T23" s="18"/>
    </row>
    <row r="24" spans="1:20" ht="33">
      <c r="A24" s="4">
        <v>20</v>
      </c>
      <c r="B24" s="66" t="s">
        <v>63</v>
      </c>
      <c r="C24" s="147" t="s">
        <v>86</v>
      </c>
      <c r="D24" s="18" t="s">
        <v>25</v>
      </c>
      <c r="E24" s="148">
        <v>133</v>
      </c>
      <c r="F24" s="18"/>
      <c r="G24" s="68">
        <v>106</v>
      </c>
      <c r="H24" s="68">
        <v>75</v>
      </c>
      <c r="I24" s="57">
        <f t="shared" si="0"/>
        <v>181</v>
      </c>
      <c r="J24" s="142" t="s">
        <v>684</v>
      </c>
      <c r="K24" s="151" t="s">
        <v>158</v>
      </c>
      <c r="L24" s="68" t="s">
        <v>159</v>
      </c>
      <c r="M24" s="68">
        <v>9864840554</v>
      </c>
      <c r="N24" s="68" t="s">
        <v>160</v>
      </c>
      <c r="O24" s="68">
        <v>8011402772</v>
      </c>
      <c r="P24" s="90" t="s">
        <v>812</v>
      </c>
      <c r="Q24" s="66" t="s">
        <v>177</v>
      </c>
      <c r="R24" s="66">
        <v>9</v>
      </c>
      <c r="S24" s="66" t="s">
        <v>164</v>
      </c>
      <c r="T24" s="18"/>
    </row>
    <row r="25" spans="1:20" ht="33">
      <c r="A25" s="4">
        <v>21</v>
      </c>
      <c r="B25" s="66" t="s">
        <v>62</v>
      </c>
      <c r="C25" s="147" t="s">
        <v>89</v>
      </c>
      <c r="D25" s="18" t="s">
        <v>25</v>
      </c>
      <c r="E25" s="148">
        <v>135</v>
      </c>
      <c r="F25" s="18"/>
      <c r="G25" s="68">
        <v>55</v>
      </c>
      <c r="H25" s="68">
        <v>65</v>
      </c>
      <c r="I25" s="57">
        <f t="shared" si="0"/>
        <v>120</v>
      </c>
      <c r="J25" s="142" t="s">
        <v>685</v>
      </c>
      <c r="K25" s="151" t="s">
        <v>158</v>
      </c>
      <c r="L25" s="68" t="s">
        <v>686</v>
      </c>
      <c r="M25" s="68" t="s">
        <v>687</v>
      </c>
      <c r="N25" s="68" t="s">
        <v>688</v>
      </c>
      <c r="O25" s="68">
        <v>9859829146</v>
      </c>
      <c r="P25" s="90" t="s">
        <v>813</v>
      </c>
      <c r="Q25" s="66" t="s">
        <v>195</v>
      </c>
      <c r="R25" s="66">
        <v>9</v>
      </c>
      <c r="S25" s="66" t="s">
        <v>164</v>
      </c>
      <c r="T25" s="18"/>
    </row>
    <row r="26" spans="1:20" ht="33">
      <c r="A26" s="4">
        <v>22</v>
      </c>
      <c r="B26" s="66" t="s">
        <v>63</v>
      </c>
      <c r="C26" s="147" t="s">
        <v>643</v>
      </c>
      <c r="D26" s="18" t="s">
        <v>25</v>
      </c>
      <c r="E26" s="148">
        <v>136</v>
      </c>
      <c r="F26" s="18"/>
      <c r="G26" s="68">
        <v>43</v>
      </c>
      <c r="H26" s="68">
        <v>43</v>
      </c>
      <c r="I26" s="57">
        <f t="shared" si="0"/>
        <v>86</v>
      </c>
      <c r="J26" s="142" t="s">
        <v>689</v>
      </c>
      <c r="K26" s="151" t="s">
        <v>158</v>
      </c>
      <c r="L26" s="68" t="s">
        <v>159</v>
      </c>
      <c r="M26" s="68">
        <v>9864840554</v>
      </c>
      <c r="N26" s="68" t="s">
        <v>160</v>
      </c>
      <c r="O26" s="68">
        <v>8011402772</v>
      </c>
      <c r="P26" s="90" t="s">
        <v>813</v>
      </c>
      <c r="Q26" s="66" t="s">
        <v>195</v>
      </c>
      <c r="R26" s="66">
        <v>3</v>
      </c>
      <c r="S26" s="66" t="s">
        <v>164</v>
      </c>
      <c r="T26" s="18"/>
    </row>
    <row r="27" spans="1:20" ht="49.5">
      <c r="A27" s="4">
        <v>23</v>
      </c>
      <c r="B27" s="66" t="s">
        <v>62</v>
      </c>
      <c r="C27" s="147" t="s">
        <v>133</v>
      </c>
      <c r="D27" s="18" t="s">
        <v>25</v>
      </c>
      <c r="E27" s="148">
        <v>189</v>
      </c>
      <c r="F27" s="18"/>
      <c r="G27" s="68">
        <v>51</v>
      </c>
      <c r="H27" s="68">
        <v>43</v>
      </c>
      <c r="I27" s="57">
        <f t="shared" si="0"/>
        <v>94</v>
      </c>
      <c r="J27" s="142" t="s">
        <v>862</v>
      </c>
      <c r="K27" s="151" t="s">
        <v>158</v>
      </c>
      <c r="L27" s="68" t="s">
        <v>273</v>
      </c>
      <c r="M27" s="68" t="s">
        <v>274</v>
      </c>
      <c r="N27" s="68" t="s">
        <v>275</v>
      </c>
      <c r="O27" s="68">
        <v>9957947803</v>
      </c>
      <c r="P27" s="90" t="s">
        <v>814</v>
      </c>
      <c r="Q27" s="66" t="s">
        <v>203</v>
      </c>
      <c r="R27" s="66">
        <v>4</v>
      </c>
      <c r="S27" s="66" t="s">
        <v>164</v>
      </c>
      <c r="T27" s="18"/>
    </row>
    <row r="28" spans="1:20" ht="33">
      <c r="A28" s="4">
        <v>24</v>
      </c>
      <c r="B28" s="66" t="s">
        <v>62</v>
      </c>
      <c r="C28" s="147" t="s">
        <v>577</v>
      </c>
      <c r="D28" s="18" t="s">
        <v>25</v>
      </c>
      <c r="E28" s="148"/>
      <c r="F28" s="18"/>
      <c r="G28" s="68">
        <v>57</v>
      </c>
      <c r="H28" s="68">
        <v>50</v>
      </c>
      <c r="I28" s="57">
        <f t="shared" si="0"/>
        <v>107</v>
      </c>
      <c r="J28" s="142" t="s">
        <v>629</v>
      </c>
      <c r="K28" s="151" t="s">
        <v>158</v>
      </c>
      <c r="L28" s="68" t="s">
        <v>437</v>
      </c>
      <c r="M28" s="68" t="s">
        <v>690</v>
      </c>
      <c r="N28" s="68" t="s">
        <v>691</v>
      </c>
      <c r="O28" s="68">
        <v>9678023632</v>
      </c>
      <c r="P28" s="90" t="s">
        <v>814</v>
      </c>
      <c r="Q28" s="66" t="s">
        <v>203</v>
      </c>
      <c r="R28" s="66">
        <v>14</v>
      </c>
      <c r="S28" s="66" t="s">
        <v>164</v>
      </c>
      <c r="T28" s="18"/>
    </row>
    <row r="29" spans="1:20" ht="33">
      <c r="A29" s="4">
        <v>25</v>
      </c>
      <c r="B29" s="66" t="s">
        <v>63</v>
      </c>
      <c r="C29" s="147" t="s">
        <v>578</v>
      </c>
      <c r="D29" s="18" t="s">
        <v>25</v>
      </c>
      <c r="E29" s="148"/>
      <c r="F29" s="18"/>
      <c r="G29" s="68">
        <v>64</v>
      </c>
      <c r="H29" s="68">
        <v>60</v>
      </c>
      <c r="I29" s="57">
        <f t="shared" si="0"/>
        <v>124</v>
      </c>
      <c r="J29" s="142" t="s">
        <v>630</v>
      </c>
      <c r="K29" s="151" t="s">
        <v>158</v>
      </c>
      <c r="L29" s="68" t="s">
        <v>273</v>
      </c>
      <c r="M29" s="68" t="s">
        <v>274</v>
      </c>
      <c r="N29" s="68" t="s">
        <v>275</v>
      </c>
      <c r="O29" s="68">
        <v>9957947803</v>
      </c>
      <c r="P29" s="90" t="s">
        <v>814</v>
      </c>
      <c r="Q29" s="66" t="s">
        <v>203</v>
      </c>
      <c r="R29" s="66">
        <v>14</v>
      </c>
      <c r="S29" s="66" t="s">
        <v>164</v>
      </c>
      <c r="T29" s="18"/>
    </row>
    <row r="30" spans="1:20" ht="33">
      <c r="A30" s="4">
        <v>26</v>
      </c>
      <c r="B30" s="66" t="s">
        <v>63</v>
      </c>
      <c r="C30" s="147" t="s">
        <v>555</v>
      </c>
      <c r="D30" s="18" t="s">
        <v>25</v>
      </c>
      <c r="E30" s="148"/>
      <c r="F30" s="18"/>
      <c r="G30" s="68">
        <v>46</v>
      </c>
      <c r="H30" s="68">
        <v>39</v>
      </c>
      <c r="I30" s="57">
        <f t="shared" si="0"/>
        <v>85</v>
      </c>
      <c r="J30" s="142" t="s">
        <v>606</v>
      </c>
      <c r="K30" s="151" t="s">
        <v>158</v>
      </c>
      <c r="L30" s="68" t="s">
        <v>399</v>
      </c>
      <c r="M30" s="68" t="s">
        <v>400</v>
      </c>
      <c r="N30" s="68" t="s">
        <v>401</v>
      </c>
      <c r="O30" s="68">
        <v>8011824030</v>
      </c>
      <c r="P30" s="90" t="s">
        <v>814</v>
      </c>
      <c r="Q30" s="66" t="s">
        <v>203</v>
      </c>
      <c r="R30" s="66">
        <v>14</v>
      </c>
      <c r="S30" s="66" t="s">
        <v>164</v>
      </c>
      <c r="T30" s="18"/>
    </row>
    <row r="31" spans="1:20" ht="33">
      <c r="A31" s="4">
        <v>27</v>
      </c>
      <c r="B31" s="66" t="s">
        <v>62</v>
      </c>
      <c r="C31" s="147" t="s">
        <v>342</v>
      </c>
      <c r="D31" s="18" t="s">
        <v>25</v>
      </c>
      <c r="E31" s="148"/>
      <c r="F31" s="18"/>
      <c r="G31" s="68">
        <v>85</v>
      </c>
      <c r="H31" s="68">
        <v>105</v>
      </c>
      <c r="I31" s="57">
        <f t="shared" si="0"/>
        <v>190</v>
      </c>
      <c r="J31" s="142" t="s">
        <v>692</v>
      </c>
      <c r="K31" s="151" t="s">
        <v>158</v>
      </c>
      <c r="L31" s="68" t="s">
        <v>273</v>
      </c>
      <c r="M31" s="68" t="s">
        <v>274</v>
      </c>
      <c r="N31" s="68" t="s">
        <v>275</v>
      </c>
      <c r="O31" s="68">
        <v>9957947803</v>
      </c>
      <c r="P31" s="90" t="s">
        <v>815</v>
      </c>
      <c r="Q31" s="66" t="s">
        <v>162</v>
      </c>
      <c r="R31" s="66">
        <v>14</v>
      </c>
      <c r="S31" s="66" t="s">
        <v>164</v>
      </c>
      <c r="T31" s="18"/>
    </row>
    <row r="32" spans="1:20" ht="33">
      <c r="A32" s="4">
        <v>28</v>
      </c>
      <c r="B32" s="66" t="s">
        <v>62</v>
      </c>
      <c r="C32" s="147" t="s">
        <v>319</v>
      </c>
      <c r="D32" s="18" t="s">
        <v>25</v>
      </c>
      <c r="E32" s="148"/>
      <c r="F32" s="18"/>
      <c r="G32" s="68">
        <v>50</v>
      </c>
      <c r="H32" s="68">
        <v>37</v>
      </c>
      <c r="I32" s="57">
        <f t="shared" si="0"/>
        <v>87</v>
      </c>
      <c r="J32" s="142" t="s">
        <v>407</v>
      </c>
      <c r="K32" s="151" t="s">
        <v>158</v>
      </c>
      <c r="L32" s="68" t="s">
        <v>250</v>
      </c>
      <c r="M32" s="68"/>
      <c r="N32" s="68" t="s">
        <v>251</v>
      </c>
      <c r="O32" s="68">
        <v>9854125760</v>
      </c>
      <c r="P32" s="90" t="s">
        <v>815</v>
      </c>
      <c r="Q32" s="66" t="s">
        <v>162</v>
      </c>
      <c r="R32" s="66">
        <v>14</v>
      </c>
      <c r="S32" s="66" t="s">
        <v>164</v>
      </c>
      <c r="T32" s="18"/>
    </row>
    <row r="33" spans="1:20" ht="33">
      <c r="A33" s="4">
        <v>29</v>
      </c>
      <c r="B33" s="66" t="s">
        <v>63</v>
      </c>
      <c r="C33" s="147" t="s">
        <v>644</v>
      </c>
      <c r="D33" s="18" t="s">
        <v>25</v>
      </c>
      <c r="E33" s="148"/>
      <c r="F33" s="18"/>
      <c r="G33" s="68">
        <v>65</v>
      </c>
      <c r="H33" s="68">
        <v>60</v>
      </c>
      <c r="I33" s="57">
        <f t="shared" si="0"/>
        <v>125</v>
      </c>
      <c r="J33" s="142" t="s">
        <v>603</v>
      </c>
      <c r="K33" s="151" t="s">
        <v>158</v>
      </c>
      <c r="L33" s="68" t="s">
        <v>241</v>
      </c>
      <c r="M33" s="68" t="s">
        <v>242</v>
      </c>
      <c r="N33" s="68" t="s">
        <v>243</v>
      </c>
      <c r="O33" s="68">
        <v>9859568810</v>
      </c>
      <c r="P33" s="90" t="s">
        <v>815</v>
      </c>
      <c r="Q33" s="66" t="s">
        <v>162</v>
      </c>
      <c r="R33" s="66">
        <v>14</v>
      </c>
      <c r="S33" s="66" t="s">
        <v>164</v>
      </c>
      <c r="T33" s="18"/>
    </row>
    <row r="34" spans="1:20" ht="33">
      <c r="A34" s="4">
        <v>30</v>
      </c>
      <c r="B34" s="66" t="s">
        <v>63</v>
      </c>
      <c r="C34" s="147" t="s">
        <v>645</v>
      </c>
      <c r="D34" s="18" t="s">
        <v>25</v>
      </c>
      <c r="E34" s="148">
        <v>5</v>
      </c>
      <c r="F34" s="18"/>
      <c r="G34" s="68">
        <v>95</v>
      </c>
      <c r="H34" s="68">
        <v>80</v>
      </c>
      <c r="I34" s="57">
        <f t="shared" si="0"/>
        <v>175</v>
      </c>
      <c r="J34" s="142" t="s">
        <v>693</v>
      </c>
      <c r="K34" s="151" t="s">
        <v>158</v>
      </c>
      <c r="L34" s="68" t="s">
        <v>408</v>
      </c>
      <c r="M34" s="68" t="s">
        <v>409</v>
      </c>
      <c r="N34" s="68" t="s">
        <v>410</v>
      </c>
      <c r="O34" s="68">
        <v>8723097185</v>
      </c>
      <c r="P34" s="90" t="s">
        <v>815</v>
      </c>
      <c r="Q34" s="66" t="s">
        <v>162</v>
      </c>
      <c r="R34" s="66">
        <v>14</v>
      </c>
      <c r="S34" s="66" t="s">
        <v>164</v>
      </c>
      <c r="T34" s="18"/>
    </row>
    <row r="35" spans="1:20" ht="33">
      <c r="A35" s="4">
        <v>31</v>
      </c>
      <c r="B35" s="66" t="s">
        <v>62</v>
      </c>
      <c r="C35" s="147" t="s">
        <v>554</v>
      </c>
      <c r="D35" s="18" t="s">
        <v>25</v>
      </c>
      <c r="E35" s="148"/>
      <c r="F35" s="18"/>
      <c r="G35" s="68">
        <v>60</v>
      </c>
      <c r="H35" s="68">
        <v>50</v>
      </c>
      <c r="I35" s="57">
        <f t="shared" si="0"/>
        <v>110</v>
      </c>
      <c r="J35" s="142" t="s">
        <v>605</v>
      </c>
      <c r="K35" s="151" t="s">
        <v>158</v>
      </c>
      <c r="L35" s="68" t="s">
        <v>200</v>
      </c>
      <c r="M35" s="68">
        <v>9706048951</v>
      </c>
      <c r="N35" s="68" t="s">
        <v>694</v>
      </c>
      <c r="O35" s="68">
        <v>9859334881</v>
      </c>
      <c r="P35" s="90" t="s">
        <v>816</v>
      </c>
      <c r="Q35" s="66" t="s">
        <v>171</v>
      </c>
      <c r="R35" s="66">
        <v>6</v>
      </c>
      <c r="S35" s="66" t="s">
        <v>164</v>
      </c>
      <c r="T35" s="18"/>
    </row>
    <row r="36" spans="1:20" ht="33">
      <c r="A36" s="4">
        <v>32</v>
      </c>
      <c r="B36" s="66" t="s">
        <v>62</v>
      </c>
      <c r="C36" s="149" t="s">
        <v>646</v>
      </c>
      <c r="D36" s="18" t="s">
        <v>25</v>
      </c>
      <c r="E36" s="148" t="s">
        <v>647</v>
      </c>
      <c r="F36" s="18"/>
      <c r="G36" s="68">
        <v>100</v>
      </c>
      <c r="H36" s="68">
        <v>80</v>
      </c>
      <c r="I36" s="57">
        <f t="shared" si="0"/>
        <v>180</v>
      </c>
      <c r="J36" s="155" t="s">
        <v>624</v>
      </c>
      <c r="K36" s="151" t="s">
        <v>158</v>
      </c>
      <c r="L36" s="68" t="s">
        <v>662</v>
      </c>
      <c r="M36" s="68">
        <v>9859348683</v>
      </c>
      <c r="N36" s="68" t="s">
        <v>231</v>
      </c>
      <c r="O36" s="68">
        <v>9577812567</v>
      </c>
      <c r="P36" s="90" t="s">
        <v>816</v>
      </c>
      <c r="Q36" s="66" t="s">
        <v>171</v>
      </c>
      <c r="R36" s="66">
        <v>6</v>
      </c>
      <c r="S36" s="66" t="s">
        <v>164</v>
      </c>
      <c r="T36" s="18"/>
    </row>
    <row r="37" spans="1:20" ht="33">
      <c r="A37" s="4">
        <v>33</v>
      </c>
      <c r="B37" s="66" t="s">
        <v>63</v>
      </c>
      <c r="C37" s="147" t="s">
        <v>648</v>
      </c>
      <c r="D37" s="18" t="s">
        <v>25</v>
      </c>
      <c r="E37" s="148"/>
      <c r="F37" s="18"/>
      <c r="G37" s="68">
        <v>43</v>
      </c>
      <c r="H37" s="68">
        <v>50</v>
      </c>
      <c r="I37" s="57">
        <f t="shared" si="0"/>
        <v>93</v>
      </c>
      <c r="J37" s="142" t="s">
        <v>695</v>
      </c>
      <c r="K37" s="151" t="s">
        <v>158</v>
      </c>
      <c r="L37" s="68" t="s">
        <v>188</v>
      </c>
      <c r="M37" s="68" t="s">
        <v>504</v>
      </c>
      <c r="N37" s="68" t="s">
        <v>595</v>
      </c>
      <c r="O37" s="68">
        <v>9859460409</v>
      </c>
      <c r="P37" s="90" t="s">
        <v>816</v>
      </c>
      <c r="Q37" s="66" t="s">
        <v>171</v>
      </c>
      <c r="R37" s="66">
        <v>6</v>
      </c>
      <c r="S37" s="66" t="s">
        <v>164</v>
      </c>
      <c r="T37" s="18"/>
    </row>
    <row r="38" spans="1:20" ht="49.5">
      <c r="A38" s="4">
        <v>34</v>
      </c>
      <c r="B38" s="66" t="s">
        <v>63</v>
      </c>
      <c r="C38" s="147" t="s">
        <v>649</v>
      </c>
      <c r="D38" s="18" t="s">
        <v>25</v>
      </c>
      <c r="E38" s="148"/>
      <c r="F38" s="18"/>
      <c r="G38" s="68">
        <v>65</v>
      </c>
      <c r="H38" s="68">
        <v>92</v>
      </c>
      <c r="I38" s="57">
        <f t="shared" si="0"/>
        <v>157</v>
      </c>
      <c r="J38" s="142" t="s">
        <v>696</v>
      </c>
      <c r="K38" s="151" t="s">
        <v>158</v>
      </c>
      <c r="L38" s="68" t="s">
        <v>174</v>
      </c>
      <c r="M38" s="68">
        <v>9864844082</v>
      </c>
      <c r="N38" s="68" t="s">
        <v>175</v>
      </c>
      <c r="O38" s="68">
        <v>9707912094</v>
      </c>
      <c r="P38" s="90" t="s">
        <v>816</v>
      </c>
      <c r="Q38" s="66" t="s">
        <v>171</v>
      </c>
      <c r="R38" s="66">
        <v>6</v>
      </c>
      <c r="S38" s="66" t="s">
        <v>164</v>
      </c>
      <c r="T38" s="18"/>
    </row>
    <row r="39" spans="1:20" ht="33">
      <c r="A39" s="4">
        <v>35</v>
      </c>
      <c r="B39" s="66" t="s">
        <v>62</v>
      </c>
      <c r="C39" s="147" t="s">
        <v>368</v>
      </c>
      <c r="D39" s="18" t="s">
        <v>25</v>
      </c>
      <c r="E39" s="148">
        <v>13</v>
      </c>
      <c r="F39" s="18"/>
      <c r="G39" s="68">
        <v>35</v>
      </c>
      <c r="H39" s="68">
        <v>26</v>
      </c>
      <c r="I39" s="57">
        <f t="shared" si="0"/>
        <v>61</v>
      </c>
      <c r="J39" s="142" t="s">
        <v>487</v>
      </c>
      <c r="K39" s="151" t="s">
        <v>158</v>
      </c>
      <c r="L39" s="174" t="s">
        <v>915</v>
      </c>
      <c r="M39" s="104"/>
      <c r="N39" s="173" t="s">
        <v>699</v>
      </c>
      <c r="O39" s="105">
        <v>9957903123</v>
      </c>
      <c r="P39" s="90" t="s">
        <v>817</v>
      </c>
      <c r="Q39" s="66" t="s">
        <v>177</v>
      </c>
      <c r="R39" s="66">
        <v>4</v>
      </c>
      <c r="S39" s="66" t="s">
        <v>164</v>
      </c>
      <c r="T39" s="18"/>
    </row>
    <row r="40" spans="1:20" ht="33">
      <c r="A40" s="4">
        <v>36</v>
      </c>
      <c r="B40" s="66" t="s">
        <v>62</v>
      </c>
      <c r="C40" s="147" t="s">
        <v>141</v>
      </c>
      <c r="D40" s="18" t="s">
        <v>25</v>
      </c>
      <c r="E40" s="148">
        <v>164</v>
      </c>
      <c r="F40" s="18"/>
      <c r="G40" s="68">
        <v>56</v>
      </c>
      <c r="H40" s="68">
        <v>53</v>
      </c>
      <c r="I40" s="57">
        <f t="shared" si="0"/>
        <v>109</v>
      </c>
      <c r="J40" s="156" t="s">
        <v>697</v>
      </c>
      <c r="K40" s="151" t="s">
        <v>158</v>
      </c>
      <c r="L40" s="68" t="s">
        <v>670</v>
      </c>
      <c r="M40" s="68">
        <v>9854377270</v>
      </c>
      <c r="N40" s="68" t="s">
        <v>671</v>
      </c>
      <c r="O40" s="68">
        <v>9854846684</v>
      </c>
      <c r="P40" s="90" t="s">
        <v>817</v>
      </c>
      <c r="Q40" s="66" t="s">
        <v>177</v>
      </c>
      <c r="R40" s="66">
        <v>4</v>
      </c>
      <c r="S40" s="66" t="s">
        <v>164</v>
      </c>
      <c r="T40" s="18"/>
    </row>
    <row r="41" spans="1:20" ht="33">
      <c r="A41" s="4">
        <v>37</v>
      </c>
      <c r="B41" s="66" t="s">
        <v>63</v>
      </c>
      <c r="C41" s="147" t="s">
        <v>144</v>
      </c>
      <c r="D41" s="18" t="s">
        <v>25</v>
      </c>
      <c r="E41" s="148"/>
      <c r="F41" s="18"/>
      <c r="G41" s="68">
        <v>55</v>
      </c>
      <c r="H41" s="68">
        <v>44</v>
      </c>
      <c r="I41" s="57">
        <f t="shared" si="0"/>
        <v>99</v>
      </c>
      <c r="J41" s="142" t="s">
        <v>294</v>
      </c>
      <c r="K41" s="151" t="s">
        <v>158</v>
      </c>
      <c r="L41" s="68" t="s">
        <v>280</v>
      </c>
      <c r="M41" s="68" t="s">
        <v>698</v>
      </c>
      <c r="N41" s="68" t="s">
        <v>699</v>
      </c>
      <c r="O41" s="68">
        <v>9957903123</v>
      </c>
      <c r="P41" s="90" t="s">
        <v>817</v>
      </c>
      <c r="Q41" s="66" t="s">
        <v>177</v>
      </c>
      <c r="R41" s="66">
        <v>4</v>
      </c>
      <c r="S41" s="66" t="s">
        <v>164</v>
      </c>
      <c r="T41" s="18"/>
    </row>
    <row r="42" spans="1:20" ht="33">
      <c r="A42" s="4">
        <v>38</v>
      </c>
      <c r="B42" s="66" t="s">
        <v>63</v>
      </c>
      <c r="C42" s="147" t="s">
        <v>109</v>
      </c>
      <c r="D42" s="18" t="s">
        <v>25</v>
      </c>
      <c r="E42" s="148"/>
      <c r="F42" s="18"/>
      <c r="G42" s="68">
        <v>16</v>
      </c>
      <c r="H42" s="68">
        <v>10</v>
      </c>
      <c r="I42" s="57">
        <f t="shared" si="0"/>
        <v>26</v>
      </c>
      <c r="J42" s="142" t="s">
        <v>212</v>
      </c>
      <c r="K42" s="151" t="s">
        <v>158</v>
      </c>
      <c r="L42" s="68" t="s">
        <v>280</v>
      </c>
      <c r="M42" s="68" t="s">
        <v>698</v>
      </c>
      <c r="N42" s="68" t="s">
        <v>699</v>
      </c>
      <c r="O42" s="68">
        <v>9957903123</v>
      </c>
      <c r="P42" s="90" t="s">
        <v>817</v>
      </c>
      <c r="Q42" s="66" t="s">
        <v>177</v>
      </c>
      <c r="R42" s="66">
        <v>4</v>
      </c>
      <c r="S42" s="66" t="s">
        <v>164</v>
      </c>
      <c r="T42" s="18"/>
    </row>
    <row r="43" spans="1:20" ht="33">
      <c r="A43" s="4">
        <v>39</v>
      </c>
      <c r="B43" s="66" t="s">
        <v>62</v>
      </c>
      <c r="C43" s="150" t="s">
        <v>650</v>
      </c>
      <c r="D43" s="18" t="s">
        <v>25</v>
      </c>
      <c r="E43" s="148"/>
      <c r="F43" s="18"/>
      <c r="G43" s="68">
        <v>35</v>
      </c>
      <c r="H43" s="68">
        <v>36</v>
      </c>
      <c r="I43" s="57">
        <f t="shared" si="0"/>
        <v>71</v>
      </c>
      <c r="J43" s="142" t="s">
        <v>700</v>
      </c>
      <c r="K43" s="151" t="s">
        <v>158</v>
      </c>
      <c r="L43" s="68" t="s">
        <v>159</v>
      </c>
      <c r="M43" s="68">
        <v>9864840554</v>
      </c>
      <c r="N43" s="68" t="s">
        <v>531</v>
      </c>
      <c r="O43" s="68">
        <v>9613720103</v>
      </c>
      <c r="P43" s="90" t="s">
        <v>818</v>
      </c>
      <c r="Q43" s="66" t="s">
        <v>186</v>
      </c>
      <c r="R43" s="66">
        <v>8</v>
      </c>
      <c r="S43" s="66" t="s">
        <v>164</v>
      </c>
      <c r="T43" s="18"/>
    </row>
    <row r="44" spans="1:20" ht="49.5">
      <c r="A44" s="4">
        <v>40</v>
      </c>
      <c r="B44" s="66" t="s">
        <v>62</v>
      </c>
      <c r="C44" s="147" t="s">
        <v>571</v>
      </c>
      <c r="D44" s="18" t="s">
        <v>25</v>
      </c>
      <c r="E44" s="148">
        <v>187</v>
      </c>
      <c r="F44" s="18"/>
      <c r="G44" s="68">
        <v>26</v>
      </c>
      <c r="H44" s="68">
        <v>26</v>
      </c>
      <c r="I44" s="57">
        <f t="shared" si="0"/>
        <v>52</v>
      </c>
      <c r="J44" s="142" t="s">
        <v>701</v>
      </c>
      <c r="K44" s="151" t="s">
        <v>158</v>
      </c>
      <c r="L44" s="68" t="s">
        <v>213</v>
      </c>
      <c r="M44" s="68" t="s">
        <v>214</v>
      </c>
      <c r="N44" s="68" t="s">
        <v>215</v>
      </c>
      <c r="O44" s="68">
        <v>9577220931</v>
      </c>
      <c r="P44" s="90" t="s">
        <v>818</v>
      </c>
      <c r="Q44" s="66" t="s">
        <v>186</v>
      </c>
      <c r="R44" s="66">
        <v>8</v>
      </c>
      <c r="S44" s="66" t="s">
        <v>164</v>
      </c>
      <c r="T44" s="18"/>
    </row>
    <row r="45" spans="1:20" ht="33">
      <c r="A45" s="4">
        <v>41</v>
      </c>
      <c r="B45" s="66" t="s">
        <v>63</v>
      </c>
      <c r="C45" s="147" t="s">
        <v>536</v>
      </c>
      <c r="D45" s="18" t="s">
        <v>25</v>
      </c>
      <c r="E45" s="148"/>
      <c r="F45" s="18"/>
      <c r="G45" s="68">
        <v>131</v>
      </c>
      <c r="H45" s="68">
        <v>121</v>
      </c>
      <c r="I45" s="57">
        <f t="shared" si="0"/>
        <v>252</v>
      </c>
      <c r="J45" s="142" t="s">
        <v>584</v>
      </c>
      <c r="K45" s="151" t="s">
        <v>158</v>
      </c>
      <c r="L45" s="68" t="s">
        <v>280</v>
      </c>
      <c r="M45" s="68" t="s">
        <v>698</v>
      </c>
      <c r="N45" s="68" t="s">
        <v>699</v>
      </c>
      <c r="O45" s="68">
        <v>9957903123</v>
      </c>
      <c r="P45" s="90" t="s">
        <v>818</v>
      </c>
      <c r="Q45" s="66" t="s">
        <v>186</v>
      </c>
      <c r="R45" s="66">
        <v>8</v>
      </c>
      <c r="S45" s="66" t="s">
        <v>164</v>
      </c>
      <c r="T45" s="18"/>
    </row>
    <row r="46" spans="1:20" ht="33">
      <c r="A46" s="4">
        <v>42</v>
      </c>
      <c r="B46" s="66" t="s">
        <v>63</v>
      </c>
      <c r="C46" s="147" t="s">
        <v>570</v>
      </c>
      <c r="D46" s="18" t="s">
        <v>25</v>
      </c>
      <c r="E46" s="148"/>
      <c r="F46" s="18"/>
      <c r="G46" s="68">
        <v>50</v>
      </c>
      <c r="H46" s="68">
        <v>45</v>
      </c>
      <c r="I46" s="57">
        <f t="shared" si="0"/>
        <v>95</v>
      </c>
      <c r="J46" s="142" t="s">
        <v>511</v>
      </c>
      <c r="K46" s="151" t="s">
        <v>158</v>
      </c>
      <c r="L46" s="68" t="s">
        <v>497</v>
      </c>
      <c r="M46" s="68" t="s">
        <v>498</v>
      </c>
      <c r="N46" s="68" t="s">
        <v>499</v>
      </c>
      <c r="O46" s="68">
        <v>9577528665</v>
      </c>
      <c r="P46" s="90" t="s">
        <v>818</v>
      </c>
      <c r="Q46" s="66" t="s">
        <v>186</v>
      </c>
      <c r="R46" s="66">
        <v>8</v>
      </c>
      <c r="S46" s="66" t="s">
        <v>164</v>
      </c>
      <c r="T46" s="18"/>
    </row>
    <row r="47" spans="1:20" ht="33">
      <c r="A47" s="4">
        <v>43</v>
      </c>
      <c r="B47" s="66" t="s">
        <v>62</v>
      </c>
      <c r="C47" s="147" t="s">
        <v>384</v>
      </c>
      <c r="D47" s="18" t="s">
        <v>25</v>
      </c>
      <c r="E47" s="148"/>
      <c r="F47" s="18"/>
      <c r="G47" s="68">
        <v>54</v>
      </c>
      <c r="H47" s="68">
        <v>30</v>
      </c>
      <c r="I47" s="57">
        <f t="shared" si="0"/>
        <v>84</v>
      </c>
      <c r="J47" s="142" t="s">
        <v>516</v>
      </c>
      <c r="K47" s="151" t="s">
        <v>158</v>
      </c>
      <c r="L47" s="68" t="s">
        <v>280</v>
      </c>
      <c r="M47" s="68" t="s">
        <v>698</v>
      </c>
      <c r="N47" s="68" t="s">
        <v>699</v>
      </c>
      <c r="O47" s="68">
        <v>9957903123</v>
      </c>
      <c r="P47" s="90" t="s">
        <v>819</v>
      </c>
      <c r="Q47" s="66" t="s">
        <v>195</v>
      </c>
      <c r="R47" s="66">
        <v>6</v>
      </c>
      <c r="S47" s="66" t="s">
        <v>164</v>
      </c>
      <c r="T47" s="18"/>
    </row>
    <row r="48" spans="1:20" ht="33">
      <c r="A48" s="4">
        <v>44</v>
      </c>
      <c r="B48" s="66" t="s">
        <v>63</v>
      </c>
      <c r="C48" s="147" t="s">
        <v>651</v>
      </c>
      <c r="D48" s="18" t="s">
        <v>25</v>
      </c>
      <c r="E48" s="148"/>
      <c r="F48" s="18"/>
      <c r="G48" s="68">
        <v>41</v>
      </c>
      <c r="H48" s="68">
        <v>45</v>
      </c>
      <c r="I48" s="57">
        <f t="shared" si="0"/>
        <v>86</v>
      </c>
      <c r="J48" s="142" t="s">
        <v>702</v>
      </c>
      <c r="K48" s="151" t="s">
        <v>158</v>
      </c>
      <c r="L48" s="68" t="s">
        <v>208</v>
      </c>
      <c r="M48" s="68" t="s">
        <v>292</v>
      </c>
      <c r="N48" s="68" t="s">
        <v>293</v>
      </c>
      <c r="O48" s="68">
        <v>9706822855</v>
      </c>
      <c r="P48" s="90" t="s">
        <v>819</v>
      </c>
      <c r="Q48" s="66" t="s">
        <v>195</v>
      </c>
      <c r="R48" s="66">
        <v>6</v>
      </c>
      <c r="S48" s="66" t="s">
        <v>164</v>
      </c>
      <c r="T48" s="18"/>
    </row>
    <row r="49" spans="1:20" ht="33">
      <c r="A49" s="4">
        <v>45</v>
      </c>
      <c r="B49" s="66" t="s">
        <v>62</v>
      </c>
      <c r="C49" s="147" t="s">
        <v>373</v>
      </c>
      <c r="D49" s="18" t="s">
        <v>25</v>
      </c>
      <c r="E49" s="148"/>
      <c r="F49" s="18"/>
      <c r="G49" s="68">
        <v>21</v>
      </c>
      <c r="H49" s="68">
        <v>20</v>
      </c>
      <c r="I49" s="57">
        <f t="shared" si="0"/>
        <v>41</v>
      </c>
      <c r="J49" s="142" t="s">
        <v>496</v>
      </c>
      <c r="K49" s="151" t="s">
        <v>158</v>
      </c>
      <c r="L49" s="68" t="s">
        <v>512</v>
      </c>
      <c r="M49" s="68" t="s">
        <v>513</v>
      </c>
      <c r="N49" s="68" t="s">
        <v>514</v>
      </c>
      <c r="O49" s="68">
        <v>8399022386</v>
      </c>
      <c r="P49" s="90" t="s">
        <v>820</v>
      </c>
      <c r="Q49" s="66" t="s">
        <v>203</v>
      </c>
      <c r="R49" s="66">
        <v>9</v>
      </c>
      <c r="S49" s="66" t="s">
        <v>164</v>
      </c>
      <c r="T49" s="18"/>
    </row>
    <row r="50" spans="1:20" ht="33">
      <c r="A50" s="4">
        <v>46</v>
      </c>
      <c r="B50" s="66" t="s">
        <v>62</v>
      </c>
      <c r="C50" s="147" t="s">
        <v>360</v>
      </c>
      <c r="D50" s="18" t="s">
        <v>25</v>
      </c>
      <c r="E50" s="148"/>
      <c r="F50" s="18"/>
      <c r="G50" s="68">
        <v>72</v>
      </c>
      <c r="H50" s="68">
        <v>69</v>
      </c>
      <c r="I50" s="57">
        <f t="shared" si="0"/>
        <v>141</v>
      </c>
      <c r="J50" s="142" t="s">
        <v>703</v>
      </c>
      <c r="K50" s="151" t="s">
        <v>158</v>
      </c>
      <c r="L50" s="68" t="s">
        <v>403</v>
      </c>
      <c r="M50" s="68">
        <v>7002911973</v>
      </c>
      <c r="N50" s="68" t="s">
        <v>704</v>
      </c>
      <c r="O50" s="68">
        <v>8753867834</v>
      </c>
      <c r="P50" s="90" t="s">
        <v>820</v>
      </c>
      <c r="Q50" s="66" t="s">
        <v>203</v>
      </c>
      <c r="R50" s="66">
        <v>9</v>
      </c>
      <c r="S50" s="66" t="s">
        <v>164</v>
      </c>
      <c r="T50" s="18"/>
    </row>
    <row r="51" spans="1:20" ht="33">
      <c r="A51" s="4">
        <v>47</v>
      </c>
      <c r="B51" s="66" t="s">
        <v>63</v>
      </c>
      <c r="C51" s="147" t="s">
        <v>128</v>
      </c>
      <c r="D51" s="18" t="s">
        <v>25</v>
      </c>
      <c r="E51" s="148"/>
      <c r="F51" s="18"/>
      <c r="G51" s="68">
        <v>20</v>
      </c>
      <c r="H51" s="68">
        <v>18</v>
      </c>
      <c r="I51" s="57">
        <f t="shared" si="0"/>
        <v>38</v>
      </c>
      <c r="J51" s="142" t="s">
        <v>256</v>
      </c>
      <c r="K51" s="151" t="s">
        <v>158</v>
      </c>
      <c r="L51" s="68" t="s">
        <v>512</v>
      </c>
      <c r="M51" s="68" t="s">
        <v>513</v>
      </c>
      <c r="N51" s="68" t="s">
        <v>514</v>
      </c>
      <c r="O51" s="68">
        <v>8399022386</v>
      </c>
      <c r="P51" s="90" t="s">
        <v>820</v>
      </c>
      <c r="Q51" s="66" t="s">
        <v>203</v>
      </c>
      <c r="R51" s="66">
        <v>10</v>
      </c>
      <c r="S51" s="66" t="s">
        <v>164</v>
      </c>
      <c r="T51" s="18"/>
    </row>
    <row r="52" spans="1:20" ht="33">
      <c r="A52" s="4">
        <v>48</v>
      </c>
      <c r="B52" s="66" t="s">
        <v>63</v>
      </c>
      <c r="C52" s="147" t="s">
        <v>147</v>
      </c>
      <c r="D52" s="18" t="s">
        <v>25</v>
      </c>
      <c r="E52" s="147"/>
      <c r="F52" s="142"/>
      <c r="G52" s="68">
        <v>22</v>
      </c>
      <c r="H52" s="68">
        <v>22</v>
      </c>
      <c r="I52" s="57">
        <f t="shared" si="0"/>
        <v>44</v>
      </c>
      <c r="J52" s="142" t="s">
        <v>297</v>
      </c>
      <c r="K52" s="151" t="s">
        <v>158</v>
      </c>
      <c r="L52" s="68" t="s">
        <v>188</v>
      </c>
      <c r="M52" s="68" t="s">
        <v>504</v>
      </c>
      <c r="N52" s="68" t="s">
        <v>595</v>
      </c>
      <c r="O52" s="68">
        <v>9859460409</v>
      </c>
      <c r="P52" s="90" t="s">
        <v>820</v>
      </c>
      <c r="Q52" s="66" t="s">
        <v>203</v>
      </c>
      <c r="R52" s="66">
        <v>10</v>
      </c>
      <c r="S52" s="66" t="s">
        <v>164</v>
      </c>
      <c r="T52" s="18"/>
    </row>
    <row r="53" spans="1:20" ht="33">
      <c r="A53" s="4">
        <v>49</v>
      </c>
      <c r="B53" s="66" t="s">
        <v>62</v>
      </c>
      <c r="C53" s="147" t="s">
        <v>121</v>
      </c>
      <c r="D53" s="18" t="s">
        <v>25</v>
      </c>
      <c r="E53" s="148"/>
      <c r="F53" s="18"/>
      <c r="G53" s="68">
        <v>21</v>
      </c>
      <c r="H53" s="68">
        <v>24</v>
      </c>
      <c r="I53" s="57">
        <f t="shared" si="0"/>
        <v>45</v>
      </c>
      <c r="J53" s="142" t="s">
        <v>235</v>
      </c>
      <c r="K53" s="151" t="s">
        <v>158</v>
      </c>
      <c r="L53" s="68" t="s">
        <v>213</v>
      </c>
      <c r="M53" s="68" t="s">
        <v>214</v>
      </c>
      <c r="N53" s="68" t="s">
        <v>228</v>
      </c>
      <c r="O53" s="68">
        <v>7896227736</v>
      </c>
      <c r="P53" s="66" t="s">
        <v>821</v>
      </c>
      <c r="Q53" s="66" t="s">
        <v>162</v>
      </c>
      <c r="R53" s="66">
        <v>14</v>
      </c>
      <c r="S53" s="66" t="s">
        <v>164</v>
      </c>
      <c r="T53" s="18"/>
    </row>
    <row r="54" spans="1:20" ht="33">
      <c r="A54" s="4">
        <v>50</v>
      </c>
      <c r="B54" s="66" t="s">
        <v>62</v>
      </c>
      <c r="C54" s="147" t="s">
        <v>122</v>
      </c>
      <c r="D54" s="18" t="s">
        <v>25</v>
      </c>
      <c r="E54" s="148"/>
      <c r="F54" s="18"/>
      <c r="G54" s="68">
        <v>30</v>
      </c>
      <c r="H54" s="68">
        <v>32</v>
      </c>
      <c r="I54" s="57">
        <f t="shared" si="0"/>
        <v>62</v>
      </c>
      <c r="J54" s="142" t="s">
        <v>239</v>
      </c>
      <c r="K54" s="151" t="s">
        <v>158</v>
      </c>
      <c r="L54" s="157" t="s">
        <v>213</v>
      </c>
      <c r="M54" s="157">
        <v>9613761697</v>
      </c>
      <c r="N54" s="157" t="s">
        <v>237</v>
      </c>
      <c r="O54" s="157">
        <v>9613614789</v>
      </c>
      <c r="P54" s="66" t="s">
        <v>821</v>
      </c>
      <c r="Q54" s="66" t="s">
        <v>162</v>
      </c>
      <c r="R54" s="66">
        <v>14</v>
      </c>
      <c r="S54" s="66" t="s">
        <v>164</v>
      </c>
      <c r="T54" s="18"/>
    </row>
    <row r="55" spans="1:20" ht="33">
      <c r="A55" s="4">
        <v>51</v>
      </c>
      <c r="B55" s="66" t="s">
        <v>63</v>
      </c>
      <c r="C55" s="147" t="s">
        <v>652</v>
      </c>
      <c r="D55" s="18" t="s">
        <v>25</v>
      </c>
      <c r="E55" s="148"/>
      <c r="F55" s="18"/>
      <c r="G55" s="68">
        <v>64</v>
      </c>
      <c r="H55" s="68">
        <v>50</v>
      </c>
      <c r="I55" s="57">
        <f t="shared" si="0"/>
        <v>114</v>
      </c>
      <c r="J55" s="142" t="s">
        <v>705</v>
      </c>
      <c r="K55" s="151" t="s">
        <v>158</v>
      </c>
      <c r="L55" s="157" t="s">
        <v>213</v>
      </c>
      <c r="M55" s="68">
        <v>9613761697</v>
      </c>
      <c r="N55" s="157" t="s">
        <v>237</v>
      </c>
      <c r="O55" s="157">
        <v>9613614789</v>
      </c>
      <c r="P55" s="66" t="s">
        <v>821</v>
      </c>
      <c r="Q55" s="66" t="s">
        <v>162</v>
      </c>
      <c r="R55" s="66">
        <v>15</v>
      </c>
      <c r="S55" s="66" t="s">
        <v>164</v>
      </c>
      <c r="T55" s="18"/>
    </row>
    <row r="56" spans="1:20" ht="33">
      <c r="A56" s="4">
        <v>52</v>
      </c>
      <c r="B56" s="66" t="s">
        <v>63</v>
      </c>
      <c r="C56" s="147" t="s">
        <v>350</v>
      </c>
      <c r="D56" s="18" t="s">
        <v>25</v>
      </c>
      <c r="E56" s="148"/>
      <c r="F56" s="18"/>
      <c r="G56" s="68">
        <v>35</v>
      </c>
      <c r="H56" s="68">
        <v>40</v>
      </c>
      <c r="I56" s="57">
        <f t="shared" si="0"/>
        <v>75</v>
      </c>
      <c r="J56" s="142" t="s">
        <v>706</v>
      </c>
      <c r="K56" s="151" t="s">
        <v>158</v>
      </c>
      <c r="L56" s="68" t="s">
        <v>403</v>
      </c>
      <c r="M56" s="68" t="s">
        <v>300</v>
      </c>
      <c r="N56" s="68" t="s">
        <v>458</v>
      </c>
      <c r="O56" s="68">
        <v>8751801750</v>
      </c>
      <c r="P56" s="66" t="s">
        <v>821</v>
      </c>
      <c r="Q56" s="66" t="s">
        <v>162</v>
      </c>
      <c r="R56" s="66">
        <v>15</v>
      </c>
      <c r="S56" s="66" t="s">
        <v>164</v>
      </c>
      <c r="T56" s="18"/>
    </row>
    <row r="57" spans="1:20" ht="33">
      <c r="A57" s="4">
        <v>53</v>
      </c>
      <c r="B57" s="66" t="s">
        <v>62</v>
      </c>
      <c r="C57" s="147" t="s">
        <v>346</v>
      </c>
      <c r="D57" s="18" t="s">
        <v>25</v>
      </c>
      <c r="E57" s="148"/>
      <c r="F57" s="18"/>
      <c r="G57" s="68">
        <v>25</v>
      </c>
      <c r="H57" s="68">
        <v>35</v>
      </c>
      <c r="I57" s="57">
        <f t="shared" si="0"/>
        <v>60</v>
      </c>
      <c r="J57" s="142" t="s">
        <v>453</v>
      </c>
      <c r="K57" s="151" t="s">
        <v>158</v>
      </c>
      <c r="L57" s="68" t="s">
        <v>497</v>
      </c>
      <c r="M57" s="68" t="s">
        <v>498</v>
      </c>
      <c r="N57" s="68" t="s">
        <v>683</v>
      </c>
      <c r="O57" s="68">
        <v>9577812135</v>
      </c>
      <c r="P57" s="66" t="s">
        <v>822</v>
      </c>
      <c r="Q57" s="66" t="s">
        <v>171</v>
      </c>
      <c r="R57" s="66">
        <v>15</v>
      </c>
      <c r="S57" s="66" t="s">
        <v>164</v>
      </c>
      <c r="T57" s="18"/>
    </row>
    <row r="58" spans="1:20" ht="33">
      <c r="A58" s="4">
        <v>54</v>
      </c>
      <c r="B58" s="66" t="s">
        <v>62</v>
      </c>
      <c r="C58" s="147" t="s">
        <v>123</v>
      </c>
      <c r="D58" s="18" t="s">
        <v>25</v>
      </c>
      <c r="E58" s="148"/>
      <c r="F58" s="18"/>
      <c r="G58" s="68">
        <v>33</v>
      </c>
      <c r="H58" s="68">
        <v>22</v>
      </c>
      <c r="I58" s="57">
        <f t="shared" si="0"/>
        <v>55</v>
      </c>
      <c r="J58" s="142" t="s">
        <v>240</v>
      </c>
      <c r="K58" s="151" t="s">
        <v>158</v>
      </c>
      <c r="L58" s="68" t="s">
        <v>241</v>
      </c>
      <c r="M58" s="68" t="s">
        <v>242</v>
      </c>
      <c r="N58" s="68" t="s">
        <v>243</v>
      </c>
      <c r="O58" s="68">
        <v>9859568810</v>
      </c>
      <c r="P58" s="66" t="s">
        <v>822</v>
      </c>
      <c r="Q58" s="66" t="s">
        <v>171</v>
      </c>
      <c r="R58" s="66">
        <v>15</v>
      </c>
      <c r="S58" s="66" t="s">
        <v>164</v>
      </c>
      <c r="T58" s="18"/>
    </row>
    <row r="59" spans="1:20" ht="33">
      <c r="A59" s="4">
        <v>55</v>
      </c>
      <c r="B59" s="66" t="s">
        <v>63</v>
      </c>
      <c r="C59" s="147" t="s">
        <v>124</v>
      </c>
      <c r="D59" s="18" t="s">
        <v>25</v>
      </c>
      <c r="E59" s="148"/>
      <c r="F59" s="18"/>
      <c r="G59" s="68">
        <v>39</v>
      </c>
      <c r="H59" s="68">
        <v>36</v>
      </c>
      <c r="I59" s="57">
        <f t="shared" si="0"/>
        <v>75</v>
      </c>
      <c r="J59" s="142" t="s">
        <v>245</v>
      </c>
      <c r="K59" s="151" t="s">
        <v>158</v>
      </c>
      <c r="L59" s="68" t="s">
        <v>246</v>
      </c>
      <c r="M59" s="68">
        <v>9401453414</v>
      </c>
      <c r="N59" s="68" t="s">
        <v>247</v>
      </c>
      <c r="O59" s="68">
        <v>9613185040</v>
      </c>
      <c r="P59" s="66" t="s">
        <v>822</v>
      </c>
      <c r="Q59" s="66" t="s">
        <v>171</v>
      </c>
      <c r="R59" s="66">
        <v>12</v>
      </c>
      <c r="S59" s="66" t="s">
        <v>164</v>
      </c>
      <c r="T59" s="18"/>
    </row>
    <row r="60" spans="1:20" ht="33">
      <c r="A60" s="4">
        <v>56</v>
      </c>
      <c r="B60" s="66" t="s">
        <v>63</v>
      </c>
      <c r="C60" s="147" t="s">
        <v>653</v>
      </c>
      <c r="D60" s="18" t="s">
        <v>25</v>
      </c>
      <c r="E60" s="148">
        <v>176</v>
      </c>
      <c r="F60" s="18"/>
      <c r="G60" s="68">
        <v>30</v>
      </c>
      <c r="H60" s="68">
        <v>35</v>
      </c>
      <c r="I60" s="57">
        <f t="shared" si="0"/>
        <v>65</v>
      </c>
      <c r="J60" s="142" t="s">
        <v>628</v>
      </c>
      <c r="K60" s="151" t="s">
        <v>158</v>
      </c>
      <c r="L60" s="68" t="s">
        <v>241</v>
      </c>
      <c r="M60" s="68" t="s">
        <v>242</v>
      </c>
      <c r="N60" s="68" t="s">
        <v>243</v>
      </c>
      <c r="O60" s="68">
        <v>9859568810</v>
      </c>
      <c r="P60" s="66" t="s">
        <v>822</v>
      </c>
      <c r="Q60" s="66" t="s">
        <v>171</v>
      </c>
      <c r="R60" s="66">
        <v>12</v>
      </c>
      <c r="S60" s="66" t="s">
        <v>164</v>
      </c>
      <c r="T60" s="18"/>
    </row>
    <row r="61" spans="1:20" ht="33">
      <c r="A61" s="4">
        <v>57</v>
      </c>
      <c r="B61" s="66" t="s">
        <v>62</v>
      </c>
      <c r="C61" s="147" t="s">
        <v>362</v>
      </c>
      <c r="D61" s="18" t="s">
        <v>25</v>
      </c>
      <c r="E61" s="148"/>
      <c r="F61" s="18"/>
      <c r="G61" s="68">
        <v>25</v>
      </c>
      <c r="H61" s="68">
        <v>24</v>
      </c>
      <c r="I61" s="57">
        <f t="shared" si="0"/>
        <v>49</v>
      </c>
      <c r="J61" s="142" t="s">
        <v>707</v>
      </c>
      <c r="K61" s="151" t="s">
        <v>158</v>
      </c>
      <c r="L61" s="68" t="s">
        <v>246</v>
      </c>
      <c r="M61" s="68">
        <v>9401453414</v>
      </c>
      <c r="N61" s="68" t="s">
        <v>247</v>
      </c>
      <c r="O61" s="68">
        <v>9613185040</v>
      </c>
      <c r="P61" s="66" t="s">
        <v>823</v>
      </c>
      <c r="Q61" s="66" t="s">
        <v>177</v>
      </c>
      <c r="R61" s="66">
        <v>12</v>
      </c>
      <c r="S61" s="66" t="s">
        <v>164</v>
      </c>
      <c r="T61" s="18"/>
    </row>
    <row r="62" spans="1:20" ht="33">
      <c r="A62" s="4">
        <v>58</v>
      </c>
      <c r="B62" s="66" t="s">
        <v>62</v>
      </c>
      <c r="C62" s="147" t="s">
        <v>130</v>
      </c>
      <c r="D62" s="18" t="s">
        <v>25</v>
      </c>
      <c r="E62" s="148"/>
      <c r="F62" s="18"/>
      <c r="G62" s="68">
        <v>56</v>
      </c>
      <c r="H62" s="68">
        <v>68</v>
      </c>
      <c r="I62" s="57">
        <f t="shared" si="0"/>
        <v>124</v>
      </c>
      <c r="J62" s="142" t="s">
        <v>260</v>
      </c>
      <c r="K62" s="151" t="s">
        <v>158</v>
      </c>
      <c r="L62" s="68" t="s">
        <v>403</v>
      </c>
      <c r="M62" s="68" t="s">
        <v>300</v>
      </c>
      <c r="N62" s="68" t="s">
        <v>404</v>
      </c>
      <c r="O62" s="68">
        <v>9859452299</v>
      </c>
      <c r="P62" s="66" t="s">
        <v>823</v>
      </c>
      <c r="Q62" s="66" t="s">
        <v>177</v>
      </c>
      <c r="R62" s="66">
        <v>5</v>
      </c>
      <c r="S62" s="66" t="s">
        <v>164</v>
      </c>
      <c r="T62" s="18"/>
    </row>
    <row r="63" spans="1:20" ht="33">
      <c r="A63" s="4">
        <v>59</v>
      </c>
      <c r="B63" s="66" t="s">
        <v>63</v>
      </c>
      <c r="C63" s="147" t="s">
        <v>538</v>
      </c>
      <c r="D63" s="18" t="s">
        <v>25</v>
      </c>
      <c r="E63" s="148"/>
      <c r="F63" s="18"/>
      <c r="G63" s="68">
        <v>58</v>
      </c>
      <c r="H63" s="68">
        <v>68</v>
      </c>
      <c r="I63" s="57">
        <f t="shared" si="0"/>
        <v>126</v>
      </c>
      <c r="J63" s="142" t="s">
        <v>586</v>
      </c>
      <c r="K63" s="151" t="s">
        <v>158</v>
      </c>
      <c r="L63" s="68" t="s">
        <v>708</v>
      </c>
      <c r="M63" s="68">
        <v>9854456904</v>
      </c>
      <c r="N63" s="68" t="s">
        <v>709</v>
      </c>
      <c r="O63" s="68"/>
      <c r="P63" s="66" t="s">
        <v>823</v>
      </c>
      <c r="Q63" s="66" t="s">
        <v>177</v>
      </c>
      <c r="R63" s="66">
        <v>12</v>
      </c>
      <c r="S63" s="66" t="s">
        <v>164</v>
      </c>
      <c r="T63" s="18"/>
    </row>
    <row r="64" spans="1:20" ht="49.5">
      <c r="A64" s="4">
        <v>60</v>
      </c>
      <c r="B64" s="66" t="s">
        <v>63</v>
      </c>
      <c r="C64" s="147" t="s">
        <v>322</v>
      </c>
      <c r="D64" s="18" t="s">
        <v>25</v>
      </c>
      <c r="E64" s="148"/>
      <c r="F64" s="18"/>
      <c r="G64" s="68">
        <v>46</v>
      </c>
      <c r="H64" s="68">
        <v>38</v>
      </c>
      <c r="I64" s="57">
        <f t="shared" si="0"/>
        <v>84</v>
      </c>
      <c r="J64" s="142" t="s">
        <v>710</v>
      </c>
      <c r="K64" s="151" t="s">
        <v>158</v>
      </c>
      <c r="L64" s="68" t="s">
        <v>403</v>
      </c>
      <c r="M64" s="68" t="s">
        <v>300</v>
      </c>
      <c r="N64" s="68" t="s">
        <v>404</v>
      </c>
      <c r="O64" s="68">
        <v>9859452299</v>
      </c>
      <c r="P64" s="66" t="s">
        <v>823</v>
      </c>
      <c r="Q64" s="66" t="s">
        <v>177</v>
      </c>
      <c r="R64" s="66">
        <v>5</v>
      </c>
      <c r="S64" s="66" t="s">
        <v>164</v>
      </c>
      <c r="T64" s="18"/>
    </row>
    <row r="65" spans="1:20" ht="33">
      <c r="A65" s="4">
        <v>61</v>
      </c>
      <c r="B65" s="66" t="s">
        <v>62</v>
      </c>
      <c r="C65" s="147" t="s">
        <v>376</v>
      </c>
      <c r="D65" s="18" t="s">
        <v>25</v>
      </c>
      <c r="E65" s="148">
        <v>1</v>
      </c>
      <c r="F65" s="18"/>
      <c r="G65" s="68">
        <v>28</v>
      </c>
      <c r="H65" s="68">
        <v>28</v>
      </c>
      <c r="I65" s="57">
        <f t="shared" si="0"/>
        <v>56</v>
      </c>
      <c r="J65" s="142" t="s">
        <v>591</v>
      </c>
      <c r="K65" s="151" t="s">
        <v>158</v>
      </c>
      <c r="L65" s="68" t="s">
        <v>437</v>
      </c>
      <c r="M65" s="68" t="s">
        <v>690</v>
      </c>
      <c r="N65" s="68" t="s">
        <v>711</v>
      </c>
      <c r="O65" s="68">
        <v>9954152542</v>
      </c>
      <c r="P65" s="66" t="s">
        <v>824</v>
      </c>
      <c r="Q65" s="66" t="s">
        <v>186</v>
      </c>
      <c r="R65" s="66">
        <v>14</v>
      </c>
      <c r="S65" s="66" t="s">
        <v>164</v>
      </c>
      <c r="T65" s="18"/>
    </row>
    <row r="66" spans="1:20" ht="33">
      <c r="A66" s="4">
        <v>62</v>
      </c>
      <c r="B66" s="66" t="s">
        <v>62</v>
      </c>
      <c r="C66" s="147" t="s">
        <v>654</v>
      </c>
      <c r="D66" s="18" t="s">
        <v>25</v>
      </c>
      <c r="E66" s="148">
        <v>6</v>
      </c>
      <c r="F66" s="18"/>
      <c r="G66" s="68">
        <v>35</v>
      </c>
      <c r="H66" s="68">
        <v>35</v>
      </c>
      <c r="I66" s="57">
        <f t="shared" si="0"/>
        <v>70</v>
      </c>
      <c r="J66" s="142" t="s">
        <v>712</v>
      </c>
      <c r="K66" s="151" t="s">
        <v>158</v>
      </c>
      <c r="L66" s="68" t="s">
        <v>266</v>
      </c>
      <c r="M66" s="68" t="s">
        <v>413</v>
      </c>
      <c r="N66" s="68" t="s">
        <v>267</v>
      </c>
      <c r="O66" s="68">
        <v>7896361694</v>
      </c>
      <c r="P66" s="66" t="s">
        <v>824</v>
      </c>
      <c r="Q66" s="66" t="s">
        <v>186</v>
      </c>
      <c r="R66" s="66">
        <v>14</v>
      </c>
      <c r="S66" s="66" t="s">
        <v>164</v>
      </c>
      <c r="T66" s="18"/>
    </row>
    <row r="67" spans="1:20" ht="33">
      <c r="A67" s="4">
        <v>63</v>
      </c>
      <c r="B67" s="66" t="s">
        <v>63</v>
      </c>
      <c r="C67" s="147" t="s">
        <v>541</v>
      </c>
      <c r="D67" s="18" t="s">
        <v>25</v>
      </c>
      <c r="E67" s="148"/>
      <c r="F67" s="18"/>
      <c r="G67" s="68">
        <v>31</v>
      </c>
      <c r="H67" s="68">
        <v>30</v>
      </c>
      <c r="I67" s="57">
        <f t="shared" si="0"/>
        <v>61</v>
      </c>
      <c r="J67" s="142" t="s">
        <v>588</v>
      </c>
      <c r="K67" s="151" t="s">
        <v>158</v>
      </c>
      <c r="L67" s="68" t="s">
        <v>399</v>
      </c>
      <c r="M67" s="68" t="s">
        <v>400</v>
      </c>
      <c r="N67" s="68" t="s">
        <v>502</v>
      </c>
      <c r="O67" s="68">
        <v>9854738520</v>
      </c>
      <c r="P67" s="66" t="s">
        <v>824</v>
      </c>
      <c r="Q67" s="66" t="s">
        <v>186</v>
      </c>
      <c r="R67" s="66">
        <v>14</v>
      </c>
      <c r="S67" s="66" t="s">
        <v>164</v>
      </c>
      <c r="T67" s="18"/>
    </row>
    <row r="68" spans="1:20" ht="33">
      <c r="A68" s="4">
        <v>64</v>
      </c>
      <c r="B68" s="66" t="s">
        <v>63</v>
      </c>
      <c r="C68" s="147" t="s">
        <v>353</v>
      </c>
      <c r="D68" s="18" t="s">
        <v>25</v>
      </c>
      <c r="E68" s="148">
        <v>152</v>
      </c>
      <c r="F68" s="18"/>
      <c r="G68" s="68">
        <v>39</v>
      </c>
      <c r="H68" s="68">
        <v>41</v>
      </c>
      <c r="I68" s="57">
        <f t="shared" si="0"/>
        <v>80</v>
      </c>
      <c r="J68" s="142" t="s">
        <v>463</v>
      </c>
      <c r="K68" s="151" t="s">
        <v>158</v>
      </c>
      <c r="L68" s="154" t="s">
        <v>188</v>
      </c>
      <c r="M68" s="158" t="s">
        <v>504</v>
      </c>
      <c r="N68" s="154" t="s">
        <v>505</v>
      </c>
      <c r="O68" s="154">
        <v>9577846183</v>
      </c>
      <c r="P68" s="66" t="s">
        <v>824</v>
      </c>
      <c r="Q68" s="66" t="s">
        <v>186</v>
      </c>
      <c r="R68" s="66">
        <v>14</v>
      </c>
      <c r="S68" s="66" t="s">
        <v>164</v>
      </c>
      <c r="T68" s="18"/>
    </row>
    <row r="69" spans="1:20" ht="33">
      <c r="A69" s="4">
        <v>65</v>
      </c>
      <c r="B69" s="66" t="s">
        <v>62</v>
      </c>
      <c r="C69" s="147" t="s">
        <v>325</v>
      </c>
      <c r="D69" s="18" t="s">
        <v>25</v>
      </c>
      <c r="E69" s="148"/>
      <c r="F69" s="18"/>
      <c r="G69" s="68">
        <v>33</v>
      </c>
      <c r="H69" s="68">
        <v>33</v>
      </c>
      <c r="I69" s="57">
        <f t="shared" si="0"/>
        <v>66</v>
      </c>
      <c r="J69" s="142" t="s">
        <v>713</v>
      </c>
      <c r="K69" s="151" t="s">
        <v>158</v>
      </c>
      <c r="L69" s="68" t="s">
        <v>437</v>
      </c>
      <c r="M69" s="68" t="s">
        <v>690</v>
      </c>
      <c r="N69" s="68" t="s">
        <v>632</v>
      </c>
      <c r="O69" s="68">
        <v>8876144825</v>
      </c>
      <c r="P69" s="90" t="s">
        <v>825</v>
      </c>
      <c r="Q69" s="66" t="s">
        <v>195</v>
      </c>
      <c r="R69" s="66">
        <v>14</v>
      </c>
      <c r="S69" s="66" t="s">
        <v>164</v>
      </c>
      <c r="T69" s="18"/>
    </row>
    <row r="70" spans="1:20" ht="33">
      <c r="A70" s="4">
        <v>66</v>
      </c>
      <c r="B70" s="66" t="s">
        <v>63</v>
      </c>
      <c r="C70" s="147" t="s">
        <v>655</v>
      </c>
      <c r="D70" s="18" t="s">
        <v>25</v>
      </c>
      <c r="E70" s="148"/>
      <c r="F70" s="18"/>
      <c r="G70" s="68">
        <v>39</v>
      </c>
      <c r="H70" s="68">
        <v>36</v>
      </c>
      <c r="I70" s="57">
        <f t="shared" ref="I70:I133" si="1">SUM(G70:H70)</f>
        <v>75</v>
      </c>
      <c r="J70" s="142" t="s">
        <v>714</v>
      </c>
      <c r="K70" s="151" t="s">
        <v>158</v>
      </c>
      <c r="L70" s="68" t="s">
        <v>425</v>
      </c>
      <c r="M70" s="68" t="s">
        <v>426</v>
      </c>
      <c r="N70" s="68" t="s">
        <v>419</v>
      </c>
      <c r="O70" s="68">
        <v>9613944684</v>
      </c>
      <c r="P70" s="90" t="s">
        <v>825</v>
      </c>
      <c r="Q70" s="66" t="s">
        <v>195</v>
      </c>
      <c r="R70" s="66">
        <v>14</v>
      </c>
      <c r="S70" s="66" t="s">
        <v>164</v>
      </c>
      <c r="T70" s="18"/>
    </row>
    <row r="71" spans="1:20" ht="33">
      <c r="A71" s="4">
        <v>67</v>
      </c>
      <c r="B71" s="66" t="s">
        <v>62</v>
      </c>
      <c r="C71" s="147" t="s">
        <v>547</v>
      </c>
      <c r="D71" s="18" t="s">
        <v>25</v>
      </c>
      <c r="E71" s="148"/>
      <c r="F71" s="18"/>
      <c r="G71" s="68">
        <v>49</v>
      </c>
      <c r="H71" s="68">
        <v>37</v>
      </c>
      <c r="I71" s="57">
        <f t="shared" si="1"/>
        <v>86</v>
      </c>
      <c r="J71" s="142" t="s">
        <v>715</v>
      </c>
      <c r="K71" s="151" t="s">
        <v>158</v>
      </c>
      <c r="L71" s="68" t="s">
        <v>425</v>
      </c>
      <c r="M71" s="68" t="s">
        <v>426</v>
      </c>
      <c r="N71" s="68" t="s">
        <v>419</v>
      </c>
      <c r="O71" s="68">
        <v>9613944684</v>
      </c>
      <c r="P71" s="90" t="s">
        <v>826</v>
      </c>
      <c r="Q71" s="66" t="s">
        <v>203</v>
      </c>
      <c r="R71" s="66">
        <v>14</v>
      </c>
      <c r="S71" s="66" t="s">
        <v>164</v>
      </c>
      <c r="T71" s="18"/>
    </row>
    <row r="72" spans="1:20" ht="33">
      <c r="A72" s="4">
        <v>68</v>
      </c>
      <c r="B72" s="66" t="s">
        <v>62</v>
      </c>
      <c r="C72" s="147" t="s">
        <v>337</v>
      </c>
      <c r="D72" s="18" t="s">
        <v>25</v>
      </c>
      <c r="E72" s="148"/>
      <c r="F72" s="18"/>
      <c r="G72" s="68">
        <v>30</v>
      </c>
      <c r="H72" s="68">
        <v>41</v>
      </c>
      <c r="I72" s="57">
        <f t="shared" si="1"/>
        <v>71</v>
      </c>
      <c r="J72" s="142" t="s">
        <v>441</v>
      </c>
      <c r="K72" s="151" t="s">
        <v>158</v>
      </c>
      <c r="L72" s="68" t="s">
        <v>425</v>
      </c>
      <c r="M72" s="68" t="s">
        <v>426</v>
      </c>
      <c r="N72" s="68" t="s">
        <v>419</v>
      </c>
      <c r="O72" s="68">
        <v>9613944684</v>
      </c>
      <c r="P72" s="90" t="s">
        <v>826</v>
      </c>
      <c r="Q72" s="66" t="s">
        <v>203</v>
      </c>
      <c r="R72" s="66">
        <v>14</v>
      </c>
      <c r="S72" s="66" t="s">
        <v>164</v>
      </c>
      <c r="T72" s="18"/>
    </row>
    <row r="73" spans="1:20" ht="33">
      <c r="A73" s="4">
        <v>69</v>
      </c>
      <c r="B73" s="66" t="s">
        <v>63</v>
      </c>
      <c r="C73" s="147" t="s">
        <v>332</v>
      </c>
      <c r="D73" s="18" t="s">
        <v>25</v>
      </c>
      <c r="E73" s="148"/>
      <c r="F73" s="18"/>
      <c r="G73" s="68">
        <v>47</v>
      </c>
      <c r="H73" s="68">
        <v>55</v>
      </c>
      <c r="I73" s="57">
        <f t="shared" si="1"/>
        <v>102</v>
      </c>
      <c r="J73" s="142" t="s">
        <v>716</v>
      </c>
      <c r="K73" s="151" t="s">
        <v>158</v>
      </c>
      <c r="L73" s="68" t="s">
        <v>425</v>
      </c>
      <c r="M73" s="68" t="s">
        <v>426</v>
      </c>
      <c r="N73" s="68" t="s">
        <v>419</v>
      </c>
      <c r="O73" s="68">
        <v>9613944684</v>
      </c>
      <c r="P73" s="90" t="s">
        <v>826</v>
      </c>
      <c r="Q73" s="66" t="s">
        <v>203</v>
      </c>
      <c r="R73" s="66">
        <v>14</v>
      </c>
      <c r="S73" s="66" t="s">
        <v>164</v>
      </c>
      <c r="T73" s="18"/>
    </row>
    <row r="74" spans="1:20" ht="33">
      <c r="A74" s="4">
        <v>70</v>
      </c>
      <c r="B74" s="66" t="s">
        <v>63</v>
      </c>
      <c r="C74" s="147" t="s">
        <v>656</v>
      </c>
      <c r="D74" s="18" t="s">
        <v>25</v>
      </c>
      <c r="E74" s="148"/>
      <c r="F74" s="18"/>
      <c r="G74" s="68">
        <v>70</v>
      </c>
      <c r="H74" s="68">
        <v>52</v>
      </c>
      <c r="I74" s="57">
        <f t="shared" si="1"/>
        <v>122</v>
      </c>
      <c r="J74" s="142" t="s">
        <v>433</v>
      </c>
      <c r="K74" s="151" t="s">
        <v>158</v>
      </c>
      <c r="L74" s="68" t="s">
        <v>273</v>
      </c>
      <c r="M74" s="68" t="s">
        <v>274</v>
      </c>
      <c r="N74" s="68" t="s">
        <v>717</v>
      </c>
      <c r="O74" s="68">
        <v>9508954941</v>
      </c>
      <c r="P74" s="90" t="s">
        <v>826</v>
      </c>
      <c r="Q74" s="66" t="s">
        <v>203</v>
      </c>
      <c r="R74" s="66">
        <v>14</v>
      </c>
      <c r="S74" s="66" t="s">
        <v>164</v>
      </c>
      <c r="T74" s="18"/>
    </row>
    <row r="75" spans="1:20" ht="33">
      <c r="A75" s="4">
        <v>71</v>
      </c>
      <c r="B75" s="66" t="s">
        <v>62</v>
      </c>
      <c r="C75" s="147" t="s">
        <v>657</v>
      </c>
      <c r="D75" s="18" t="s">
        <v>25</v>
      </c>
      <c r="E75" s="148"/>
      <c r="F75" s="18"/>
      <c r="G75" s="68">
        <v>39</v>
      </c>
      <c r="H75" s="68">
        <v>42</v>
      </c>
      <c r="I75" s="57">
        <f t="shared" si="1"/>
        <v>81</v>
      </c>
      <c r="J75" s="142" t="s">
        <v>718</v>
      </c>
      <c r="K75" s="151" t="s">
        <v>158</v>
      </c>
      <c r="L75" s="68" t="s">
        <v>266</v>
      </c>
      <c r="M75" s="68" t="s">
        <v>413</v>
      </c>
      <c r="N75" s="68" t="s">
        <v>430</v>
      </c>
      <c r="O75" s="68">
        <v>9859119734</v>
      </c>
      <c r="P75" s="90" t="s">
        <v>827</v>
      </c>
      <c r="Q75" s="66" t="s">
        <v>162</v>
      </c>
      <c r="R75" s="66">
        <v>14</v>
      </c>
      <c r="S75" s="66" t="s">
        <v>164</v>
      </c>
      <c r="T75" s="18"/>
    </row>
    <row r="76" spans="1:20" ht="33">
      <c r="A76" s="4">
        <v>72</v>
      </c>
      <c r="B76" s="66" t="s">
        <v>62</v>
      </c>
      <c r="C76" s="147" t="s">
        <v>658</v>
      </c>
      <c r="D76" s="18" t="s">
        <v>25</v>
      </c>
      <c r="E76" s="148"/>
      <c r="F76" s="18"/>
      <c r="G76" s="68">
        <v>21</v>
      </c>
      <c r="H76" s="68">
        <v>27</v>
      </c>
      <c r="I76" s="57">
        <f t="shared" si="1"/>
        <v>48</v>
      </c>
      <c r="J76" s="142" t="s">
        <v>616</v>
      </c>
      <c r="K76" s="151" t="s">
        <v>158</v>
      </c>
      <c r="L76" s="68" t="s">
        <v>241</v>
      </c>
      <c r="M76" s="68" t="s">
        <v>242</v>
      </c>
      <c r="N76" s="68" t="s">
        <v>434</v>
      </c>
      <c r="O76" s="68">
        <v>8749940300</v>
      </c>
      <c r="P76" s="90" t="s">
        <v>827</v>
      </c>
      <c r="Q76" s="66" t="s">
        <v>162</v>
      </c>
      <c r="R76" s="66">
        <v>10</v>
      </c>
      <c r="S76" s="66" t="s">
        <v>164</v>
      </c>
      <c r="T76" s="18"/>
    </row>
    <row r="77" spans="1:20" ht="33">
      <c r="A77" s="4">
        <v>73</v>
      </c>
      <c r="B77" s="66" t="s">
        <v>63</v>
      </c>
      <c r="C77" s="147" t="s">
        <v>139</v>
      </c>
      <c r="D77" s="18" t="s">
        <v>25</v>
      </c>
      <c r="E77" s="148"/>
      <c r="F77" s="18"/>
      <c r="G77" s="68">
        <v>46</v>
      </c>
      <c r="H77" s="68">
        <v>52</v>
      </c>
      <c r="I77" s="57">
        <f t="shared" si="1"/>
        <v>98</v>
      </c>
      <c r="J77" s="142" t="s">
        <v>282</v>
      </c>
      <c r="K77" s="151" t="s">
        <v>158</v>
      </c>
      <c r="L77" s="68" t="s">
        <v>283</v>
      </c>
      <c r="M77" s="68" t="s">
        <v>284</v>
      </c>
      <c r="N77" s="68" t="s">
        <v>285</v>
      </c>
      <c r="O77" s="68">
        <v>9957402959</v>
      </c>
      <c r="P77" s="90" t="s">
        <v>827</v>
      </c>
      <c r="Q77" s="66" t="s">
        <v>162</v>
      </c>
      <c r="R77" s="66">
        <v>10</v>
      </c>
      <c r="S77" s="66" t="s">
        <v>164</v>
      </c>
      <c r="T77" s="18"/>
    </row>
    <row r="78" spans="1:20" ht="33">
      <c r="A78" s="4">
        <v>74</v>
      </c>
      <c r="B78" s="66" t="s">
        <v>63</v>
      </c>
      <c r="C78" s="147" t="s">
        <v>659</v>
      </c>
      <c r="D78" s="18" t="s">
        <v>25</v>
      </c>
      <c r="E78" s="148"/>
      <c r="F78" s="18"/>
      <c r="G78" s="68">
        <v>32</v>
      </c>
      <c r="H78" s="68">
        <v>30</v>
      </c>
      <c r="I78" s="57">
        <f t="shared" si="1"/>
        <v>62</v>
      </c>
      <c r="J78" s="142" t="s">
        <v>719</v>
      </c>
      <c r="K78" s="151" t="s">
        <v>158</v>
      </c>
      <c r="L78" s="68" t="s">
        <v>283</v>
      </c>
      <c r="M78" s="68" t="s">
        <v>284</v>
      </c>
      <c r="N78" s="68" t="s">
        <v>285</v>
      </c>
      <c r="O78" s="68">
        <v>9957402959</v>
      </c>
      <c r="P78" s="90" t="s">
        <v>827</v>
      </c>
      <c r="Q78" s="66" t="s">
        <v>162</v>
      </c>
      <c r="R78" s="66">
        <v>9</v>
      </c>
      <c r="S78" s="66" t="s">
        <v>164</v>
      </c>
      <c r="T78" s="18"/>
    </row>
    <row r="79" spans="1:20" ht="33">
      <c r="A79" s="4">
        <v>75</v>
      </c>
      <c r="B79" s="66" t="s">
        <v>62</v>
      </c>
      <c r="C79" s="147" t="s">
        <v>151</v>
      </c>
      <c r="D79" s="18" t="s">
        <v>25</v>
      </c>
      <c r="E79" s="148">
        <v>242</v>
      </c>
      <c r="F79" s="18"/>
      <c r="G79" s="68">
        <v>69</v>
      </c>
      <c r="H79" s="68">
        <v>45</v>
      </c>
      <c r="I79" s="57">
        <f t="shared" si="1"/>
        <v>114</v>
      </c>
      <c r="J79" s="142" t="s">
        <v>305</v>
      </c>
      <c r="K79" s="151" t="s">
        <v>158</v>
      </c>
      <c r="L79" s="68" t="s">
        <v>283</v>
      </c>
      <c r="M79" s="68" t="s">
        <v>284</v>
      </c>
      <c r="N79" s="68" t="s">
        <v>285</v>
      </c>
      <c r="O79" s="68">
        <v>9957402959</v>
      </c>
      <c r="P79" s="90" t="s">
        <v>828</v>
      </c>
      <c r="Q79" s="66" t="s">
        <v>171</v>
      </c>
      <c r="R79" s="66">
        <v>9</v>
      </c>
      <c r="S79" s="66" t="s">
        <v>164</v>
      </c>
      <c r="T79" s="18"/>
    </row>
    <row r="80" spans="1:20" ht="33">
      <c r="A80" s="4">
        <v>76</v>
      </c>
      <c r="B80" s="66" t="s">
        <v>62</v>
      </c>
      <c r="C80" s="147" t="s">
        <v>660</v>
      </c>
      <c r="D80" s="18" t="s">
        <v>25</v>
      </c>
      <c r="E80" s="148">
        <v>162</v>
      </c>
      <c r="F80" s="18"/>
      <c r="G80" s="68">
        <v>42</v>
      </c>
      <c r="H80" s="68">
        <v>40</v>
      </c>
      <c r="I80" s="57">
        <f t="shared" si="1"/>
        <v>82</v>
      </c>
      <c r="J80" s="142" t="s">
        <v>720</v>
      </c>
      <c r="K80" s="151" t="s">
        <v>158</v>
      </c>
      <c r="L80" s="68" t="s">
        <v>197</v>
      </c>
      <c r="M80" s="68">
        <v>9678510074</v>
      </c>
      <c r="N80" s="68" t="s">
        <v>417</v>
      </c>
      <c r="O80" s="68">
        <v>9706340576</v>
      </c>
      <c r="P80" s="90" t="s">
        <v>828</v>
      </c>
      <c r="Q80" s="66" t="s">
        <v>171</v>
      </c>
      <c r="R80" s="66">
        <v>9</v>
      </c>
      <c r="S80" s="66" t="s">
        <v>164</v>
      </c>
      <c r="T80" s="18"/>
    </row>
    <row r="81" spans="1:20" ht="33">
      <c r="A81" s="4">
        <v>77</v>
      </c>
      <c r="B81" s="66" t="s">
        <v>63</v>
      </c>
      <c r="C81" s="147" t="s">
        <v>317</v>
      </c>
      <c r="D81" s="18" t="s">
        <v>25</v>
      </c>
      <c r="E81" s="148" t="s">
        <v>647</v>
      </c>
      <c r="F81" s="18"/>
      <c r="G81" s="68"/>
      <c r="H81" s="68"/>
      <c r="I81" s="57">
        <f t="shared" si="1"/>
        <v>0</v>
      </c>
      <c r="J81" s="142" t="s">
        <v>402</v>
      </c>
      <c r="K81" s="151" t="s">
        <v>158</v>
      </c>
      <c r="L81" s="68" t="s">
        <v>662</v>
      </c>
      <c r="M81" s="68">
        <v>9859348683</v>
      </c>
      <c r="N81" s="68" t="s">
        <v>231</v>
      </c>
      <c r="O81" s="68">
        <v>9577812567</v>
      </c>
      <c r="P81" s="90" t="s">
        <v>829</v>
      </c>
      <c r="Q81" s="66" t="s">
        <v>177</v>
      </c>
      <c r="R81" s="66">
        <v>4</v>
      </c>
      <c r="S81" s="66" t="s">
        <v>164</v>
      </c>
      <c r="T81" s="18"/>
    </row>
    <row r="82" spans="1:20" ht="33">
      <c r="A82" s="4">
        <v>78</v>
      </c>
      <c r="B82" s="66" t="s">
        <v>63</v>
      </c>
      <c r="C82" s="147" t="s">
        <v>155</v>
      </c>
      <c r="D82" s="18" t="s">
        <v>25</v>
      </c>
      <c r="E82" s="148">
        <v>164</v>
      </c>
      <c r="F82" s="18"/>
      <c r="G82" s="68">
        <v>30</v>
      </c>
      <c r="H82" s="68">
        <v>40</v>
      </c>
      <c r="I82" s="57">
        <f t="shared" si="1"/>
        <v>70</v>
      </c>
      <c r="J82" s="142" t="s">
        <v>311</v>
      </c>
      <c r="K82" s="151" t="s">
        <v>158</v>
      </c>
      <c r="L82" s="68" t="s">
        <v>670</v>
      </c>
      <c r="M82" s="68">
        <v>9854377270</v>
      </c>
      <c r="N82" s="68" t="s">
        <v>671</v>
      </c>
      <c r="O82" s="68">
        <v>9854846684</v>
      </c>
      <c r="P82" s="90" t="s">
        <v>829</v>
      </c>
      <c r="Q82" s="66" t="s">
        <v>177</v>
      </c>
      <c r="R82" s="66">
        <v>4</v>
      </c>
      <c r="S82" s="66" t="s">
        <v>164</v>
      </c>
      <c r="T82" s="18"/>
    </row>
    <row r="83" spans="1:20" ht="49.5">
      <c r="A83" s="4">
        <v>79</v>
      </c>
      <c r="B83" s="66" t="s">
        <v>62</v>
      </c>
      <c r="C83" s="147" t="s">
        <v>156</v>
      </c>
      <c r="D83" s="18" t="s">
        <v>25</v>
      </c>
      <c r="E83" s="148">
        <v>165</v>
      </c>
      <c r="F83" s="18"/>
      <c r="G83" s="68">
        <v>32</v>
      </c>
      <c r="H83" s="68">
        <v>18</v>
      </c>
      <c r="I83" s="57">
        <f t="shared" si="1"/>
        <v>50</v>
      </c>
      <c r="J83" s="142" t="s">
        <v>721</v>
      </c>
      <c r="K83" s="151" t="s">
        <v>158</v>
      </c>
      <c r="L83" s="68" t="s">
        <v>200</v>
      </c>
      <c r="M83" s="68" t="s">
        <v>664</v>
      </c>
      <c r="N83" s="68" t="s">
        <v>421</v>
      </c>
      <c r="O83" s="68">
        <v>9954596033</v>
      </c>
      <c r="P83" s="66" t="s">
        <v>830</v>
      </c>
      <c r="Q83" s="66" t="s">
        <v>186</v>
      </c>
      <c r="R83" s="66">
        <v>4</v>
      </c>
      <c r="S83" s="66" t="s">
        <v>164</v>
      </c>
      <c r="T83" s="18"/>
    </row>
    <row r="84" spans="1:20" ht="33">
      <c r="A84" s="4">
        <v>80</v>
      </c>
      <c r="B84" s="66" t="s">
        <v>63</v>
      </c>
      <c r="C84" s="147" t="s">
        <v>661</v>
      </c>
      <c r="D84" s="18" t="s">
        <v>25</v>
      </c>
      <c r="E84" s="148">
        <v>166</v>
      </c>
      <c r="F84" s="18"/>
      <c r="G84" s="68">
        <v>34</v>
      </c>
      <c r="H84" s="68">
        <v>32</v>
      </c>
      <c r="I84" s="57">
        <f t="shared" si="1"/>
        <v>66</v>
      </c>
      <c r="J84" s="142" t="s">
        <v>625</v>
      </c>
      <c r="K84" s="151" t="s">
        <v>158</v>
      </c>
      <c r="L84" s="68" t="s">
        <v>197</v>
      </c>
      <c r="M84" s="68" t="s">
        <v>220</v>
      </c>
      <c r="N84" s="68" t="s">
        <v>221</v>
      </c>
      <c r="O84" s="68">
        <v>9854319798</v>
      </c>
      <c r="P84" s="66" t="s">
        <v>830</v>
      </c>
      <c r="Q84" s="66" t="s">
        <v>186</v>
      </c>
      <c r="R84" s="66">
        <v>4</v>
      </c>
      <c r="S84" s="66" t="s">
        <v>164</v>
      </c>
      <c r="T84" s="18"/>
    </row>
    <row r="85" spans="1:20" ht="33">
      <c r="A85" s="4">
        <v>81</v>
      </c>
      <c r="B85" s="18" t="s">
        <v>62</v>
      </c>
      <c r="C85" s="82" t="s">
        <v>538</v>
      </c>
      <c r="D85" s="18"/>
      <c r="E85" s="81">
        <v>1</v>
      </c>
      <c r="F85" s="18"/>
      <c r="G85" s="68">
        <v>43</v>
      </c>
      <c r="H85" s="68">
        <v>40</v>
      </c>
      <c r="I85" s="57">
        <f t="shared" si="1"/>
        <v>83</v>
      </c>
      <c r="J85" s="77" t="s">
        <v>831</v>
      </c>
      <c r="K85" s="89" t="s">
        <v>832</v>
      </c>
      <c r="L85" s="111" t="s">
        <v>437</v>
      </c>
      <c r="M85" s="103" t="s">
        <v>690</v>
      </c>
      <c r="N85" s="111" t="s">
        <v>711</v>
      </c>
      <c r="O85" s="103">
        <v>9954152542</v>
      </c>
      <c r="P85" s="103" t="s">
        <v>842</v>
      </c>
      <c r="Q85" s="18" t="s">
        <v>195</v>
      </c>
      <c r="R85" s="66">
        <v>6</v>
      </c>
      <c r="S85" s="66" t="s">
        <v>164</v>
      </c>
      <c r="T85" s="18"/>
    </row>
    <row r="86" spans="1:20">
      <c r="A86" s="4">
        <v>82</v>
      </c>
      <c r="B86" s="18" t="s">
        <v>63</v>
      </c>
      <c r="C86" s="82" t="s">
        <v>322</v>
      </c>
      <c r="D86" s="18"/>
      <c r="E86" s="81">
        <v>6</v>
      </c>
      <c r="F86" s="18"/>
      <c r="G86" s="68">
        <v>35</v>
      </c>
      <c r="H86" s="68">
        <v>36</v>
      </c>
      <c r="I86" s="57">
        <f t="shared" si="1"/>
        <v>71</v>
      </c>
      <c r="J86" s="77" t="s">
        <v>833</v>
      </c>
      <c r="K86" s="89">
        <v>8721097879</v>
      </c>
      <c r="L86" s="111" t="s">
        <v>266</v>
      </c>
      <c r="M86" s="103" t="s">
        <v>413</v>
      </c>
      <c r="N86" s="111" t="s">
        <v>267</v>
      </c>
      <c r="O86" s="103">
        <v>7896361694</v>
      </c>
      <c r="P86" s="103" t="s">
        <v>842</v>
      </c>
      <c r="Q86" s="18" t="s">
        <v>195</v>
      </c>
      <c r="R86" s="66">
        <v>6</v>
      </c>
      <c r="S86" s="66" t="s">
        <v>164</v>
      </c>
      <c r="T86" s="18"/>
    </row>
    <row r="87" spans="1:20">
      <c r="A87" s="4">
        <v>83</v>
      </c>
      <c r="B87" s="18" t="s">
        <v>62</v>
      </c>
      <c r="C87" s="82" t="s">
        <v>376</v>
      </c>
      <c r="D87" s="18"/>
      <c r="E87" s="81">
        <v>151</v>
      </c>
      <c r="F87" s="18"/>
      <c r="G87" s="68">
        <v>43</v>
      </c>
      <c r="H87" s="68">
        <v>45</v>
      </c>
      <c r="I87" s="57">
        <f t="shared" si="1"/>
        <v>88</v>
      </c>
      <c r="J87" s="77" t="s">
        <v>834</v>
      </c>
      <c r="K87" s="89">
        <v>8876259555</v>
      </c>
      <c r="L87" s="111" t="s">
        <v>399</v>
      </c>
      <c r="M87" s="103" t="s">
        <v>400</v>
      </c>
      <c r="N87" s="111" t="s">
        <v>502</v>
      </c>
      <c r="O87" s="105">
        <v>9854738520</v>
      </c>
      <c r="P87" s="105" t="s">
        <v>843</v>
      </c>
      <c r="Q87" s="18" t="s">
        <v>203</v>
      </c>
      <c r="R87" s="66">
        <v>7</v>
      </c>
      <c r="S87" s="66" t="s">
        <v>164</v>
      </c>
      <c r="T87" s="18"/>
    </row>
    <row r="88" spans="1:20" ht="33">
      <c r="A88" s="4">
        <v>84</v>
      </c>
      <c r="B88" s="18" t="s">
        <v>63</v>
      </c>
      <c r="C88" s="82" t="s">
        <v>654</v>
      </c>
      <c r="D88" s="18"/>
      <c r="E88" s="81">
        <v>152</v>
      </c>
      <c r="F88" s="18">
        <v>34</v>
      </c>
      <c r="G88" s="68">
        <v>31</v>
      </c>
      <c r="H88" s="68">
        <v>41</v>
      </c>
      <c r="I88" s="57">
        <f t="shared" si="1"/>
        <v>72</v>
      </c>
      <c r="J88" s="77" t="s">
        <v>835</v>
      </c>
      <c r="K88" s="89" t="s">
        <v>836</v>
      </c>
      <c r="L88" s="111" t="s">
        <v>188</v>
      </c>
      <c r="M88" s="103">
        <v>9401453416</v>
      </c>
      <c r="N88" s="111" t="s">
        <v>189</v>
      </c>
      <c r="O88" s="103">
        <v>9577846183</v>
      </c>
      <c r="P88" s="105" t="s">
        <v>843</v>
      </c>
      <c r="Q88" s="18" t="s">
        <v>203</v>
      </c>
      <c r="R88" s="66">
        <v>6</v>
      </c>
      <c r="S88" s="66" t="s">
        <v>164</v>
      </c>
      <c r="T88" s="18"/>
    </row>
    <row r="89" spans="1:20">
      <c r="A89" s="4">
        <v>85</v>
      </c>
      <c r="B89" s="18" t="s">
        <v>62</v>
      </c>
      <c r="C89" s="82" t="s">
        <v>541</v>
      </c>
      <c r="D89" s="18"/>
      <c r="E89" s="81">
        <v>153</v>
      </c>
      <c r="F89" s="18"/>
      <c r="G89" s="68">
        <v>43</v>
      </c>
      <c r="H89" s="68">
        <v>43</v>
      </c>
      <c r="I89" s="57">
        <f t="shared" si="1"/>
        <v>86</v>
      </c>
      <c r="J89" s="77" t="s">
        <v>837</v>
      </c>
      <c r="K89" s="89">
        <v>9957389890</v>
      </c>
      <c r="L89" s="111" t="s">
        <v>631</v>
      </c>
      <c r="M89" s="103">
        <v>9706947134</v>
      </c>
      <c r="N89" s="111" t="s">
        <v>632</v>
      </c>
      <c r="O89" s="103"/>
      <c r="P89" s="105" t="s">
        <v>844</v>
      </c>
      <c r="Q89" s="18" t="s">
        <v>162</v>
      </c>
      <c r="R89" s="66">
        <v>7</v>
      </c>
      <c r="S89" s="66" t="s">
        <v>164</v>
      </c>
      <c r="T89" s="18"/>
    </row>
    <row r="90" spans="1:20">
      <c r="A90" s="4">
        <v>86</v>
      </c>
      <c r="B90" s="18" t="s">
        <v>63</v>
      </c>
      <c r="C90" s="82" t="s">
        <v>353</v>
      </c>
      <c r="D90" s="18"/>
      <c r="E90" s="81">
        <v>154</v>
      </c>
      <c r="F90" s="18"/>
      <c r="G90" s="68">
        <v>39</v>
      </c>
      <c r="H90" s="68">
        <v>37</v>
      </c>
      <c r="I90" s="57">
        <f t="shared" si="1"/>
        <v>76</v>
      </c>
      <c r="J90" s="77" t="s">
        <v>838</v>
      </c>
      <c r="K90" s="89">
        <v>9707716638</v>
      </c>
      <c r="L90" s="111" t="s">
        <v>840</v>
      </c>
      <c r="M90" s="103"/>
      <c r="N90" s="111" t="s">
        <v>841</v>
      </c>
      <c r="O90" s="103">
        <v>9613944684</v>
      </c>
      <c r="P90" s="105" t="s">
        <v>844</v>
      </c>
      <c r="Q90" s="18" t="s">
        <v>162</v>
      </c>
      <c r="R90" s="66">
        <v>5</v>
      </c>
      <c r="S90" s="66" t="s">
        <v>164</v>
      </c>
      <c r="T90" s="18"/>
    </row>
    <row r="91" spans="1:20">
      <c r="A91" s="4">
        <v>87</v>
      </c>
      <c r="B91" s="18" t="s">
        <v>62</v>
      </c>
      <c r="C91" s="82" t="s">
        <v>325</v>
      </c>
      <c r="D91" s="18"/>
      <c r="E91" s="81">
        <v>155</v>
      </c>
      <c r="F91" s="18"/>
      <c r="G91" s="68">
        <v>25</v>
      </c>
      <c r="H91" s="68">
        <v>26</v>
      </c>
      <c r="I91" s="57">
        <f t="shared" si="1"/>
        <v>51</v>
      </c>
      <c r="J91" s="77" t="s">
        <v>839</v>
      </c>
      <c r="K91" s="89">
        <v>8876861443</v>
      </c>
      <c r="L91" s="111" t="s">
        <v>631</v>
      </c>
      <c r="M91" s="103">
        <v>9706947134</v>
      </c>
      <c r="N91" s="111" t="s">
        <v>691</v>
      </c>
      <c r="O91" s="103"/>
      <c r="P91" s="105" t="s">
        <v>845</v>
      </c>
      <c r="Q91" s="18" t="s">
        <v>171</v>
      </c>
      <c r="R91" s="66">
        <v>4</v>
      </c>
      <c r="S91" s="66" t="s">
        <v>164</v>
      </c>
      <c r="T91" s="18"/>
    </row>
    <row r="92" spans="1:20" ht="33">
      <c r="A92" s="4">
        <v>88</v>
      </c>
      <c r="B92" s="18" t="s">
        <v>63</v>
      </c>
      <c r="C92" s="82" t="s">
        <v>655</v>
      </c>
      <c r="D92" s="18"/>
      <c r="E92" s="81">
        <v>156</v>
      </c>
      <c r="F92" s="18"/>
      <c r="G92" s="68">
        <v>34</v>
      </c>
      <c r="H92" s="68">
        <v>32</v>
      </c>
      <c r="I92" s="57">
        <f t="shared" si="1"/>
        <v>66</v>
      </c>
      <c r="J92" s="77" t="s">
        <v>773</v>
      </c>
      <c r="K92" s="89" t="s">
        <v>774</v>
      </c>
      <c r="L92" s="68"/>
      <c r="M92" s="68"/>
      <c r="N92" s="68"/>
      <c r="O92" s="159"/>
      <c r="P92" s="105" t="s">
        <v>845</v>
      </c>
      <c r="Q92" s="18" t="s">
        <v>171</v>
      </c>
      <c r="R92" s="66">
        <v>6</v>
      </c>
      <c r="S92" s="66" t="s">
        <v>164</v>
      </c>
      <c r="T92" s="18"/>
    </row>
    <row r="93" spans="1:20">
      <c r="A93" s="4">
        <v>89</v>
      </c>
      <c r="B93" s="17"/>
      <c r="C93" s="18"/>
      <c r="D93" s="18"/>
      <c r="E93" s="19"/>
      <c r="F93" s="18"/>
      <c r="G93" s="19"/>
      <c r="H93" s="19"/>
      <c r="I93" s="57">
        <f t="shared" si="1"/>
        <v>0</v>
      </c>
      <c r="J93" s="18"/>
      <c r="K93" s="151"/>
      <c r="L93" s="68"/>
      <c r="M93" s="68"/>
      <c r="N93" s="68"/>
      <c r="O93" s="68"/>
      <c r="P93" s="159"/>
      <c r="Q93" s="18"/>
      <c r="R93" s="18"/>
      <c r="S93" s="18"/>
      <c r="T93" s="18"/>
    </row>
    <row r="94" spans="1:20">
      <c r="A94" s="4">
        <v>90</v>
      </c>
      <c r="B94" s="17"/>
      <c r="C94" s="18"/>
      <c r="D94" s="18"/>
      <c r="E94" s="19"/>
      <c r="F94" s="18"/>
      <c r="G94" s="19"/>
      <c r="H94" s="19"/>
      <c r="I94" s="57">
        <f t="shared" si="1"/>
        <v>0</v>
      </c>
      <c r="J94" s="18"/>
      <c r="K94" s="18"/>
      <c r="L94" s="18"/>
      <c r="M94" s="18"/>
      <c r="N94" s="18"/>
      <c r="O94" s="18"/>
      <c r="P94" s="159"/>
      <c r="Q94" s="18"/>
      <c r="R94" s="18"/>
      <c r="S94" s="18"/>
      <c r="T94" s="18"/>
    </row>
    <row r="95" spans="1:20">
      <c r="A95" s="4">
        <v>91</v>
      </c>
      <c r="B95" s="17"/>
      <c r="C95" s="18"/>
      <c r="D95" s="18"/>
      <c r="E95" s="19"/>
      <c r="F95" s="18"/>
      <c r="G95" s="19"/>
      <c r="H95" s="19"/>
      <c r="I95" s="57">
        <f t="shared" si="1"/>
        <v>0</v>
      </c>
      <c r="J95" s="18"/>
      <c r="K95" s="18"/>
      <c r="L95" s="18"/>
      <c r="M95" s="18"/>
      <c r="N95" s="18"/>
      <c r="O95" s="18"/>
      <c r="P95" s="159"/>
      <c r="Q95" s="18"/>
      <c r="R95" s="18"/>
      <c r="S95" s="18"/>
      <c r="T95" s="18"/>
    </row>
    <row r="96" spans="1:20">
      <c r="A96" s="4">
        <v>92</v>
      </c>
      <c r="B96" s="17"/>
      <c r="C96" s="18"/>
      <c r="D96" s="18"/>
      <c r="E96" s="19"/>
      <c r="F96" s="18"/>
      <c r="G96" s="19"/>
      <c r="H96" s="19"/>
      <c r="I96" s="57">
        <f t="shared" si="1"/>
        <v>0</v>
      </c>
      <c r="J96" s="18"/>
      <c r="K96" s="18"/>
      <c r="L96" s="18"/>
      <c r="M96" s="18"/>
      <c r="N96" s="18"/>
      <c r="O96" s="18"/>
      <c r="P96" s="159"/>
      <c r="Q96" s="18"/>
      <c r="R96" s="18"/>
      <c r="S96" s="18"/>
      <c r="T96" s="18"/>
    </row>
    <row r="97" spans="1:20">
      <c r="A97" s="4">
        <v>93</v>
      </c>
      <c r="B97" s="17"/>
      <c r="C97" s="18"/>
      <c r="D97" s="18"/>
      <c r="E97" s="19"/>
      <c r="F97" s="18"/>
      <c r="G97" s="19"/>
      <c r="H97" s="19"/>
      <c r="I97" s="57">
        <f t="shared" si="1"/>
        <v>0</v>
      </c>
      <c r="J97" s="18"/>
      <c r="K97" s="18"/>
      <c r="L97" s="18"/>
      <c r="M97" s="18"/>
      <c r="N97" s="18"/>
      <c r="O97" s="18"/>
      <c r="P97" s="23"/>
      <c r="Q97" s="18"/>
      <c r="R97" s="18"/>
      <c r="S97" s="18"/>
      <c r="T97" s="18"/>
    </row>
    <row r="98" spans="1:20">
      <c r="A98" s="4">
        <v>94</v>
      </c>
      <c r="B98" s="17"/>
      <c r="C98" s="18"/>
      <c r="D98" s="18"/>
      <c r="E98" s="19"/>
      <c r="F98" s="18"/>
      <c r="G98" s="19"/>
      <c r="H98" s="19"/>
      <c r="I98" s="57">
        <f t="shared" si="1"/>
        <v>0</v>
      </c>
      <c r="J98" s="18"/>
      <c r="K98" s="18"/>
      <c r="L98" s="18"/>
      <c r="M98" s="18"/>
      <c r="N98" s="18"/>
      <c r="O98" s="18"/>
      <c r="P98" s="23"/>
      <c r="Q98" s="18"/>
      <c r="R98" s="18"/>
      <c r="S98" s="18"/>
      <c r="T98" s="18"/>
    </row>
    <row r="99" spans="1:20">
      <c r="A99" s="4">
        <v>95</v>
      </c>
      <c r="B99" s="17"/>
      <c r="C99" s="18"/>
      <c r="D99" s="18"/>
      <c r="E99" s="19"/>
      <c r="F99" s="18"/>
      <c r="G99" s="19"/>
      <c r="H99" s="19"/>
      <c r="I99" s="57">
        <f t="shared" si="1"/>
        <v>0</v>
      </c>
      <c r="J99" s="18"/>
      <c r="K99" s="18"/>
      <c r="L99" s="18"/>
      <c r="M99" s="18"/>
      <c r="N99" s="18"/>
      <c r="O99" s="18"/>
      <c r="P99" s="23"/>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3"/>
      <c r="Q164" s="18"/>
      <c r="R164" s="18"/>
      <c r="S164" s="18"/>
      <c r="T164" s="18"/>
    </row>
    <row r="165" spans="1:20">
      <c r="A165" s="20" t="s">
        <v>11</v>
      </c>
      <c r="B165" s="38"/>
      <c r="C165" s="20">
        <f>COUNTIFS(C5:C164,"*")</f>
        <v>88</v>
      </c>
      <c r="D165" s="20"/>
      <c r="E165" s="13"/>
      <c r="F165" s="20"/>
      <c r="G165" s="58">
        <f>SUM(G5:G164)</f>
        <v>4063</v>
      </c>
      <c r="H165" s="58">
        <f>SUM(H5:H164)</f>
        <v>3914</v>
      </c>
      <c r="I165" s="58">
        <f>SUM(I5:I164)</f>
        <v>7977</v>
      </c>
      <c r="J165" s="20"/>
      <c r="K165" s="20"/>
      <c r="L165" s="20"/>
      <c r="M165" s="20"/>
      <c r="N165" s="20"/>
      <c r="O165" s="20"/>
      <c r="P165" s="14"/>
      <c r="Q165" s="20"/>
      <c r="R165" s="20"/>
      <c r="S165" s="20"/>
      <c r="T165" s="12"/>
    </row>
    <row r="166" spans="1:20">
      <c r="A166" s="43" t="s">
        <v>62</v>
      </c>
      <c r="B166" s="10">
        <f>COUNTIF(B$5:B$164,"Team 1")</f>
        <v>44</v>
      </c>
      <c r="C166" s="43" t="s">
        <v>25</v>
      </c>
      <c r="D166" s="10">
        <f>COUNTIF(D5:D164,"Anganwadi")</f>
        <v>80</v>
      </c>
    </row>
    <row r="167" spans="1:20">
      <c r="A167" s="43" t="s">
        <v>63</v>
      </c>
      <c r="B167" s="10">
        <f>COUNTIF(B$6:B$164,"Team 2")</f>
        <v>44</v>
      </c>
      <c r="C167" s="43"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L62" sqref="L62"/>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240" t="s">
        <v>70</v>
      </c>
      <c r="B1" s="240"/>
      <c r="C1" s="240"/>
      <c r="D1" s="53"/>
      <c r="E1" s="53"/>
      <c r="F1" s="53"/>
      <c r="G1" s="53"/>
      <c r="H1" s="53"/>
      <c r="I1" s="53"/>
      <c r="J1" s="53"/>
      <c r="K1" s="53"/>
      <c r="L1" s="53"/>
      <c r="M1" s="53"/>
      <c r="N1" s="53"/>
      <c r="O1" s="53"/>
      <c r="P1" s="53"/>
      <c r="Q1" s="53"/>
      <c r="R1" s="53"/>
      <c r="S1" s="53"/>
    </row>
    <row r="2" spans="1:20">
      <c r="A2" s="236" t="s">
        <v>59</v>
      </c>
      <c r="B2" s="237"/>
      <c r="C2" s="237"/>
      <c r="D2" s="24">
        <v>43678</v>
      </c>
      <c r="E2" s="21"/>
      <c r="F2" s="21"/>
      <c r="G2" s="21"/>
      <c r="H2" s="21"/>
      <c r="I2" s="21"/>
      <c r="J2" s="21"/>
      <c r="K2" s="21"/>
      <c r="L2" s="21"/>
      <c r="M2" s="21"/>
      <c r="N2" s="21"/>
      <c r="O2" s="21"/>
      <c r="P2" s="21"/>
      <c r="Q2" s="21"/>
      <c r="R2" s="21"/>
      <c r="S2" s="21"/>
    </row>
    <row r="3" spans="1:20" ht="24" customHeight="1">
      <c r="A3" s="232" t="s">
        <v>14</v>
      </c>
      <c r="B3" s="234" t="s">
        <v>61</v>
      </c>
      <c r="C3" s="231" t="s">
        <v>7</v>
      </c>
      <c r="D3" s="231" t="s">
        <v>55</v>
      </c>
      <c r="E3" s="231" t="s">
        <v>16</v>
      </c>
      <c r="F3" s="238" t="s">
        <v>17</v>
      </c>
      <c r="G3" s="231" t="s">
        <v>8</v>
      </c>
      <c r="H3" s="231"/>
      <c r="I3" s="231"/>
      <c r="J3" s="231" t="s">
        <v>31</v>
      </c>
      <c r="K3" s="234" t="s">
        <v>33</v>
      </c>
      <c r="L3" s="234" t="s">
        <v>50</v>
      </c>
      <c r="M3" s="234" t="s">
        <v>51</v>
      </c>
      <c r="N3" s="234" t="s">
        <v>34</v>
      </c>
      <c r="O3" s="234" t="s">
        <v>35</v>
      </c>
      <c r="P3" s="232" t="s">
        <v>54</v>
      </c>
      <c r="Q3" s="231" t="s">
        <v>52</v>
      </c>
      <c r="R3" s="231" t="s">
        <v>32</v>
      </c>
      <c r="S3" s="231" t="s">
        <v>53</v>
      </c>
      <c r="T3" s="231" t="s">
        <v>13</v>
      </c>
    </row>
    <row r="4" spans="1:20" ht="25.5" customHeight="1">
      <c r="A4" s="232"/>
      <c r="B4" s="239"/>
      <c r="C4" s="231"/>
      <c r="D4" s="231"/>
      <c r="E4" s="231"/>
      <c r="F4" s="238"/>
      <c r="G4" s="22" t="s">
        <v>9</v>
      </c>
      <c r="H4" s="22" t="s">
        <v>10</v>
      </c>
      <c r="I4" s="22" t="s">
        <v>11</v>
      </c>
      <c r="J4" s="231"/>
      <c r="K4" s="235"/>
      <c r="L4" s="235"/>
      <c r="M4" s="235"/>
      <c r="N4" s="235"/>
      <c r="O4" s="235"/>
      <c r="P4" s="232"/>
      <c r="Q4" s="232"/>
      <c r="R4" s="231"/>
      <c r="S4" s="231"/>
      <c r="T4" s="231"/>
    </row>
    <row r="5" spans="1:20" ht="33">
      <c r="A5" s="4">
        <v>1</v>
      </c>
      <c r="B5" s="66" t="s">
        <v>62</v>
      </c>
      <c r="C5" s="79" t="s">
        <v>393</v>
      </c>
      <c r="D5" s="160" t="s">
        <v>25</v>
      </c>
      <c r="E5" s="19">
        <v>168</v>
      </c>
      <c r="F5" s="160"/>
      <c r="G5" s="19">
        <v>54</v>
      </c>
      <c r="H5" s="19">
        <v>44</v>
      </c>
      <c r="I5" s="57">
        <f>SUM(G5:H5)</f>
        <v>98</v>
      </c>
      <c r="J5" s="18" t="s">
        <v>529</v>
      </c>
      <c r="K5" s="47" t="s">
        <v>158</v>
      </c>
      <c r="L5" s="104" t="s">
        <v>670</v>
      </c>
      <c r="M5" s="93">
        <v>9854377270</v>
      </c>
      <c r="N5" s="94" t="s">
        <v>671</v>
      </c>
      <c r="O5" s="81">
        <v>9854846684</v>
      </c>
      <c r="P5" s="81" t="s">
        <v>846</v>
      </c>
      <c r="Q5" s="161" t="s">
        <v>177</v>
      </c>
      <c r="R5" s="161">
        <v>7</v>
      </c>
      <c r="S5" s="161" t="s">
        <v>164</v>
      </c>
      <c r="T5" s="18"/>
    </row>
    <row r="6" spans="1:20" ht="33">
      <c r="A6" s="4">
        <v>2</v>
      </c>
      <c r="B6" s="66" t="s">
        <v>62</v>
      </c>
      <c r="C6" s="79" t="s">
        <v>722</v>
      </c>
      <c r="D6" s="160" t="s">
        <v>23</v>
      </c>
      <c r="E6" s="19" t="s">
        <v>723</v>
      </c>
      <c r="F6" s="160" t="s">
        <v>99</v>
      </c>
      <c r="G6" s="19">
        <v>16</v>
      </c>
      <c r="H6" s="19">
        <v>13</v>
      </c>
      <c r="I6" s="57">
        <f t="shared" ref="I6:I69" si="0">SUM(G6:H6)</f>
        <v>29</v>
      </c>
      <c r="J6" s="18" t="s">
        <v>734</v>
      </c>
      <c r="K6" s="47" t="s">
        <v>158</v>
      </c>
      <c r="L6" s="103" t="s">
        <v>205</v>
      </c>
      <c r="M6" s="81">
        <v>9854377213</v>
      </c>
      <c r="N6" s="81" t="s">
        <v>206</v>
      </c>
      <c r="O6" s="103">
        <v>7896806768</v>
      </c>
      <c r="P6" s="81" t="s">
        <v>846</v>
      </c>
      <c r="Q6" s="161" t="s">
        <v>177</v>
      </c>
      <c r="R6" s="161">
        <v>7</v>
      </c>
      <c r="S6" s="161" t="s">
        <v>164</v>
      </c>
      <c r="T6" s="18"/>
    </row>
    <row r="7" spans="1:20" ht="49.5">
      <c r="A7" s="4">
        <v>3</v>
      </c>
      <c r="B7" s="66" t="s">
        <v>63</v>
      </c>
      <c r="C7" s="79" t="s">
        <v>392</v>
      </c>
      <c r="D7" s="160" t="s">
        <v>25</v>
      </c>
      <c r="E7" s="19">
        <v>151</v>
      </c>
      <c r="F7" s="160"/>
      <c r="G7" s="19">
        <v>64</v>
      </c>
      <c r="H7" s="19">
        <v>60</v>
      </c>
      <c r="I7" s="57">
        <f t="shared" si="0"/>
        <v>124</v>
      </c>
      <c r="J7" s="18" t="s">
        <v>735</v>
      </c>
      <c r="K7" s="47" t="s">
        <v>158</v>
      </c>
      <c r="L7" s="104" t="s">
        <v>279</v>
      </c>
      <c r="M7" s="100">
        <v>9864782335</v>
      </c>
      <c r="N7" s="94" t="s">
        <v>280</v>
      </c>
      <c r="O7" s="105">
        <v>9678749284</v>
      </c>
      <c r="P7" s="81" t="s">
        <v>846</v>
      </c>
      <c r="Q7" s="161" t="s">
        <v>177</v>
      </c>
      <c r="R7" s="161">
        <v>8</v>
      </c>
      <c r="S7" s="161" t="s">
        <v>164</v>
      </c>
      <c r="T7" s="18"/>
    </row>
    <row r="8" spans="1:20" ht="49.5">
      <c r="A8" s="4">
        <v>4</v>
      </c>
      <c r="B8" s="66" t="s">
        <v>63</v>
      </c>
      <c r="C8" s="70" t="s">
        <v>563</v>
      </c>
      <c r="D8" s="160" t="s">
        <v>23</v>
      </c>
      <c r="E8" s="79" t="s">
        <v>564</v>
      </c>
      <c r="F8" s="160" t="s">
        <v>94</v>
      </c>
      <c r="G8" s="19">
        <v>23</v>
      </c>
      <c r="H8" s="19">
        <v>45</v>
      </c>
      <c r="I8" s="57">
        <f t="shared" si="0"/>
        <v>68</v>
      </c>
      <c r="J8" s="128" t="s">
        <v>604</v>
      </c>
      <c r="K8" s="76" t="s">
        <v>158</v>
      </c>
      <c r="L8" s="89" t="s">
        <v>279</v>
      </c>
      <c r="M8" s="103">
        <v>9864782335</v>
      </c>
      <c r="N8" s="81" t="s">
        <v>280</v>
      </c>
      <c r="O8" s="103">
        <v>9678749284</v>
      </c>
      <c r="P8" s="81" t="s">
        <v>846</v>
      </c>
      <c r="Q8" s="161" t="s">
        <v>177</v>
      </c>
      <c r="R8" s="161">
        <v>3</v>
      </c>
      <c r="S8" s="161" t="s">
        <v>164</v>
      </c>
      <c r="T8" s="18"/>
    </row>
    <row r="9" spans="1:20" ht="33">
      <c r="A9" s="4">
        <v>5</v>
      </c>
      <c r="B9" s="66" t="s">
        <v>62</v>
      </c>
      <c r="C9" s="79" t="s">
        <v>86</v>
      </c>
      <c r="D9" s="160" t="s">
        <v>25</v>
      </c>
      <c r="E9" s="19">
        <v>136</v>
      </c>
      <c r="F9" s="160"/>
      <c r="G9" s="19">
        <v>106</v>
      </c>
      <c r="H9" s="19">
        <v>75</v>
      </c>
      <c r="I9" s="57">
        <f t="shared" si="0"/>
        <v>181</v>
      </c>
      <c r="J9" s="18" t="s">
        <v>157</v>
      </c>
      <c r="K9" s="47" t="s">
        <v>158</v>
      </c>
      <c r="L9" s="103" t="s">
        <v>159</v>
      </c>
      <c r="M9" s="81">
        <v>9864840554</v>
      </c>
      <c r="N9" s="81" t="s">
        <v>160</v>
      </c>
      <c r="O9" s="103">
        <v>8011402772</v>
      </c>
      <c r="P9" s="81" t="s">
        <v>847</v>
      </c>
      <c r="Q9" s="161" t="s">
        <v>186</v>
      </c>
      <c r="R9" s="161">
        <v>8</v>
      </c>
      <c r="S9" s="161" t="s">
        <v>164</v>
      </c>
      <c r="T9" s="18"/>
    </row>
    <row r="10" spans="1:20" ht="49.5">
      <c r="A10" s="4">
        <v>6</v>
      </c>
      <c r="B10" s="66" t="s">
        <v>62</v>
      </c>
      <c r="C10" s="70" t="s">
        <v>87</v>
      </c>
      <c r="D10" s="161" t="s">
        <v>23</v>
      </c>
      <c r="E10" s="79"/>
      <c r="F10" s="161" t="s">
        <v>88</v>
      </c>
      <c r="G10" s="19">
        <v>7</v>
      </c>
      <c r="H10" s="19">
        <v>8</v>
      </c>
      <c r="I10" s="57">
        <f t="shared" si="0"/>
        <v>15</v>
      </c>
      <c r="J10" s="128" t="s">
        <v>165</v>
      </c>
      <c r="K10" s="129" t="s">
        <v>158</v>
      </c>
      <c r="L10" s="103" t="s">
        <v>159</v>
      </c>
      <c r="M10" s="81">
        <v>9864840554</v>
      </c>
      <c r="N10" s="81" t="s">
        <v>160</v>
      </c>
      <c r="O10" s="103">
        <v>8011402772</v>
      </c>
      <c r="P10" s="81" t="s">
        <v>847</v>
      </c>
      <c r="Q10" s="161" t="s">
        <v>186</v>
      </c>
      <c r="R10" s="161">
        <v>5</v>
      </c>
      <c r="S10" s="161" t="s">
        <v>164</v>
      </c>
      <c r="T10" s="18"/>
    </row>
    <row r="11" spans="1:20" ht="33">
      <c r="A11" s="4">
        <v>7</v>
      </c>
      <c r="B11" s="66" t="s">
        <v>63</v>
      </c>
      <c r="C11" s="88" t="s">
        <v>89</v>
      </c>
      <c r="D11" s="161" t="s">
        <v>25</v>
      </c>
      <c r="E11" s="19">
        <v>189</v>
      </c>
      <c r="F11" s="161"/>
      <c r="G11" s="19">
        <v>55</v>
      </c>
      <c r="H11" s="19">
        <v>64</v>
      </c>
      <c r="I11" s="57">
        <f t="shared" si="0"/>
        <v>119</v>
      </c>
      <c r="J11" s="18" t="s">
        <v>167</v>
      </c>
      <c r="K11" s="47" t="s">
        <v>158</v>
      </c>
      <c r="L11" s="103" t="s">
        <v>159</v>
      </c>
      <c r="M11" s="81">
        <v>9864840554</v>
      </c>
      <c r="N11" s="81" t="s">
        <v>160</v>
      </c>
      <c r="O11" s="103">
        <v>8011402772</v>
      </c>
      <c r="P11" s="81" t="s">
        <v>847</v>
      </c>
      <c r="Q11" s="161" t="s">
        <v>186</v>
      </c>
      <c r="R11" s="161">
        <v>4</v>
      </c>
      <c r="S11" s="161" t="s">
        <v>164</v>
      </c>
      <c r="T11" s="18"/>
    </row>
    <row r="12" spans="1:20" ht="33">
      <c r="A12" s="4">
        <v>8</v>
      </c>
      <c r="B12" s="66" t="s">
        <v>63</v>
      </c>
      <c r="C12" s="79" t="s">
        <v>90</v>
      </c>
      <c r="D12" s="160" t="s">
        <v>23</v>
      </c>
      <c r="E12" s="19" t="s">
        <v>91</v>
      </c>
      <c r="F12" s="160" t="s">
        <v>92</v>
      </c>
      <c r="G12" s="19">
        <v>28</v>
      </c>
      <c r="H12" s="19">
        <v>29</v>
      </c>
      <c r="I12" s="57">
        <f t="shared" si="0"/>
        <v>57</v>
      </c>
      <c r="J12" s="18" t="s">
        <v>168</v>
      </c>
      <c r="K12" s="47" t="s">
        <v>158</v>
      </c>
      <c r="L12" s="104" t="s">
        <v>159</v>
      </c>
      <c r="M12" s="100">
        <v>9864840554</v>
      </c>
      <c r="N12" s="94" t="s">
        <v>160</v>
      </c>
      <c r="O12" s="105">
        <v>9854121280</v>
      </c>
      <c r="P12" s="81" t="s">
        <v>847</v>
      </c>
      <c r="Q12" s="161" t="s">
        <v>186</v>
      </c>
      <c r="R12" s="161">
        <v>7</v>
      </c>
      <c r="S12" s="161" t="s">
        <v>164</v>
      </c>
      <c r="T12" s="18"/>
    </row>
    <row r="13" spans="1:20" ht="33">
      <c r="A13" s="4">
        <v>9</v>
      </c>
      <c r="B13" s="66" t="s">
        <v>62</v>
      </c>
      <c r="C13" s="79" t="s">
        <v>724</v>
      </c>
      <c r="D13" s="160" t="s">
        <v>23</v>
      </c>
      <c r="E13" s="19">
        <v>18271100827</v>
      </c>
      <c r="F13" s="160" t="s">
        <v>94</v>
      </c>
      <c r="G13" s="19">
        <v>53</v>
      </c>
      <c r="H13" s="19">
        <v>43</v>
      </c>
      <c r="I13" s="57">
        <f t="shared" si="0"/>
        <v>96</v>
      </c>
      <c r="J13" s="18" t="s">
        <v>736</v>
      </c>
      <c r="K13" s="47" t="s">
        <v>158</v>
      </c>
      <c r="L13" s="104" t="s">
        <v>482</v>
      </c>
      <c r="M13" s="93" t="s">
        <v>483</v>
      </c>
      <c r="N13" s="105" t="s">
        <v>484</v>
      </c>
      <c r="O13" s="94">
        <v>8486597108</v>
      </c>
      <c r="P13" s="81" t="s">
        <v>848</v>
      </c>
      <c r="Q13" s="161" t="s">
        <v>195</v>
      </c>
      <c r="R13" s="161">
        <v>7</v>
      </c>
      <c r="S13" s="161" t="s">
        <v>164</v>
      </c>
      <c r="T13" s="18"/>
    </row>
    <row r="14" spans="1:20" ht="33">
      <c r="A14" s="4">
        <v>10</v>
      </c>
      <c r="B14" s="66" t="s">
        <v>63</v>
      </c>
      <c r="C14" s="18" t="s">
        <v>725</v>
      </c>
      <c r="D14" s="161" t="s">
        <v>23</v>
      </c>
      <c r="E14" s="19"/>
      <c r="F14" s="161" t="s">
        <v>99</v>
      </c>
      <c r="G14" s="19">
        <v>20</v>
      </c>
      <c r="H14" s="19">
        <v>31</v>
      </c>
      <c r="I14" s="57">
        <f t="shared" si="0"/>
        <v>51</v>
      </c>
      <c r="J14" s="18" t="s">
        <v>737</v>
      </c>
      <c r="K14" s="47" t="s">
        <v>158</v>
      </c>
      <c r="L14" s="104" t="s">
        <v>482</v>
      </c>
      <c r="M14" s="93" t="s">
        <v>483</v>
      </c>
      <c r="N14" s="105" t="s">
        <v>484</v>
      </c>
      <c r="O14" s="94">
        <v>8486597108</v>
      </c>
      <c r="P14" s="81" t="s">
        <v>848</v>
      </c>
      <c r="Q14" s="161" t="s">
        <v>195</v>
      </c>
      <c r="R14" s="161">
        <v>8</v>
      </c>
      <c r="S14" s="161" t="s">
        <v>164</v>
      </c>
      <c r="T14" s="18"/>
    </row>
    <row r="15" spans="1:20" ht="33">
      <c r="A15" s="4">
        <v>11</v>
      </c>
      <c r="B15" s="71" t="s">
        <v>62</v>
      </c>
      <c r="C15" s="70" t="s">
        <v>646</v>
      </c>
      <c r="D15" s="156" t="s">
        <v>25</v>
      </c>
      <c r="E15" s="78"/>
      <c r="F15" s="156"/>
      <c r="G15" s="78">
        <v>73</v>
      </c>
      <c r="H15" s="78">
        <v>81</v>
      </c>
      <c r="I15" s="57">
        <f t="shared" si="0"/>
        <v>154</v>
      </c>
      <c r="J15" s="128" t="s">
        <v>624</v>
      </c>
      <c r="K15" s="74" t="s">
        <v>158</v>
      </c>
      <c r="L15" s="107" t="s">
        <v>174</v>
      </c>
      <c r="M15" s="100">
        <v>9864844082</v>
      </c>
      <c r="N15" s="89" t="s">
        <v>175</v>
      </c>
      <c r="O15" s="107">
        <v>9707912094</v>
      </c>
      <c r="P15" s="81" t="s">
        <v>849</v>
      </c>
      <c r="Q15" s="118" t="s">
        <v>203</v>
      </c>
      <c r="R15" s="118">
        <v>7</v>
      </c>
      <c r="S15" s="161" t="s">
        <v>164</v>
      </c>
      <c r="T15" s="18"/>
    </row>
    <row r="16" spans="1:20" ht="33">
      <c r="A16" s="4">
        <v>12</v>
      </c>
      <c r="B16" s="66" t="s">
        <v>62</v>
      </c>
      <c r="C16" s="88" t="s">
        <v>726</v>
      </c>
      <c r="D16" s="160" t="s">
        <v>23</v>
      </c>
      <c r="E16" s="19" t="s">
        <v>98</v>
      </c>
      <c r="F16" s="160" t="s">
        <v>99</v>
      </c>
      <c r="G16" s="19">
        <v>15</v>
      </c>
      <c r="H16" s="19">
        <v>12</v>
      </c>
      <c r="I16" s="57">
        <f t="shared" si="0"/>
        <v>27</v>
      </c>
      <c r="J16" s="18" t="s">
        <v>738</v>
      </c>
      <c r="K16" s="47" t="s">
        <v>158</v>
      </c>
      <c r="L16" s="103" t="s">
        <v>179</v>
      </c>
      <c r="M16" s="81">
        <v>9859262332</v>
      </c>
      <c r="N16" s="81" t="s">
        <v>180</v>
      </c>
      <c r="O16" s="103">
        <v>7399174854</v>
      </c>
      <c r="P16" s="81" t="s">
        <v>849</v>
      </c>
      <c r="Q16" s="118" t="s">
        <v>203</v>
      </c>
      <c r="R16" s="161">
        <v>8</v>
      </c>
      <c r="S16" s="161" t="s">
        <v>164</v>
      </c>
      <c r="T16" s="18"/>
    </row>
    <row r="17" spans="1:20" ht="33">
      <c r="A17" s="4">
        <v>13</v>
      </c>
      <c r="B17" s="66" t="s">
        <v>63</v>
      </c>
      <c r="C17" s="77" t="s">
        <v>639</v>
      </c>
      <c r="D17" s="148" t="s">
        <v>25</v>
      </c>
      <c r="E17" s="19">
        <v>58</v>
      </c>
      <c r="F17" s="148"/>
      <c r="G17" s="19">
        <v>40</v>
      </c>
      <c r="H17" s="19">
        <v>45</v>
      </c>
      <c r="I17" s="57">
        <f t="shared" si="0"/>
        <v>85</v>
      </c>
      <c r="J17" s="18" t="s">
        <v>739</v>
      </c>
      <c r="K17" s="47" t="s">
        <v>158</v>
      </c>
      <c r="L17" s="103" t="s">
        <v>182</v>
      </c>
      <c r="M17" s="81" t="s">
        <v>183</v>
      </c>
      <c r="N17" s="81" t="s">
        <v>184</v>
      </c>
      <c r="O17" s="105">
        <v>8724979814</v>
      </c>
      <c r="P17" s="81" t="s">
        <v>849</v>
      </c>
      <c r="Q17" s="118" t="s">
        <v>203</v>
      </c>
      <c r="R17" s="161">
        <v>2</v>
      </c>
      <c r="S17" s="161" t="s">
        <v>164</v>
      </c>
      <c r="T17" s="18"/>
    </row>
    <row r="18" spans="1:20" ht="33">
      <c r="A18" s="4">
        <v>14</v>
      </c>
      <c r="B18" s="66" t="s">
        <v>63</v>
      </c>
      <c r="C18" s="80" t="s">
        <v>101</v>
      </c>
      <c r="D18" s="148" t="s">
        <v>23</v>
      </c>
      <c r="E18" s="19" t="s">
        <v>102</v>
      </c>
      <c r="F18" s="148" t="s">
        <v>94</v>
      </c>
      <c r="G18" s="19">
        <v>38</v>
      </c>
      <c r="H18" s="19">
        <v>32</v>
      </c>
      <c r="I18" s="57">
        <f t="shared" si="0"/>
        <v>70</v>
      </c>
      <c r="J18" s="111" t="s">
        <v>187</v>
      </c>
      <c r="K18" s="47" t="s">
        <v>158</v>
      </c>
      <c r="L18" s="108" t="s">
        <v>188</v>
      </c>
      <c r="M18" s="144">
        <v>9401453416</v>
      </c>
      <c r="N18" s="110" t="s">
        <v>189</v>
      </c>
      <c r="O18" s="105">
        <v>9577846183</v>
      </c>
      <c r="P18" s="81" t="s">
        <v>849</v>
      </c>
      <c r="Q18" s="118" t="s">
        <v>203</v>
      </c>
      <c r="R18" s="161">
        <v>8</v>
      </c>
      <c r="S18" s="161" t="s">
        <v>164</v>
      </c>
      <c r="T18" s="18"/>
    </row>
    <row r="19" spans="1:20" ht="33">
      <c r="A19" s="4">
        <v>15</v>
      </c>
      <c r="B19" s="66" t="s">
        <v>62</v>
      </c>
      <c r="C19" s="77" t="s">
        <v>105</v>
      </c>
      <c r="D19" s="148" t="s">
        <v>23</v>
      </c>
      <c r="E19" s="19">
        <v>18271100317</v>
      </c>
      <c r="F19" s="148" t="s">
        <v>94</v>
      </c>
      <c r="G19" s="19">
        <v>46</v>
      </c>
      <c r="H19" s="19">
        <v>53</v>
      </c>
      <c r="I19" s="57">
        <f t="shared" si="0"/>
        <v>99</v>
      </c>
      <c r="J19" s="18" t="s">
        <v>199</v>
      </c>
      <c r="K19" s="47" t="s">
        <v>158</v>
      </c>
      <c r="L19" s="103" t="s">
        <v>191</v>
      </c>
      <c r="M19" s="81" t="s">
        <v>192</v>
      </c>
      <c r="N19" s="81" t="s">
        <v>193</v>
      </c>
      <c r="O19" s="105">
        <v>8876332911</v>
      </c>
      <c r="P19" s="81" t="s">
        <v>850</v>
      </c>
      <c r="Q19" s="162" t="s">
        <v>162</v>
      </c>
      <c r="R19" s="161">
        <v>4</v>
      </c>
      <c r="S19" s="161" t="s">
        <v>164</v>
      </c>
      <c r="T19" s="18"/>
    </row>
    <row r="20" spans="1:20" ht="33">
      <c r="A20" s="4">
        <v>16</v>
      </c>
      <c r="B20" s="66" t="s">
        <v>63</v>
      </c>
      <c r="C20" s="77" t="s">
        <v>727</v>
      </c>
      <c r="D20" s="148" t="s">
        <v>23</v>
      </c>
      <c r="E20" s="19"/>
      <c r="F20" s="148" t="s">
        <v>94</v>
      </c>
      <c r="G20" s="19">
        <v>47</v>
      </c>
      <c r="H20" s="19">
        <v>25</v>
      </c>
      <c r="I20" s="57">
        <f t="shared" si="0"/>
        <v>72</v>
      </c>
      <c r="J20" s="18" t="s">
        <v>172</v>
      </c>
      <c r="K20" s="47" t="s">
        <v>158</v>
      </c>
      <c r="L20" s="104" t="s">
        <v>197</v>
      </c>
      <c r="M20" s="93">
        <v>9678510074</v>
      </c>
      <c r="N20" s="113" t="s">
        <v>198</v>
      </c>
      <c r="O20" s="113">
        <v>9854317808</v>
      </c>
      <c r="P20" s="81" t="s">
        <v>850</v>
      </c>
      <c r="Q20" s="162" t="s">
        <v>162</v>
      </c>
      <c r="R20" s="161">
        <v>3</v>
      </c>
      <c r="S20" s="161" t="s">
        <v>164</v>
      </c>
      <c r="T20" s="18"/>
    </row>
    <row r="21" spans="1:20" ht="33">
      <c r="A21" s="4">
        <v>17</v>
      </c>
      <c r="B21" s="66" t="s">
        <v>62</v>
      </c>
      <c r="C21" s="77" t="s">
        <v>103</v>
      </c>
      <c r="D21" s="148" t="s">
        <v>25</v>
      </c>
      <c r="E21" s="19">
        <v>7</v>
      </c>
      <c r="F21" s="148"/>
      <c r="G21" s="19">
        <v>35</v>
      </c>
      <c r="H21" s="19">
        <v>42</v>
      </c>
      <c r="I21" s="57">
        <f t="shared" si="0"/>
        <v>77</v>
      </c>
      <c r="J21" s="18" t="s">
        <v>190</v>
      </c>
      <c r="K21" s="47" t="s">
        <v>740</v>
      </c>
      <c r="L21" s="104" t="s">
        <v>200</v>
      </c>
      <c r="M21" s="93">
        <v>9706048951</v>
      </c>
      <c r="N21" s="94" t="s">
        <v>201</v>
      </c>
      <c r="O21" s="94">
        <v>8876090995</v>
      </c>
      <c r="P21" s="81" t="s">
        <v>851</v>
      </c>
      <c r="Q21" s="162" t="s">
        <v>171</v>
      </c>
      <c r="R21" s="161">
        <v>7</v>
      </c>
      <c r="S21" s="161" t="s">
        <v>164</v>
      </c>
      <c r="T21" s="18"/>
    </row>
    <row r="22" spans="1:20" ht="33">
      <c r="A22" s="4">
        <v>18</v>
      </c>
      <c r="B22" s="66" t="s">
        <v>63</v>
      </c>
      <c r="C22" s="70" t="s">
        <v>104</v>
      </c>
      <c r="D22" s="148" t="s">
        <v>25</v>
      </c>
      <c r="E22" s="19">
        <v>11</v>
      </c>
      <c r="F22" s="148"/>
      <c r="G22" s="19">
        <v>45</v>
      </c>
      <c r="H22" s="19">
        <v>40</v>
      </c>
      <c r="I22" s="57">
        <f t="shared" si="0"/>
        <v>85</v>
      </c>
      <c r="J22" s="18" t="s">
        <v>196</v>
      </c>
      <c r="K22" s="47" t="s">
        <v>158</v>
      </c>
      <c r="L22" s="104" t="s">
        <v>205</v>
      </c>
      <c r="M22" s="93">
        <v>9854377213</v>
      </c>
      <c r="N22" s="113" t="s">
        <v>206</v>
      </c>
      <c r="O22" s="113">
        <v>7896806768</v>
      </c>
      <c r="P22" s="81" t="s">
        <v>851</v>
      </c>
      <c r="Q22" s="162" t="s">
        <v>171</v>
      </c>
      <c r="R22" s="161">
        <v>7</v>
      </c>
      <c r="S22" s="161" t="s">
        <v>164</v>
      </c>
      <c r="T22" s="18"/>
    </row>
    <row r="23" spans="1:20" ht="33">
      <c r="A23" s="4">
        <v>19</v>
      </c>
      <c r="B23" s="71" t="s">
        <v>62</v>
      </c>
      <c r="C23" s="70" t="s">
        <v>645</v>
      </c>
      <c r="D23" s="121" t="s">
        <v>25</v>
      </c>
      <c r="E23" s="78"/>
      <c r="F23" s="121"/>
      <c r="G23" s="72">
        <v>20</v>
      </c>
      <c r="H23" s="72">
        <v>24</v>
      </c>
      <c r="I23" s="57">
        <f t="shared" si="0"/>
        <v>44</v>
      </c>
      <c r="J23" s="128" t="s">
        <v>693</v>
      </c>
      <c r="K23" s="47" t="s">
        <v>158</v>
      </c>
      <c r="L23" s="103" t="s">
        <v>200</v>
      </c>
      <c r="M23" s="89">
        <v>9706048951</v>
      </c>
      <c r="N23" s="103" t="s">
        <v>694</v>
      </c>
      <c r="O23" s="81">
        <v>9859334881</v>
      </c>
      <c r="P23" s="81" t="s">
        <v>852</v>
      </c>
      <c r="Q23" s="162" t="s">
        <v>177</v>
      </c>
      <c r="R23" s="118">
        <v>9</v>
      </c>
      <c r="S23" s="161" t="s">
        <v>164</v>
      </c>
      <c r="T23" s="18"/>
    </row>
    <row r="24" spans="1:20" ht="49.5">
      <c r="A24" s="4">
        <v>20</v>
      </c>
      <c r="B24" s="71" t="s">
        <v>62</v>
      </c>
      <c r="C24" s="79" t="s">
        <v>539</v>
      </c>
      <c r="D24" s="121" t="s">
        <v>23</v>
      </c>
      <c r="E24" s="78" t="s">
        <v>540</v>
      </c>
      <c r="F24" s="121" t="s">
        <v>94</v>
      </c>
      <c r="G24" s="74">
        <v>17</v>
      </c>
      <c r="H24" s="74">
        <v>23</v>
      </c>
      <c r="I24" s="57">
        <f t="shared" si="0"/>
        <v>40</v>
      </c>
      <c r="J24" s="118" t="s">
        <v>587</v>
      </c>
      <c r="K24" s="74" t="s">
        <v>158</v>
      </c>
      <c r="L24" s="104" t="s">
        <v>188</v>
      </c>
      <c r="M24" s="101" t="s">
        <v>504</v>
      </c>
      <c r="N24" s="105" t="s">
        <v>595</v>
      </c>
      <c r="O24" s="94">
        <v>9859460409</v>
      </c>
      <c r="P24" s="81" t="s">
        <v>852</v>
      </c>
      <c r="Q24" s="162" t="s">
        <v>177</v>
      </c>
      <c r="R24" s="118">
        <v>5</v>
      </c>
      <c r="S24" s="118"/>
      <c r="T24" s="18"/>
    </row>
    <row r="25" spans="1:20" ht="33">
      <c r="A25" s="4">
        <v>21</v>
      </c>
      <c r="B25" s="66" t="s">
        <v>63</v>
      </c>
      <c r="C25" s="77" t="s">
        <v>107</v>
      </c>
      <c r="D25" s="148" t="s">
        <v>25</v>
      </c>
      <c r="E25" s="19">
        <v>16</v>
      </c>
      <c r="F25" s="148"/>
      <c r="G25" s="19">
        <v>22</v>
      </c>
      <c r="H25" s="19">
        <v>23</v>
      </c>
      <c r="I25" s="57">
        <f t="shared" si="0"/>
        <v>45</v>
      </c>
      <c r="J25" s="18" t="s">
        <v>207</v>
      </c>
      <c r="K25" s="47" t="s">
        <v>158</v>
      </c>
      <c r="L25" s="104" t="s">
        <v>208</v>
      </c>
      <c r="M25" s="93">
        <v>8812863053</v>
      </c>
      <c r="N25" s="94" t="s">
        <v>209</v>
      </c>
      <c r="O25" s="81">
        <v>9401363231</v>
      </c>
      <c r="P25" s="81" t="s">
        <v>852</v>
      </c>
      <c r="Q25" s="162" t="s">
        <v>177</v>
      </c>
      <c r="R25" s="161">
        <v>7</v>
      </c>
      <c r="S25" s="161" t="s">
        <v>164</v>
      </c>
      <c r="T25" s="18"/>
    </row>
    <row r="26" spans="1:20" ht="33">
      <c r="A26" s="4">
        <v>22</v>
      </c>
      <c r="B26" s="66" t="s">
        <v>63</v>
      </c>
      <c r="C26" s="77" t="s">
        <v>108</v>
      </c>
      <c r="D26" s="148" t="s">
        <v>23</v>
      </c>
      <c r="E26" s="19">
        <v>18271100538</v>
      </c>
      <c r="F26" s="148" t="s">
        <v>94</v>
      </c>
      <c r="G26" s="19">
        <v>23</v>
      </c>
      <c r="H26" s="19">
        <v>23</v>
      </c>
      <c r="I26" s="57">
        <f t="shared" si="0"/>
        <v>46</v>
      </c>
      <c r="J26" s="18" t="s">
        <v>211</v>
      </c>
      <c r="K26" s="47" t="s">
        <v>158</v>
      </c>
      <c r="L26" s="104" t="s">
        <v>208</v>
      </c>
      <c r="M26" s="93">
        <v>8812863053</v>
      </c>
      <c r="N26" s="94" t="s">
        <v>209</v>
      </c>
      <c r="O26" s="81">
        <v>9401363231</v>
      </c>
      <c r="P26" s="81" t="s">
        <v>852</v>
      </c>
      <c r="Q26" s="162" t="s">
        <v>177</v>
      </c>
      <c r="R26" s="161">
        <v>9</v>
      </c>
      <c r="S26" s="161" t="s">
        <v>164</v>
      </c>
      <c r="T26" s="18"/>
    </row>
    <row r="27" spans="1:20" ht="33">
      <c r="A27" s="4">
        <v>23</v>
      </c>
      <c r="B27" s="71" t="s">
        <v>62</v>
      </c>
      <c r="C27" s="77" t="s">
        <v>110</v>
      </c>
      <c r="D27" s="121" t="s">
        <v>23</v>
      </c>
      <c r="E27" s="78">
        <v>18271100321</v>
      </c>
      <c r="F27" s="121" t="s">
        <v>94</v>
      </c>
      <c r="G27" s="78">
        <v>87</v>
      </c>
      <c r="H27" s="78">
        <v>99</v>
      </c>
      <c r="I27" s="57">
        <f t="shared" si="0"/>
        <v>186</v>
      </c>
      <c r="J27" s="77" t="s">
        <v>216</v>
      </c>
      <c r="K27" s="74" t="s">
        <v>158</v>
      </c>
      <c r="L27" s="104" t="s">
        <v>217</v>
      </c>
      <c r="M27" s="101">
        <v>9854377270</v>
      </c>
      <c r="N27" s="94" t="s">
        <v>218</v>
      </c>
      <c r="O27" s="94">
        <v>9954006621</v>
      </c>
      <c r="P27" s="81" t="s">
        <v>853</v>
      </c>
      <c r="Q27" s="161" t="s">
        <v>186</v>
      </c>
      <c r="R27" s="118">
        <v>14</v>
      </c>
      <c r="S27" s="161" t="s">
        <v>164</v>
      </c>
      <c r="T27" s="18"/>
    </row>
    <row r="28" spans="1:20" ht="33">
      <c r="A28" s="4">
        <v>24</v>
      </c>
      <c r="B28" s="68" t="s">
        <v>63</v>
      </c>
      <c r="C28" s="77" t="s">
        <v>114</v>
      </c>
      <c r="D28" s="148" t="s">
        <v>23</v>
      </c>
      <c r="E28" s="19" t="s">
        <v>115</v>
      </c>
      <c r="F28" s="148"/>
      <c r="G28" s="19">
        <v>51</v>
      </c>
      <c r="H28" s="19">
        <v>50</v>
      </c>
      <c r="I28" s="57">
        <f t="shared" si="0"/>
        <v>101</v>
      </c>
      <c r="J28" s="18" t="s">
        <v>224</v>
      </c>
      <c r="K28" s="47" t="s">
        <v>158</v>
      </c>
      <c r="L28" s="107" t="s">
        <v>213</v>
      </c>
      <c r="M28" s="89" t="s">
        <v>214</v>
      </c>
      <c r="N28" s="107" t="s">
        <v>225</v>
      </c>
      <c r="O28" s="107">
        <v>9613614789</v>
      </c>
      <c r="P28" s="81" t="s">
        <v>853</v>
      </c>
      <c r="Q28" s="148" t="s">
        <v>186</v>
      </c>
      <c r="R28" s="148">
        <v>14</v>
      </c>
      <c r="S28" s="161" t="s">
        <v>164</v>
      </c>
      <c r="T28" s="18"/>
    </row>
    <row r="29" spans="1:20" ht="49.5">
      <c r="A29" s="4">
        <v>25</v>
      </c>
      <c r="B29" s="68" t="s">
        <v>62</v>
      </c>
      <c r="C29" s="111" t="s">
        <v>136</v>
      </c>
      <c r="D29" s="148" t="s">
        <v>25</v>
      </c>
      <c r="E29" s="19"/>
      <c r="F29" s="148"/>
      <c r="G29" s="19"/>
      <c r="H29" s="19"/>
      <c r="I29" s="57">
        <f t="shared" si="0"/>
        <v>0</v>
      </c>
      <c r="J29" s="111" t="s">
        <v>278</v>
      </c>
      <c r="K29" s="74" t="s">
        <v>158</v>
      </c>
      <c r="L29" s="111" t="s">
        <v>708</v>
      </c>
      <c r="M29" s="107">
        <v>9854456904</v>
      </c>
      <c r="N29" s="111" t="s">
        <v>680</v>
      </c>
      <c r="O29" s="107">
        <v>8011402772</v>
      </c>
      <c r="P29" s="81" t="s">
        <v>854</v>
      </c>
      <c r="Q29" s="148" t="s">
        <v>195</v>
      </c>
      <c r="R29" s="148">
        <v>8</v>
      </c>
      <c r="S29" s="161" t="s">
        <v>164</v>
      </c>
      <c r="T29" s="18"/>
    </row>
    <row r="30" spans="1:20" ht="33">
      <c r="A30" s="4">
        <v>26</v>
      </c>
      <c r="B30" s="68" t="s">
        <v>63</v>
      </c>
      <c r="C30" s="80" t="s">
        <v>129</v>
      </c>
      <c r="D30" s="148" t="s">
        <v>25</v>
      </c>
      <c r="E30" s="19"/>
      <c r="F30" s="148"/>
      <c r="G30" s="19"/>
      <c r="H30" s="19"/>
      <c r="I30" s="57">
        <f t="shared" si="0"/>
        <v>0</v>
      </c>
      <c r="J30" s="111" t="s">
        <v>259</v>
      </c>
      <c r="K30" s="74" t="s">
        <v>158</v>
      </c>
      <c r="L30" s="111" t="s">
        <v>686</v>
      </c>
      <c r="M30" s="107">
        <v>9401320953</v>
      </c>
      <c r="N30" s="111"/>
      <c r="O30" s="107"/>
      <c r="P30" s="81" t="s">
        <v>854</v>
      </c>
      <c r="Q30" s="148" t="s">
        <v>195</v>
      </c>
      <c r="R30" s="148">
        <v>8</v>
      </c>
      <c r="S30" s="161" t="s">
        <v>164</v>
      </c>
      <c r="T30" s="18"/>
    </row>
    <row r="31" spans="1:20" ht="33">
      <c r="A31" s="4">
        <v>27</v>
      </c>
      <c r="B31" s="71" t="s">
        <v>62</v>
      </c>
      <c r="C31" s="70" t="s">
        <v>856</v>
      </c>
      <c r="D31" s="121" t="s">
        <v>23</v>
      </c>
      <c r="E31" s="78" t="s">
        <v>118</v>
      </c>
      <c r="F31" s="148" t="s">
        <v>94</v>
      </c>
      <c r="G31" s="78">
        <v>118</v>
      </c>
      <c r="H31" s="78">
        <v>114</v>
      </c>
      <c r="I31" s="57">
        <f t="shared" si="0"/>
        <v>232</v>
      </c>
      <c r="J31" s="128" t="s">
        <v>229</v>
      </c>
      <c r="K31" s="47" t="s">
        <v>158</v>
      </c>
      <c r="L31" s="104" t="s">
        <v>230</v>
      </c>
      <c r="M31" s="93">
        <v>9859348683</v>
      </c>
      <c r="N31" s="105" t="s">
        <v>231</v>
      </c>
      <c r="O31" s="94">
        <v>9577812567</v>
      </c>
      <c r="P31" s="81" t="s">
        <v>855</v>
      </c>
      <c r="Q31" s="121" t="s">
        <v>203</v>
      </c>
      <c r="R31" s="118">
        <v>5</v>
      </c>
      <c r="S31" s="161" t="s">
        <v>164</v>
      </c>
      <c r="T31" s="18" t="s">
        <v>857</v>
      </c>
    </row>
    <row r="32" spans="1:20" ht="33">
      <c r="A32" s="4">
        <v>28</v>
      </c>
      <c r="B32" s="68" t="s">
        <v>62</v>
      </c>
      <c r="C32" s="147" t="s">
        <v>121</v>
      </c>
      <c r="D32" s="148" t="s">
        <v>25</v>
      </c>
      <c r="E32" s="19"/>
      <c r="F32" s="148"/>
      <c r="G32" s="68">
        <v>22</v>
      </c>
      <c r="H32" s="68">
        <v>22</v>
      </c>
      <c r="I32" s="57">
        <f t="shared" si="0"/>
        <v>44</v>
      </c>
      <c r="J32" s="156" t="s">
        <v>235</v>
      </c>
      <c r="K32" s="47" t="s">
        <v>158</v>
      </c>
      <c r="L32" s="111" t="s">
        <v>236</v>
      </c>
      <c r="M32" s="103">
        <v>8638418249</v>
      </c>
      <c r="N32" s="111" t="s">
        <v>237</v>
      </c>
      <c r="O32" s="103">
        <v>9613614789</v>
      </c>
      <c r="P32" s="81" t="s">
        <v>859</v>
      </c>
      <c r="Q32" s="148" t="s">
        <v>162</v>
      </c>
      <c r="R32" s="148">
        <v>5</v>
      </c>
      <c r="S32" s="161" t="s">
        <v>164</v>
      </c>
      <c r="T32" s="18"/>
    </row>
    <row r="33" spans="1:20" ht="33">
      <c r="A33" s="4">
        <v>29</v>
      </c>
      <c r="B33" s="73" t="s">
        <v>63</v>
      </c>
      <c r="C33" s="147" t="s">
        <v>122</v>
      </c>
      <c r="D33" s="121" t="s">
        <v>25</v>
      </c>
      <c r="E33" s="78"/>
      <c r="F33" s="121"/>
      <c r="G33" s="68">
        <v>21</v>
      </c>
      <c r="H33" s="68">
        <v>24</v>
      </c>
      <c r="I33" s="57">
        <f t="shared" si="0"/>
        <v>45</v>
      </c>
      <c r="J33" s="142" t="s">
        <v>239</v>
      </c>
      <c r="K33" s="47" t="s">
        <v>158</v>
      </c>
      <c r="L33" s="104" t="s">
        <v>213</v>
      </c>
      <c r="M33" s="93">
        <v>9613761697</v>
      </c>
      <c r="N33" s="113" t="s">
        <v>237</v>
      </c>
      <c r="O33" s="113">
        <v>9613614789</v>
      </c>
      <c r="P33" s="81" t="s">
        <v>859</v>
      </c>
      <c r="Q33" s="148" t="s">
        <v>162</v>
      </c>
      <c r="R33" s="121">
        <v>4</v>
      </c>
      <c r="S33" s="161" t="s">
        <v>164</v>
      </c>
      <c r="T33" s="18"/>
    </row>
    <row r="34" spans="1:20">
      <c r="A34" s="4">
        <v>30</v>
      </c>
      <c r="B34" s="68" t="s">
        <v>62</v>
      </c>
      <c r="C34" s="79" t="s">
        <v>123</v>
      </c>
      <c r="D34" s="148" t="s">
        <v>23</v>
      </c>
      <c r="E34" s="19"/>
      <c r="F34" s="121" t="s">
        <v>94</v>
      </c>
      <c r="G34" s="19">
        <v>31</v>
      </c>
      <c r="H34" s="19">
        <v>32</v>
      </c>
      <c r="I34" s="57">
        <f t="shared" si="0"/>
        <v>63</v>
      </c>
      <c r="J34" s="126" t="s">
        <v>240</v>
      </c>
      <c r="K34" s="112" t="s">
        <v>158</v>
      </c>
      <c r="L34" s="104" t="s">
        <v>241</v>
      </c>
      <c r="M34" s="93" t="s">
        <v>242</v>
      </c>
      <c r="N34" s="105" t="s">
        <v>243</v>
      </c>
      <c r="O34" s="94">
        <v>9859568810</v>
      </c>
      <c r="P34" s="81" t="s">
        <v>860</v>
      </c>
      <c r="Q34" s="163" t="s">
        <v>171</v>
      </c>
      <c r="R34" s="148">
        <v>5</v>
      </c>
      <c r="S34" s="161" t="s">
        <v>164</v>
      </c>
      <c r="T34" s="18"/>
    </row>
    <row r="35" spans="1:20" ht="33">
      <c r="A35" s="4">
        <v>31</v>
      </c>
      <c r="B35" s="73" t="s">
        <v>63</v>
      </c>
      <c r="C35" s="70" t="s">
        <v>124</v>
      </c>
      <c r="D35" s="121"/>
      <c r="E35" s="78"/>
      <c r="F35" s="121"/>
      <c r="G35" s="78">
        <v>40</v>
      </c>
      <c r="H35" s="78">
        <v>31</v>
      </c>
      <c r="I35" s="57">
        <f t="shared" si="0"/>
        <v>71</v>
      </c>
      <c r="J35" s="128" t="s">
        <v>245</v>
      </c>
      <c r="K35" s="47" t="s">
        <v>158</v>
      </c>
      <c r="L35" s="103" t="s">
        <v>246</v>
      </c>
      <c r="M35" s="81">
        <v>9401453414</v>
      </c>
      <c r="N35" s="103" t="s">
        <v>247</v>
      </c>
      <c r="O35" s="94">
        <v>9613185040</v>
      </c>
      <c r="P35" s="81" t="s">
        <v>860</v>
      </c>
      <c r="Q35" s="163" t="s">
        <v>171</v>
      </c>
      <c r="R35" s="121">
        <v>5</v>
      </c>
      <c r="S35" s="161" t="s">
        <v>164</v>
      </c>
      <c r="T35" s="18"/>
    </row>
    <row r="36" spans="1:20" ht="33">
      <c r="A36" s="4">
        <v>32</v>
      </c>
      <c r="B36" s="66" t="s">
        <v>62</v>
      </c>
      <c r="C36" s="70" t="s">
        <v>125</v>
      </c>
      <c r="D36" s="148" t="s">
        <v>23</v>
      </c>
      <c r="E36" s="19" t="s">
        <v>126</v>
      </c>
      <c r="F36" s="121" t="s">
        <v>94</v>
      </c>
      <c r="G36" s="19">
        <v>45</v>
      </c>
      <c r="H36" s="19">
        <v>56</v>
      </c>
      <c r="I36" s="57">
        <f t="shared" si="0"/>
        <v>101</v>
      </c>
      <c r="J36" s="18" t="s">
        <v>248</v>
      </c>
      <c r="K36" s="47" t="s">
        <v>249</v>
      </c>
      <c r="L36" s="104" t="s">
        <v>250</v>
      </c>
      <c r="M36" s="93">
        <v>9707244188</v>
      </c>
      <c r="N36" s="105" t="s">
        <v>251</v>
      </c>
      <c r="O36" s="94">
        <v>9854125760</v>
      </c>
      <c r="P36" s="81" t="s">
        <v>858</v>
      </c>
      <c r="Q36" s="161" t="s">
        <v>186</v>
      </c>
      <c r="R36" s="161">
        <v>4</v>
      </c>
      <c r="S36" s="161" t="s">
        <v>164</v>
      </c>
      <c r="T36" s="18"/>
    </row>
    <row r="37" spans="1:20" ht="33">
      <c r="A37" s="4">
        <v>33</v>
      </c>
      <c r="B37" s="68" t="s">
        <v>63</v>
      </c>
      <c r="C37" s="77" t="s">
        <v>127</v>
      </c>
      <c r="D37" s="148" t="s">
        <v>23</v>
      </c>
      <c r="E37" s="19"/>
      <c r="F37" s="121" t="s">
        <v>99</v>
      </c>
      <c r="G37" s="19">
        <v>22</v>
      </c>
      <c r="H37" s="19">
        <v>45</v>
      </c>
      <c r="I37" s="57">
        <f t="shared" si="0"/>
        <v>67</v>
      </c>
      <c r="J37" s="18" t="s">
        <v>253</v>
      </c>
      <c r="K37" s="47" t="s">
        <v>249</v>
      </c>
      <c r="L37" s="104" t="s">
        <v>254</v>
      </c>
      <c r="M37" s="93">
        <v>9707189875</v>
      </c>
      <c r="N37" s="105" t="s">
        <v>255</v>
      </c>
      <c r="O37" s="94">
        <v>9577528665</v>
      </c>
      <c r="P37" s="81" t="s">
        <v>858</v>
      </c>
      <c r="Q37" s="161" t="s">
        <v>186</v>
      </c>
      <c r="R37" s="148">
        <v>4</v>
      </c>
      <c r="S37" s="161" t="s">
        <v>164</v>
      </c>
      <c r="T37" s="18"/>
    </row>
    <row r="38" spans="1:20" ht="33">
      <c r="A38" s="4">
        <v>34</v>
      </c>
      <c r="B38" s="68" t="s">
        <v>62</v>
      </c>
      <c r="C38" s="77" t="s">
        <v>128</v>
      </c>
      <c r="D38" s="148" t="s">
        <v>25</v>
      </c>
      <c r="E38" s="19">
        <v>131</v>
      </c>
      <c r="F38" s="121"/>
      <c r="G38" s="19">
        <v>21</v>
      </c>
      <c r="H38" s="19">
        <v>22</v>
      </c>
      <c r="I38" s="57">
        <f t="shared" si="0"/>
        <v>43</v>
      </c>
      <c r="J38" s="18" t="s">
        <v>256</v>
      </c>
      <c r="K38" s="47" t="s">
        <v>257</v>
      </c>
      <c r="L38" s="104" t="s">
        <v>213</v>
      </c>
      <c r="M38" s="109" t="s">
        <v>214</v>
      </c>
      <c r="N38" s="105" t="s">
        <v>228</v>
      </c>
      <c r="O38" s="105">
        <v>7896227736</v>
      </c>
      <c r="P38" s="81" t="s">
        <v>861</v>
      </c>
      <c r="Q38" s="148" t="s">
        <v>195</v>
      </c>
      <c r="R38" s="148">
        <v>9</v>
      </c>
      <c r="S38" s="161" t="s">
        <v>164</v>
      </c>
      <c r="T38" s="18"/>
    </row>
    <row r="39" spans="1:20" ht="49.5">
      <c r="A39" s="4">
        <v>35</v>
      </c>
      <c r="B39" s="68" t="s">
        <v>63</v>
      </c>
      <c r="C39" s="82" t="s">
        <v>133</v>
      </c>
      <c r="D39" s="148" t="s">
        <v>25</v>
      </c>
      <c r="E39" s="79">
        <v>85</v>
      </c>
      <c r="F39" s="121"/>
      <c r="G39" s="72">
        <v>45</v>
      </c>
      <c r="H39" s="72">
        <v>43</v>
      </c>
      <c r="I39" s="57">
        <f t="shared" si="0"/>
        <v>88</v>
      </c>
      <c r="J39" s="77" t="s">
        <v>862</v>
      </c>
      <c r="K39" s="89" t="s">
        <v>776</v>
      </c>
      <c r="L39" s="174" t="s">
        <v>273</v>
      </c>
      <c r="M39" s="175" t="s">
        <v>274</v>
      </c>
      <c r="N39" s="173" t="s">
        <v>275</v>
      </c>
      <c r="O39" s="105">
        <v>9957947803</v>
      </c>
      <c r="P39" s="81" t="s">
        <v>861</v>
      </c>
      <c r="Q39" s="148" t="s">
        <v>195</v>
      </c>
      <c r="R39" s="148">
        <v>7</v>
      </c>
      <c r="S39" s="161" t="s">
        <v>164</v>
      </c>
      <c r="T39" s="18"/>
    </row>
    <row r="40" spans="1:20" ht="33">
      <c r="A40" s="4">
        <v>36</v>
      </c>
      <c r="B40" s="73" t="s">
        <v>62</v>
      </c>
      <c r="C40" s="77" t="s">
        <v>97</v>
      </c>
      <c r="D40" s="148" t="s">
        <v>23</v>
      </c>
      <c r="E40" s="19" t="s">
        <v>149</v>
      </c>
      <c r="F40" s="121" t="s">
        <v>94</v>
      </c>
      <c r="G40" s="19">
        <v>28</v>
      </c>
      <c r="H40" s="19">
        <v>32</v>
      </c>
      <c r="I40" s="57">
        <f t="shared" si="0"/>
        <v>60</v>
      </c>
      <c r="J40" s="18" t="s">
        <v>302</v>
      </c>
      <c r="K40" s="47" t="s">
        <v>158</v>
      </c>
      <c r="L40" s="164" t="s">
        <v>208</v>
      </c>
      <c r="M40" s="165" t="s">
        <v>292</v>
      </c>
      <c r="N40" s="164" t="s">
        <v>293</v>
      </c>
      <c r="O40" s="164">
        <v>9706822855</v>
      </c>
      <c r="P40" s="81" t="s">
        <v>863</v>
      </c>
      <c r="Q40" s="148" t="s">
        <v>203</v>
      </c>
      <c r="R40" s="166">
        <v>5</v>
      </c>
      <c r="S40" s="166" t="s">
        <v>164</v>
      </c>
      <c r="T40" s="18"/>
    </row>
    <row r="41" spans="1:20" ht="33">
      <c r="A41" s="4">
        <v>37</v>
      </c>
      <c r="B41" s="71" t="s">
        <v>63</v>
      </c>
      <c r="C41" s="70" t="s">
        <v>150</v>
      </c>
      <c r="D41" s="121" t="s">
        <v>23</v>
      </c>
      <c r="E41" s="79">
        <v>18271100615</v>
      </c>
      <c r="F41" s="121" t="s">
        <v>94</v>
      </c>
      <c r="G41" s="78">
        <v>38</v>
      </c>
      <c r="H41" s="78">
        <v>32</v>
      </c>
      <c r="I41" s="57">
        <f t="shared" si="0"/>
        <v>70</v>
      </c>
      <c r="J41" s="128" t="s">
        <v>304</v>
      </c>
      <c r="K41" s="47" t="s">
        <v>158</v>
      </c>
      <c r="L41" s="104" t="s">
        <v>213</v>
      </c>
      <c r="M41" s="89" t="s">
        <v>214</v>
      </c>
      <c r="N41" s="105" t="s">
        <v>225</v>
      </c>
      <c r="O41" s="94">
        <v>9613614789</v>
      </c>
      <c r="P41" s="81" t="s">
        <v>863</v>
      </c>
      <c r="Q41" s="148" t="s">
        <v>203</v>
      </c>
      <c r="R41" s="121">
        <v>3</v>
      </c>
      <c r="S41" s="161" t="s">
        <v>164</v>
      </c>
      <c r="T41" s="18"/>
    </row>
    <row r="42" spans="1:20" ht="33">
      <c r="A42" s="4">
        <v>38</v>
      </c>
      <c r="B42" s="66" t="s">
        <v>62</v>
      </c>
      <c r="C42" s="77" t="s">
        <v>130</v>
      </c>
      <c r="D42" s="121" t="s">
        <v>25</v>
      </c>
      <c r="E42" s="78"/>
      <c r="F42" s="121"/>
      <c r="G42" s="78">
        <v>15</v>
      </c>
      <c r="H42" s="78">
        <v>15</v>
      </c>
      <c r="I42" s="57">
        <f t="shared" si="0"/>
        <v>30</v>
      </c>
      <c r="J42" s="77" t="s">
        <v>260</v>
      </c>
      <c r="K42" s="74" t="s">
        <v>261</v>
      </c>
      <c r="L42" s="103" t="s">
        <v>217</v>
      </c>
      <c r="M42" s="167">
        <v>9854377270</v>
      </c>
      <c r="N42" s="103" t="s">
        <v>218</v>
      </c>
      <c r="O42" s="103">
        <v>9954006621</v>
      </c>
      <c r="P42" s="81" t="s">
        <v>741</v>
      </c>
      <c r="Q42" s="148" t="s">
        <v>162</v>
      </c>
      <c r="R42" s="121">
        <v>5</v>
      </c>
      <c r="S42" s="161" t="s">
        <v>164</v>
      </c>
      <c r="T42" s="18"/>
    </row>
    <row r="43" spans="1:20" ht="33">
      <c r="A43" s="4">
        <v>39</v>
      </c>
      <c r="B43" s="66" t="s">
        <v>63</v>
      </c>
      <c r="C43" s="77" t="s">
        <v>124</v>
      </c>
      <c r="D43" s="121" t="s">
        <v>25</v>
      </c>
      <c r="E43" s="78"/>
      <c r="F43" s="121"/>
      <c r="G43" s="78">
        <v>23</v>
      </c>
      <c r="H43" s="78">
        <v>20</v>
      </c>
      <c r="I43" s="57">
        <f t="shared" si="0"/>
        <v>43</v>
      </c>
      <c r="J43" s="77" t="s">
        <v>263</v>
      </c>
      <c r="K43" s="74" t="s">
        <v>264</v>
      </c>
      <c r="L43" s="104" t="s">
        <v>246</v>
      </c>
      <c r="M43" s="93">
        <v>9401453414</v>
      </c>
      <c r="N43" s="105" t="s">
        <v>247</v>
      </c>
      <c r="O43" s="81">
        <v>9613185040</v>
      </c>
      <c r="P43" s="81" t="s">
        <v>865</v>
      </c>
      <c r="Q43" s="148" t="s">
        <v>162</v>
      </c>
      <c r="R43" s="118">
        <v>7</v>
      </c>
      <c r="S43" s="161" t="s">
        <v>164</v>
      </c>
      <c r="T43" s="18"/>
    </row>
    <row r="44" spans="1:20" ht="49.5">
      <c r="A44" s="4">
        <v>40</v>
      </c>
      <c r="B44" s="66" t="s">
        <v>62</v>
      </c>
      <c r="C44" s="77" t="s">
        <v>131</v>
      </c>
      <c r="D44" s="148" t="s">
        <v>23</v>
      </c>
      <c r="E44" s="19">
        <v>18271100228</v>
      </c>
      <c r="F44" s="148"/>
      <c r="G44" s="19">
        <v>56</v>
      </c>
      <c r="H44" s="19">
        <v>46</v>
      </c>
      <c r="I44" s="57">
        <f t="shared" si="0"/>
        <v>102</v>
      </c>
      <c r="J44" s="18" t="s">
        <v>265</v>
      </c>
      <c r="K44" s="74" t="s">
        <v>261</v>
      </c>
      <c r="L44" s="104" t="s">
        <v>266</v>
      </c>
      <c r="M44" s="93">
        <v>9854445431</v>
      </c>
      <c r="N44" s="105" t="s">
        <v>267</v>
      </c>
      <c r="O44" s="81">
        <v>7896361694</v>
      </c>
      <c r="P44" s="81" t="s">
        <v>864</v>
      </c>
      <c r="Q44" s="168" t="s">
        <v>171</v>
      </c>
      <c r="R44" s="118">
        <v>7</v>
      </c>
      <c r="S44" s="161" t="s">
        <v>164</v>
      </c>
      <c r="T44" s="18"/>
    </row>
    <row r="45" spans="1:20" ht="33">
      <c r="A45" s="4">
        <v>41</v>
      </c>
      <c r="B45" s="68" t="s">
        <v>63</v>
      </c>
      <c r="C45" s="77" t="s">
        <v>728</v>
      </c>
      <c r="D45" s="148" t="s">
        <v>23</v>
      </c>
      <c r="E45" s="19">
        <v>18271100903</v>
      </c>
      <c r="F45" s="148" t="s">
        <v>88</v>
      </c>
      <c r="G45" s="19">
        <v>0</v>
      </c>
      <c r="H45" s="19">
        <v>150</v>
      </c>
      <c r="I45" s="57">
        <f t="shared" si="0"/>
        <v>150</v>
      </c>
      <c r="J45" s="18" t="s">
        <v>742</v>
      </c>
      <c r="K45" s="74" t="s">
        <v>249</v>
      </c>
      <c r="L45" s="104" t="s">
        <v>270</v>
      </c>
      <c r="M45" s="93"/>
      <c r="N45" s="105" t="s">
        <v>271</v>
      </c>
      <c r="O45" s="81"/>
      <c r="P45" s="81" t="s">
        <v>864</v>
      </c>
      <c r="Q45" s="168" t="s">
        <v>171</v>
      </c>
      <c r="R45" s="118">
        <v>7</v>
      </c>
      <c r="S45" s="161" t="s">
        <v>164</v>
      </c>
      <c r="T45" s="18"/>
    </row>
    <row r="46" spans="1:20" ht="33">
      <c r="A46" s="4">
        <v>42</v>
      </c>
      <c r="B46" s="66" t="s">
        <v>62</v>
      </c>
      <c r="C46" s="77" t="s">
        <v>133</v>
      </c>
      <c r="D46" s="148" t="s">
        <v>25</v>
      </c>
      <c r="E46" s="19"/>
      <c r="F46" s="148"/>
      <c r="G46" s="19">
        <v>51</v>
      </c>
      <c r="H46" s="19">
        <v>43</v>
      </c>
      <c r="I46" s="57">
        <f t="shared" si="0"/>
        <v>94</v>
      </c>
      <c r="J46" s="18" t="s">
        <v>272</v>
      </c>
      <c r="K46" s="47" t="s">
        <v>261</v>
      </c>
      <c r="L46" s="104" t="s">
        <v>273</v>
      </c>
      <c r="M46" s="101" t="s">
        <v>274</v>
      </c>
      <c r="N46" s="105" t="s">
        <v>275</v>
      </c>
      <c r="O46" s="94">
        <v>9957947803</v>
      </c>
      <c r="P46" s="81" t="s">
        <v>866</v>
      </c>
      <c r="Q46" s="161" t="s">
        <v>177</v>
      </c>
      <c r="R46" s="161">
        <v>8</v>
      </c>
      <c r="S46" s="161" t="s">
        <v>164</v>
      </c>
      <c r="T46" s="18"/>
    </row>
    <row r="47" spans="1:20" ht="33">
      <c r="A47" s="4">
        <v>43</v>
      </c>
      <c r="B47" s="68" t="s">
        <v>62</v>
      </c>
      <c r="C47" s="77" t="s">
        <v>134</v>
      </c>
      <c r="D47" s="148" t="s">
        <v>23</v>
      </c>
      <c r="E47" s="19" t="s">
        <v>135</v>
      </c>
      <c r="F47" s="148" t="s">
        <v>94</v>
      </c>
      <c r="G47" s="19">
        <v>73</v>
      </c>
      <c r="H47" s="19">
        <v>79</v>
      </c>
      <c r="I47" s="57">
        <f t="shared" si="0"/>
        <v>152</v>
      </c>
      <c r="J47" s="18" t="s">
        <v>277</v>
      </c>
      <c r="K47" s="47" t="s">
        <v>261</v>
      </c>
      <c r="L47" s="104" t="s">
        <v>273</v>
      </c>
      <c r="M47" s="101" t="s">
        <v>274</v>
      </c>
      <c r="N47" s="105" t="s">
        <v>275</v>
      </c>
      <c r="O47" s="94">
        <v>9957947803</v>
      </c>
      <c r="P47" s="81" t="s">
        <v>866</v>
      </c>
      <c r="Q47" s="161" t="s">
        <v>177</v>
      </c>
      <c r="R47" s="161">
        <v>8</v>
      </c>
      <c r="S47" s="161" t="s">
        <v>164</v>
      </c>
      <c r="T47" s="18"/>
    </row>
    <row r="48" spans="1:20" ht="49.5">
      <c r="A48" s="4">
        <v>44</v>
      </c>
      <c r="B48" s="68" t="s">
        <v>63</v>
      </c>
      <c r="C48" s="77" t="s">
        <v>571</v>
      </c>
      <c r="D48" s="148" t="s">
        <v>25</v>
      </c>
      <c r="E48" s="19"/>
      <c r="F48" s="148"/>
      <c r="G48" s="19">
        <v>36</v>
      </c>
      <c r="H48" s="19">
        <v>53</v>
      </c>
      <c r="I48" s="57">
        <f t="shared" si="0"/>
        <v>89</v>
      </c>
      <c r="J48" s="18" t="s">
        <v>622</v>
      </c>
      <c r="K48" s="47" t="s">
        <v>158</v>
      </c>
      <c r="L48" s="107" t="s">
        <v>279</v>
      </c>
      <c r="M48" s="89">
        <v>9864782335</v>
      </c>
      <c r="N48" s="107" t="s">
        <v>280</v>
      </c>
      <c r="O48" s="107">
        <v>9678749284</v>
      </c>
      <c r="P48" s="81" t="s">
        <v>866</v>
      </c>
      <c r="Q48" s="161" t="s">
        <v>177</v>
      </c>
      <c r="R48" s="161">
        <v>4</v>
      </c>
      <c r="S48" s="161" t="s">
        <v>164</v>
      </c>
      <c r="T48" s="18"/>
    </row>
    <row r="49" spans="1:20" ht="49.5">
      <c r="A49" s="4">
        <v>45</v>
      </c>
      <c r="B49" s="71" t="s">
        <v>63</v>
      </c>
      <c r="C49" s="77" t="s">
        <v>137</v>
      </c>
      <c r="D49" s="148" t="s">
        <v>23</v>
      </c>
      <c r="E49" s="19" t="s">
        <v>138</v>
      </c>
      <c r="F49" s="148" t="s">
        <v>94</v>
      </c>
      <c r="G49" s="19">
        <v>54</v>
      </c>
      <c r="H49" s="19">
        <v>59</v>
      </c>
      <c r="I49" s="57">
        <f t="shared" si="0"/>
        <v>113</v>
      </c>
      <c r="J49" s="18" t="s">
        <v>281</v>
      </c>
      <c r="K49" s="47" t="s">
        <v>158</v>
      </c>
      <c r="L49" s="107" t="s">
        <v>205</v>
      </c>
      <c r="M49" s="89">
        <v>9854377213</v>
      </c>
      <c r="N49" s="107" t="s">
        <v>206</v>
      </c>
      <c r="O49" s="107">
        <v>7896806768</v>
      </c>
      <c r="P49" s="81" t="s">
        <v>866</v>
      </c>
      <c r="Q49" s="161" t="s">
        <v>177</v>
      </c>
      <c r="R49" s="161">
        <v>14</v>
      </c>
      <c r="S49" s="161" t="s">
        <v>164</v>
      </c>
      <c r="T49" s="18"/>
    </row>
    <row r="50" spans="1:20" ht="33">
      <c r="A50" s="4">
        <v>46</v>
      </c>
      <c r="B50" s="66" t="s">
        <v>62</v>
      </c>
      <c r="C50" s="77" t="s">
        <v>139</v>
      </c>
      <c r="D50" s="148" t="s">
        <v>25</v>
      </c>
      <c r="E50" s="19"/>
      <c r="F50" s="121"/>
      <c r="G50" s="19">
        <v>46</v>
      </c>
      <c r="H50" s="19">
        <v>52</v>
      </c>
      <c r="I50" s="57">
        <f t="shared" si="0"/>
        <v>98</v>
      </c>
      <c r="J50" s="18" t="s">
        <v>282</v>
      </c>
      <c r="K50" s="47" t="s">
        <v>158</v>
      </c>
      <c r="L50" s="103" t="s">
        <v>283</v>
      </c>
      <c r="M50" s="93" t="s">
        <v>284</v>
      </c>
      <c r="N50" s="103" t="s">
        <v>285</v>
      </c>
      <c r="O50" s="81">
        <v>9957402959</v>
      </c>
      <c r="P50" s="81" t="s">
        <v>867</v>
      </c>
      <c r="Q50" s="148" t="s">
        <v>186</v>
      </c>
      <c r="R50" s="148">
        <v>14</v>
      </c>
      <c r="S50" s="161" t="s">
        <v>164</v>
      </c>
      <c r="T50" s="18"/>
    </row>
    <row r="51" spans="1:20" ht="33">
      <c r="A51" s="4">
        <v>47</v>
      </c>
      <c r="B51" s="68" t="s">
        <v>62</v>
      </c>
      <c r="C51" s="87" t="s">
        <v>140</v>
      </c>
      <c r="D51" s="121" t="s">
        <v>23</v>
      </c>
      <c r="E51" s="78">
        <v>18271101024</v>
      </c>
      <c r="F51" s="121" t="s">
        <v>94</v>
      </c>
      <c r="G51" s="78">
        <v>25</v>
      </c>
      <c r="H51" s="78">
        <v>18</v>
      </c>
      <c r="I51" s="57">
        <f t="shared" si="0"/>
        <v>43</v>
      </c>
      <c r="J51" s="133" t="s">
        <v>287</v>
      </c>
      <c r="K51" s="47" t="s">
        <v>158</v>
      </c>
      <c r="L51" s="103" t="s">
        <v>288</v>
      </c>
      <c r="M51" s="81">
        <v>9854247511</v>
      </c>
      <c r="N51" s="103" t="s">
        <v>289</v>
      </c>
      <c r="O51" s="94">
        <v>9859026502</v>
      </c>
      <c r="P51" s="81" t="s">
        <v>867</v>
      </c>
      <c r="Q51" s="148" t="s">
        <v>186</v>
      </c>
      <c r="R51" s="121">
        <v>14</v>
      </c>
      <c r="S51" s="161" t="s">
        <v>164</v>
      </c>
      <c r="T51" s="18"/>
    </row>
    <row r="52" spans="1:20" ht="33">
      <c r="A52" s="4">
        <v>48</v>
      </c>
      <c r="B52" s="66" t="s">
        <v>63</v>
      </c>
      <c r="C52" s="70" t="s">
        <v>141</v>
      </c>
      <c r="D52" s="148" t="s">
        <v>25</v>
      </c>
      <c r="E52" s="19">
        <v>7</v>
      </c>
      <c r="F52" s="148"/>
      <c r="G52" s="19">
        <v>56</v>
      </c>
      <c r="H52" s="19">
        <v>22</v>
      </c>
      <c r="I52" s="57">
        <f t="shared" si="0"/>
        <v>78</v>
      </c>
      <c r="J52" s="18" t="s">
        <v>290</v>
      </c>
      <c r="K52" s="47" t="s">
        <v>158</v>
      </c>
      <c r="L52" s="104" t="s">
        <v>288</v>
      </c>
      <c r="M52" s="101">
        <v>9854247511</v>
      </c>
      <c r="N52" s="94" t="s">
        <v>289</v>
      </c>
      <c r="O52" s="94">
        <v>9859026502</v>
      </c>
      <c r="P52" s="81" t="s">
        <v>867</v>
      </c>
      <c r="Q52" s="148" t="s">
        <v>186</v>
      </c>
      <c r="R52" s="161">
        <v>14</v>
      </c>
      <c r="S52" s="161" t="s">
        <v>164</v>
      </c>
      <c r="T52" s="18"/>
    </row>
    <row r="53" spans="1:20" ht="33">
      <c r="A53" s="4">
        <v>49</v>
      </c>
      <c r="B53" s="68" t="s">
        <v>63</v>
      </c>
      <c r="C53" s="88" t="s">
        <v>724</v>
      </c>
      <c r="D53" s="148" t="s">
        <v>23</v>
      </c>
      <c r="E53" s="19"/>
      <c r="F53" s="121" t="s">
        <v>94</v>
      </c>
      <c r="G53" s="19">
        <v>36</v>
      </c>
      <c r="H53" s="19">
        <v>20</v>
      </c>
      <c r="I53" s="57">
        <f t="shared" si="0"/>
        <v>56</v>
      </c>
      <c r="J53" s="77" t="s">
        <v>736</v>
      </c>
      <c r="K53" s="47" t="s">
        <v>158</v>
      </c>
      <c r="L53" s="104" t="s">
        <v>208</v>
      </c>
      <c r="M53" s="101" t="s">
        <v>292</v>
      </c>
      <c r="N53" s="94" t="s">
        <v>293</v>
      </c>
      <c r="O53" s="94">
        <v>9706822855</v>
      </c>
      <c r="P53" s="81" t="s">
        <v>867</v>
      </c>
      <c r="Q53" s="148" t="s">
        <v>186</v>
      </c>
      <c r="R53" s="148">
        <v>14</v>
      </c>
      <c r="S53" s="161" t="s">
        <v>164</v>
      </c>
      <c r="T53" s="18"/>
    </row>
    <row r="54" spans="1:20" ht="33">
      <c r="A54" s="4">
        <v>50</v>
      </c>
      <c r="B54" s="17" t="s">
        <v>62</v>
      </c>
      <c r="C54" s="70" t="s">
        <v>144</v>
      </c>
      <c r="D54" s="148" t="s">
        <v>25</v>
      </c>
      <c r="E54" s="19"/>
      <c r="F54" s="148"/>
      <c r="G54" s="19">
        <v>55</v>
      </c>
      <c r="H54" s="19">
        <v>44</v>
      </c>
      <c r="I54" s="57">
        <f t="shared" si="0"/>
        <v>99</v>
      </c>
      <c r="J54" s="18" t="s">
        <v>294</v>
      </c>
      <c r="K54" s="47" t="s">
        <v>158</v>
      </c>
      <c r="L54" s="104" t="s">
        <v>217</v>
      </c>
      <c r="M54" s="101">
        <v>9854377270</v>
      </c>
      <c r="N54" s="94" t="s">
        <v>218</v>
      </c>
      <c r="O54" s="94">
        <v>9954006621</v>
      </c>
      <c r="P54" s="81" t="s">
        <v>869</v>
      </c>
      <c r="Q54" s="168" t="s">
        <v>195</v>
      </c>
      <c r="R54" s="148">
        <v>2</v>
      </c>
      <c r="S54" s="161" t="s">
        <v>164</v>
      </c>
      <c r="T54" s="18"/>
    </row>
    <row r="55" spans="1:20" ht="33">
      <c r="A55" s="4">
        <v>51</v>
      </c>
      <c r="B55" s="17" t="s">
        <v>63</v>
      </c>
      <c r="C55" s="18" t="s">
        <v>147</v>
      </c>
      <c r="D55" s="18" t="s">
        <v>25</v>
      </c>
      <c r="E55" s="19">
        <v>182</v>
      </c>
      <c r="F55" s="18"/>
      <c r="G55" s="19">
        <v>30</v>
      </c>
      <c r="H55" s="19">
        <v>32</v>
      </c>
      <c r="I55" s="57">
        <f t="shared" si="0"/>
        <v>62</v>
      </c>
      <c r="J55" s="18" t="s">
        <v>297</v>
      </c>
      <c r="K55" s="47" t="s">
        <v>158</v>
      </c>
      <c r="L55" s="18" t="s">
        <v>213</v>
      </c>
      <c r="M55" s="18">
        <v>9613761697</v>
      </c>
      <c r="N55" s="18" t="s">
        <v>237</v>
      </c>
      <c r="O55" s="18">
        <v>9613614789</v>
      </c>
      <c r="P55" s="81" t="s">
        <v>869</v>
      </c>
      <c r="Q55" s="168" t="s">
        <v>195</v>
      </c>
      <c r="R55" s="18">
        <v>4</v>
      </c>
      <c r="S55" s="18" t="s">
        <v>164</v>
      </c>
      <c r="T55" s="18"/>
    </row>
    <row r="56" spans="1:20" ht="33">
      <c r="A56" s="4">
        <v>52</v>
      </c>
      <c r="B56" s="17" t="s">
        <v>62</v>
      </c>
      <c r="C56" s="18" t="s">
        <v>351</v>
      </c>
      <c r="D56" s="18" t="s">
        <v>23</v>
      </c>
      <c r="E56" s="19">
        <v>18271100538</v>
      </c>
      <c r="F56" s="18" t="s">
        <v>729</v>
      </c>
      <c r="G56" s="19">
        <v>20</v>
      </c>
      <c r="H56" s="19">
        <v>21</v>
      </c>
      <c r="I56" s="57">
        <f t="shared" si="0"/>
        <v>41</v>
      </c>
      <c r="J56" s="18" t="s">
        <v>211</v>
      </c>
      <c r="K56" s="47" t="s">
        <v>158</v>
      </c>
      <c r="L56" s="18"/>
      <c r="M56" s="18"/>
      <c r="N56" s="18"/>
      <c r="O56" s="18"/>
      <c r="P56" s="81" t="s">
        <v>868</v>
      </c>
      <c r="Q56" s="18" t="s">
        <v>203</v>
      </c>
      <c r="R56" s="18">
        <v>2</v>
      </c>
      <c r="S56" s="18" t="s">
        <v>164</v>
      </c>
      <c r="T56" s="18"/>
    </row>
    <row r="57" spans="1:20" ht="49.5">
      <c r="A57" s="4">
        <v>53</v>
      </c>
      <c r="B57" s="17" t="s">
        <v>63</v>
      </c>
      <c r="C57" s="18" t="s">
        <v>145</v>
      </c>
      <c r="D57" s="18" t="s">
        <v>23</v>
      </c>
      <c r="E57" s="19" t="s">
        <v>146</v>
      </c>
      <c r="F57" s="18"/>
      <c r="G57" s="19">
        <v>23</v>
      </c>
      <c r="H57" s="19">
        <v>16</v>
      </c>
      <c r="I57" s="57">
        <f t="shared" si="0"/>
        <v>39</v>
      </c>
      <c r="J57" s="18" t="s">
        <v>296</v>
      </c>
      <c r="K57" s="47" t="s">
        <v>158</v>
      </c>
      <c r="L57" s="18" t="s">
        <v>197</v>
      </c>
      <c r="M57" s="18">
        <v>9678510074</v>
      </c>
      <c r="N57" s="18" t="s">
        <v>475</v>
      </c>
      <c r="O57" s="18">
        <v>9854319798</v>
      </c>
      <c r="P57" s="81" t="s">
        <v>868</v>
      </c>
      <c r="Q57" s="18" t="s">
        <v>203</v>
      </c>
      <c r="R57" s="18">
        <v>3</v>
      </c>
      <c r="S57" s="18" t="s">
        <v>164</v>
      </c>
      <c r="T57" s="18"/>
    </row>
    <row r="58" spans="1:20" ht="33">
      <c r="A58" s="4">
        <v>54</v>
      </c>
      <c r="B58" s="17" t="s">
        <v>62</v>
      </c>
      <c r="C58" s="70" t="s">
        <v>95</v>
      </c>
      <c r="D58" s="18" t="s">
        <v>23</v>
      </c>
      <c r="E58" s="79" t="s">
        <v>730</v>
      </c>
      <c r="F58" s="18" t="s">
        <v>94</v>
      </c>
      <c r="G58" s="19">
        <v>30</v>
      </c>
      <c r="H58" s="19">
        <v>40</v>
      </c>
      <c r="I58" s="57">
        <f t="shared" si="0"/>
        <v>70</v>
      </c>
      <c r="J58" s="128" t="s">
        <v>172</v>
      </c>
      <c r="K58" s="47" t="s">
        <v>158</v>
      </c>
      <c r="L58" s="18" t="s">
        <v>213</v>
      </c>
      <c r="M58" s="18">
        <v>9613761697</v>
      </c>
      <c r="N58" s="18" t="s">
        <v>237</v>
      </c>
      <c r="O58" s="18">
        <v>9613614789</v>
      </c>
      <c r="P58" s="81" t="s">
        <v>870</v>
      </c>
      <c r="Q58" s="18" t="s">
        <v>162</v>
      </c>
      <c r="R58" s="18">
        <v>5</v>
      </c>
      <c r="S58" s="18" t="s">
        <v>164</v>
      </c>
      <c r="T58" s="18"/>
    </row>
    <row r="59" spans="1:20" ht="33">
      <c r="A59" s="4">
        <v>55</v>
      </c>
      <c r="B59" s="17" t="s">
        <v>63</v>
      </c>
      <c r="C59" s="87" t="s">
        <v>142</v>
      </c>
      <c r="D59" s="148" t="s">
        <v>23</v>
      </c>
      <c r="E59" s="87" t="s">
        <v>143</v>
      </c>
      <c r="F59" s="148" t="s">
        <v>94</v>
      </c>
      <c r="G59" s="72">
        <v>38</v>
      </c>
      <c r="H59" s="72">
        <v>32</v>
      </c>
      <c r="I59" s="57">
        <f t="shared" si="0"/>
        <v>70</v>
      </c>
      <c r="J59" s="133" t="s">
        <v>291</v>
      </c>
      <c r="K59" s="47" t="s">
        <v>158</v>
      </c>
      <c r="L59" s="18" t="s">
        <v>213</v>
      </c>
      <c r="M59" s="18">
        <v>9613761697</v>
      </c>
      <c r="N59" s="18" t="s">
        <v>237</v>
      </c>
      <c r="O59" s="18">
        <v>9613614789</v>
      </c>
      <c r="P59" s="81" t="s">
        <v>870</v>
      </c>
      <c r="Q59" s="18" t="s">
        <v>162</v>
      </c>
      <c r="R59" s="18">
        <v>4</v>
      </c>
      <c r="S59" s="18" t="s">
        <v>164</v>
      </c>
      <c r="T59" s="18"/>
    </row>
    <row r="60" spans="1:20" ht="33">
      <c r="A60" s="4">
        <v>56</v>
      </c>
      <c r="B60" s="17" t="s">
        <v>62</v>
      </c>
      <c r="C60" s="70" t="s">
        <v>97</v>
      </c>
      <c r="D60" s="148" t="s">
        <v>23</v>
      </c>
      <c r="E60" s="79" t="s">
        <v>149</v>
      </c>
      <c r="F60" s="148" t="s">
        <v>94</v>
      </c>
      <c r="G60" s="72">
        <v>28</v>
      </c>
      <c r="H60" s="72">
        <v>32</v>
      </c>
      <c r="I60" s="57">
        <f t="shared" si="0"/>
        <v>60</v>
      </c>
      <c r="J60" s="128" t="s">
        <v>178</v>
      </c>
      <c r="K60" s="47" t="s">
        <v>158</v>
      </c>
      <c r="L60" s="104" t="s">
        <v>489</v>
      </c>
      <c r="M60" s="93" t="s">
        <v>490</v>
      </c>
      <c r="N60" s="105" t="s">
        <v>285</v>
      </c>
      <c r="O60" s="94">
        <v>9957402959</v>
      </c>
      <c r="P60" s="81" t="s">
        <v>871</v>
      </c>
      <c r="Q60" s="18" t="s">
        <v>171</v>
      </c>
      <c r="R60" s="18">
        <v>4</v>
      </c>
      <c r="S60" s="18" t="s">
        <v>164</v>
      </c>
      <c r="T60" s="18"/>
    </row>
    <row r="61" spans="1:20" ht="33">
      <c r="A61" s="4">
        <v>57</v>
      </c>
      <c r="B61" s="17" t="s">
        <v>63</v>
      </c>
      <c r="C61" s="70" t="s">
        <v>731</v>
      </c>
      <c r="D61" s="148" t="s">
        <v>23</v>
      </c>
      <c r="E61" s="79" t="s">
        <v>732</v>
      </c>
      <c r="F61" s="148" t="s">
        <v>94</v>
      </c>
      <c r="G61" s="72">
        <v>30</v>
      </c>
      <c r="H61" s="72">
        <v>30</v>
      </c>
      <c r="I61" s="57">
        <f t="shared" si="0"/>
        <v>60</v>
      </c>
      <c r="J61" s="128" t="s">
        <v>743</v>
      </c>
      <c r="K61" s="47" t="s">
        <v>158</v>
      </c>
      <c r="L61" s="104" t="s">
        <v>662</v>
      </c>
      <c r="M61" s="93" t="s">
        <v>744</v>
      </c>
      <c r="N61" s="105" t="s">
        <v>231</v>
      </c>
      <c r="O61" s="94">
        <v>9577812567</v>
      </c>
      <c r="P61" s="81" t="s">
        <v>871</v>
      </c>
      <c r="Q61" s="18" t="s">
        <v>171</v>
      </c>
      <c r="R61" s="18">
        <v>2</v>
      </c>
      <c r="S61" s="18" t="s">
        <v>164</v>
      </c>
      <c r="T61" s="18"/>
    </row>
    <row r="62" spans="1:20" ht="33">
      <c r="A62" s="4">
        <v>58</v>
      </c>
      <c r="B62" s="17" t="s">
        <v>62</v>
      </c>
      <c r="C62" s="88" t="s">
        <v>733</v>
      </c>
      <c r="D62" s="18" t="s">
        <v>23</v>
      </c>
      <c r="E62" s="19"/>
      <c r="F62" s="18" t="s">
        <v>88</v>
      </c>
      <c r="G62" s="19">
        <v>225</v>
      </c>
      <c r="H62" s="19">
        <v>220</v>
      </c>
      <c r="I62" s="57">
        <f t="shared" si="0"/>
        <v>445</v>
      </c>
      <c r="J62" s="77" t="s">
        <v>745</v>
      </c>
      <c r="K62" s="74" t="s">
        <v>158</v>
      </c>
      <c r="L62" s="18"/>
      <c r="M62" s="18"/>
      <c r="N62" s="18"/>
      <c r="O62" s="18"/>
      <c r="P62" s="81" t="s">
        <v>872</v>
      </c>
      <c r="Q62" s="18" t="s">
        <v>177</v>
      </c>
      <c r="R62" s="18">
        <v>6</v>
      </c>
      <c r="S62" s="18" t="s">
        <v>164</v>
      </c>
      <c r="T62" s="18"/>
    </row>
    <row r="63" spans="1:20" ht="33">
      <c r="A63" s="4">
        <v>59</v>
      </c>
      <c r="B63" s="17" t="s">
        <v>63</v>
      </c>
      <c r="C63" s="88" t="s">
        <v>733</v>
      </c>
      <c r="D63" s="18" t="s">
        <v>23</v>
      </c>
      <c r="E63" s="19"/>
      <c r="F63" s="18" t="s">
        <v>88</v>
      </c>
      <c r="G63" s="19"/>
      <c r="H63" s="19"/>
      <c r="I63" s="57">
        <f t="shared" si="0"/>
        <v>0</v>
      </c>
      <c r="J63" s="77" t="s">
        <v>745</v>
      </c>
      <c r="K63" s="74" t="s">
        <v>158</v>
      </c>
      <c r="L63" s="18"/>
      <c r="M63" s="18"/>
      <c r="N63" s="18"/>
      <c r="O63" s="18"/>
      <c r="P63" s="81" t="s">
        <v>873</v>
      </c>
      <c r="Q63" s="18" t="s">
        <v>186</v>
      </c>
      <c r="R63" s="18"/>
      <c r="S63" s="18"/>
      <c r="T63" s="18"/>
    </row>
    <row r="64" spans="1:20" ht="33">
      <c r="A64" s="4">
        <v>60</v>
      </c>
      <c r="B64" s="17" t="s">
        <v>62</v>
      </c>
      <c r="C64" s="82" t="s">
        <v>555</v>
      </c>
      <c r="D64" s="18"/>
      <c r="E64" s="19">
        <v>18</v>
      </c>
      <c r="F64" s="18"/>
      <c r="G64" s="19"/>
      <c r="H64" s="19"/>
      <c r="I64" s="57">
        <f t="shared" si="0"/>
        <v>0</v>
      </c>
      <c r="J64" s="77" t="s">
        <v>606</v>
      </c>
      <c r="K64" s="74" t="s">
        <v>158</v>
      </c>
      <c r="L64" s="111" t="s">
        <v>250</v>
      </c>
      <c r="M64" s="107">
        <v>9707244188</v>
      </c>
      <c r="N64" s="111" t="s">
        <v>251</v>
      </c>
      <c r="O64" s="107">
        <v>9854125760</v>
      </c>
      <c r="P64" s="103" t="s">
        <v>874</v>
      </c>
      <c r="Q64" s="18" t="s">
        <v>195</v>
      </c>
      <c r="R64" s="18"/>
      <c r="S64" s="18"/>
      <c r="T64" s="18"/>
    </row>
    <row r="65" spans="1:20" ht="33">
      <c r="A65" s="4">
        <v>61</v>
      </c>
      <c r="B65" s="17" t="s">
        <v>63</v>
      </c>
      <c r="C65" s="82" t="s">
        <v>342</v>
      </c>
      <c r="D65" s="18"/>
      <c r="E65" s="19">
        <v>132</v>
      </c>
      <c r="F65" s="18"/>
      <c r="G65" s="19"/>
      <c r="H65" s="19"/>
      <c r="I65" s="57">
        <f t="shared" si="0"/>
        <v>0</v>
      </c>
      <c r="J65" s="77" t="s">
        <v>692</v>
      </c>
      <c r="K65" s="74" t="s">
        <v>158</v>
      </c>
      <c r="L65" s="174" t="s">
        <v>241</v>
      </c>
      <c r="M65" s="175" t="s">
        <v>242</v>
      </c>
      <c r="N65" s="173" t="s">
        <v>243</v>
      </c>
      <c r="O65" s="105">
        <v>9859568810</v>
      </c>
      <c r="P65" s="103" t="s">
        <v>874</v>
      </c>
      <c r="Q65" s="18" t="s">
        <v>195</v>
      </c>
      <c r="R65" s="18"/>
      <c r="S65" s="18"/>
      <c r="T65" s="18"/>
    </row>
    <row r="66" spans="1:20">
      <c r="A66" s="4">
        <v>62</v>
      </c>
      <c r="B66" s="17"/>
      <c r="C66" s="18"/>
      <c r="D66" s="18"/>
      <c r="E66" s="19"/>
      <c r="F66" s="18"/>
      <c r="G66" s="19"/>
      <c r="H66" s="19"/>
      <c r="I66" s="57">
        <f t="shared" si="0"/>
        <v>0</v>
      </c>
      <c r="J66" s="18"/>
      <c r="K66" s="47"/>
      <c r="L66" s="18"/>
      <c r="M66" s="18"/>
      <c r="N66" s="18"/>
      <c r="O66" s="18"/>
      <c r="P66" s="81"/>
      <c r="Q66" s="18"/>
      <c r="R66" s="18"/>
      <c r="S66" s="18"/>
      <c r="T66" s="18"/>
    </row>
    <row r="67" spans="1:20">
      <c r="A67" s="4">
        <v>63</v>
      </c>
      <c r="B67" s="17"/>
      <c r="C67" s="82"/>
      <c r="D67" s="18"/>
      <c r="E67" s="19"/>
      <c r="F67" s="18"/>
      <c r="G67" s="19"/>
      <c r="H67" s="19"/>
      <c r="I67" s="57">
        <f t="shared" si="0"/>
        <v>0</v>
      </c>
      <c r="J67" s="77"/>
      <c r="K67" s="74"/>
      <c r="L67" s="174"/>
      <c r="M67" s="175"/>
      <c r="N67" s="173"/>
      <c r="O67" s="105"/>
      <c r="P67" s="103"/>
      <c r="Q67" s="18"/>
      <c r="R67" s="18"/>
      <c r="S67" s="18"/>
      <c r="T67" s="18"/>
    </row>
    <row r="68" spans="1:20">
      <c r="A68" s="4">
        <v>64</v>
      </c>
      <c r="B68" s="17"/>
      <c r="C68" s="82"/>
      <c r="D68" s="18"/>
      <c r="E68" s="19"/>
      <c r="F68" s="18"/>
      <c r="G68" s="19"/>
      <c r="H68" s="19"/>
      <c r="I68" s="57">
        <f t="shared" si="0"/>
        <v>0</v>
      </c>
      <c r="J68" s="77"/>
      <c r="K68" s="74"/>
      <c r="L68" s="174"/>
      <c r="M68" s="175"/>
      <c r="N68" s="173"/>
      <c r="O68" s="105"/>
      <c r="P68" s="103"/>
      <c r="Q68" s="18"/>
      <c r="R68" s="18"/>
      <c r="S68" s="18"/>
      <c r="T68" s="18"/>
    </row>
    <row r="69" spans="1:20">
      <c r="A69" s="4">
        <v>65</v>
      </c>
      <c r="B69" s="17"/>
      <c r="C69" s="18"/>
      <c r="D69" s="18"/>
      <c r="E69" s="19"/>
      <c r="F69" s="18"/>
      <c r="G69" s="19"/>
      <c r="H69" s="19"/>
      <c r="I69" s="57">
        <f t="shared" si="0"/>
        <v>0</v>
      </c>
      <c r="J69" s="18"/>
      <c r="K69" s="47"/>
      <c r="L69" s="18"/>
      <c r="M69" s="18"/>
      <c r="N69" s="18"/>
      <c r="O69" s="18"/>
      <c r="P69" s="81"/>
      <c r="Q69" s="18"/>
      <c r="R69" s="18"/>
      <c r="S69" s="18"/>
      <c r="T69" s="18"/>
    </row>
    <row r="70" spans="1:20">
      <c r="A70" s="4">
        <v>66</v>
      </c>
      <c r="B70" s="17"/>
      <c r="C70" s="18"/>
      <c r="D70" s="18"/>
      <c r="E70" s="19"/>
      <c r="F70" s="18"/>
      <c r="G70" s="19"/>
      <c r="H70" s="19"/>
      <c r="I70" s="57">
        <f t="shared" ref="I70:I133" si="1">SUM(G70:H70)</f>
        <v>0</v>
      </c>
      <c r="J70" s="77"/>
      <c r="K70" s="74"/>
      <c r="L70" s="174"/>
      <c r="M70" s="175"/>
      <c r="N70" s="173"/>
      <c r="O70" s="105"/>
      <c r="P70" s="103"/>
      <c r="Q70" s="18"/>
      <c r="R70" s="18"/>
      <c r="S70" s="18"/>
      <c r="T70" s="18"/>
    </row>
    <row r="71" spans="1:20">
      <c r="A71" s="4">
        <v>67</v>
      </c>
      <c r="B71" s="17"/>
      <c r="C71" s="18"/>
      <c r="D71" s="18"/>
      <c r="E71" s="19"/>
      <c r="F71" s="18"/>
      <c r="G71" s="19"/>
      <c r="H71" s="19"/>
      <c r="I71" s="57">
        <f t="shared" si="1"/>
        <v>0</v>
      </c>
      <c r="J71" s="18"/>
      <c r="K71" s="47"/>
      <c r="L71" s="18"/>
      <c r="M71" s="18"/>
      <c r="N71" s="18"/>
      <c r="O71" s="18"/>
      <c r="P71" s="81"/>
      <c r="Q71" s="18"/>
      <c r="R71" s="18"/>
      <c r="S71" s="18"/>
      <c r="T71" s="18"/>
    </row>
    <row r="72" spans="1:20">
      <c r="A72" s="4">
        <v>68</v>
      </c>
      <c r="B72" s="17"/>
      <c r="C72" s="18"/>
      <c r="D72" s="18"/>
      <c r="E72" s="19"/>
      <c r="F72" s="18"/>
      <c r="G72" s="19"/>
      <c r="H72" s="19"/>
      <c r="I72" s="57">
        <f t="shared" si="1"/>
        <v>0</v>
      </c>
      <c r="J72" s="18"/>
      <c r="K72" s="47"/>
      <c r="L72" s="18"/>
      <c r="M72" s="18"/>
      <c r="N72" s="18"/>
      <c r="O72" s="18"/>
      <c r="P72" s="81"/>
      <c r="Q72" s="18"/>
      <c r="R72" s="18"/>
      <c r="S72" s="18"/>
      <c r="T72" s="18"/>
    </row>
    <row r="73" spans="1:20">
      <c r="A73" s="4">
        <v>69</v>
      </c>
      <c r="B73" s="17"/>
      <c r="C73" s="18"/>
      <c r="D73" s="18"/>
      <c r="E73" s="19"/>
      <c r="F73" s="18"/>
      <c r="G73" s="19"/>
      <c r="H73" s="19"/>
      <c r="I73" s="57">
        <f t="shared" si="1"/>
        <v>0</v>
      </c>
      <c r="J73" s="18"/>
      <c r="K73" s="47"/>
      <c r="L73" s="18"/>
      <c r="M73" s="18"/>
      <c r="N73" s="18"/>
      <c r="O73" s="18"/>
      <c r="P73" s="81"/>
      <c r="Q73" s="18"/>
      <c r="R73" s="18"/>
      <c r="S73" s="18"/>
      <c r="T73" s="18"/>
    </row>
    <row r="74" spans="1:20">
      <c r="A74" s="4">
        <v>70</v>
      </c>
      <c r="B74" s="17"/>
      <c r="C74" s="18"/>
      <c r="D74" s="18"/>
      <c r="E74" s="19"/>
      <c r="F74" s="18"/>
      <c r="G74" s="19"/>
      <c r="H74" s="19"/>
      <c r="I74" s="57">
        <f t="shared" si="1"/>
        <v>0</v>
      </c>
      <c r="J74" s="18"/>
      <c r="K74" s="47"/>
      <c r="L74" s="18"/>
      <c r="M74" s="18"/>
      <c r="N74" s="18"/>
      <c r="O74" s="18"/>
      <c r="P74" s="81"/>
      <c r="Q74" s="18"/>
      <c r="R74" s="18"/>
      <c r="S74" s="18"/>
      <c r="T74" s="18"/>
    </row>
    <row r="75" spans="1:20">
      <c r="A75" s="4">
        <v>71</v>
      </c>
      <c r="B75" s="17"/>
      <c r="C75" s="18"/>
      <c r="D75" s="18"/>
      <c r="E75" s="19"/>
      <c r="F75" s="18"/>
      <c r="G75" s="19"/>
      <c r="H75" s="19"/>
      <c r="I75" s="57">
        <f t="shared" si="1"/>
        <v>0</v>
      </c>
      <c r="J75" s="18"/>
      <c r="K75" s="47"/>
      <c r="L75" s="18"/>
      <c r="M75" s="18"/>
      <c r="N75" s="18"/>
      <c r="O75" s="18"/>
      <c r="P75" s="81"/>
      <c r="Q75" s="18"/>
      <c r="R75" s="18"/>
      <c r="S75" s="18"/>
      <c r="T75" s="18"/>
    </row>
    <row r="76" spans="1:20">
      <c r="A76" s="4">
        <v>72</v>
      </c>
      <c r="B76" s="17"/>
      <c r="C76" s="18"/>
      <c r="D76" s="18"/>
      <c r="E76" s="19"/>
      <c r="F76" s="18"/>
      <c r="G76" s="19"/>
      <c r="H76" s="19"/>
      <c r="I76" s="57">
        <f t="shared" si="1"/>
        <v>0</v>
      </c>
      <c r="J76" s="18"/>
      <c r="K76" s="47"/>
      <c r="L76" s="18"/>
      <c r="M76" s="18"/>
      <c r="N76" s="18"/>
      <c r="O76" s="18"/>
      <c r="P76" s="81"/>
      <c r="Q76" s="18"/>
      <c r="R76" s="18"/>
      <c r="S76" s="18"/>
      <c r="T76" s="18"/>
    </row>
    <row r="77" spans="1:20">
      <c r="A77" s="4">
        <v>73</v>
      </c>
      <c r="B77" s="17"/>
      <c r="C77" s="18"/>
      <c r="D77" s="18"/>
      <c r="E77" s="19"/>
      <c r="F77" s="18"/>
      <c r="G77" s="19"/>
      <c r="H77" s="19"/>
      <c r="I77" s="57">
        <f t="shared" si="1"/>
        <v>0</v>
      </c>
      <c r="J77" s="18"/>
      <c r="K77" s="47"/>
      <c r="L77" s="18"/>
      <c r="M77" s="18"/>
      <c r="N77" s="18"/>
      <c r="O77" s="18"/>
      <c r="P77" s="81"/>
      <c r="Q77" s="18"/>
      <c r="R77" s="18"/>
      <c r="S77" s="18"/>
      <c r="T77" s="18"/>
    </row>
    <row r="78" spans="1:20">
      <c r="A78" s="4">
        <v>74</v>
      </c>
      <c r="B78" s="17"/>
      <c r="C78" s="18"/>
      <c r="D78" s="18"/>
      <c r="E78" s="19"/>
      <c r="F78" s="18"/>
      <c r="G78" s="19"/>
      <c r="H78" s="19"/>
      <c r="I78" s="57">
        <f t="shared" si="1"/>
        <v>0</v>
      </c>
      <c r="J78" s="18"/>
      <c r="K78" s="47"/>
      <c r="L78" s="18"/>
      <c r="M78" s="18"/>
      <c r="N78" s="18"/>
      <c r="O78" s="18"/>
      <c r="P78" s="81"/>
      <c r="Q78" s="18"/>
      <c r="R78" s="18"/>
      <c r="S78" s="18"/>
      <c r="T78" s="18"/>
    </row>
    <row r="79" spans="1:20">
      <c r="A79" s="4">
        <v>75</v>
      </c>
      <c r="B79" s="17"/>
      <c r="C79" s="18"/>
      <c r="D79" s="18"/>
      <c r="E79" s="19"/>
      <c r="F79" s="18"/>
      <c r="G79" s="19"/>
      <c r="H79" s="19"/>
      <c r="I79" s="57">
        <f t="shared" si="1"/>
        <v>0</v>
      </c>
      <c r="J79" s="18"/>
      <c r="K79" s="47"/>
      <c r="L79" s="18"/>
      <c r="M79" s="18"/>
      <c r="N79" s="18"/>
      <c r="O79" s="18"/>
      <c r="P79" s="81"/>
      <c r="Q79" s="18"/>
      <c r="R79" s="18"/>
      <c r="S79" s="18"/>
      <c r="T79" s="18"/>
    </row>
    <row r="80" spans="1:20">
      <c r="A80" s="4">
        <v>76</v>
      </c>
      <c r="B80" s="17"/>
      <c r="C80" s="18"/>
      <c r="D80" s="18"/>
      <c r="E80" s="19"/>
      <c r="F80" s="18"/>
      <c r="G80" s="19"/>
      <c r="H80" s="19"/>
      <c r="I80" s="57">
        <f t="shared" si="1"/>
        <v>0</v>
      </c>
      <c r="J80" s="18"/>
      <c r="K80" s="47"/>
      <c r="L80" s="18"/>
      <c r="M80" s="18"/>
      <c r="N80" s="18"/>
      <c r="O80" s="18"/>
      <c r="P80" s="81"/>
      <c r="Q80" s="18"/>
      <c r="R80" s="18"/>
      <c r="S80" s="18"/>
      <c r="T80" s="18"/>
    </row>
    <row r="81" spans="1:20">
      <c r="A81" s="4">
        <v>77</v>
      </c>
      <c r="B81" s="17"/>
      <c r="C81" s="18"/>
      <c r="D81" s="18"/>
      <c r="E81" s="19"/>
      <c r="F81" s="18"/>
      <c r="G81" s="19"/>
      <c r="H81" s="19"/>
      <c r="I81" s="57">
        <f t="shared" si="1"/>
        <v>0</v>
      </c>
      <c r="J81" s="18"/>
      <c r="K81" s="47"/>
      <c r="L81" s="18"/>
      <c r="M81" s="18"/>
      <c r="N81" s="18"/>
      <c r="O81" s="18"/>
      <c r="P81" s="81"/>
      <c r="Q81" s="18"/>
      <c r="R81" s="18"/>
      <c r="S81" s="18"/>
      <c r="T81" s="18"/>
    </row>
    <row r="82" spans="1:20">
      <c r="A82" s="4">
        <v>78</v>
      </c>
      <c r="B82" s="17"/>
      <c r="C82" s="18"/>
      <c r="D82" s="18"/>
      <c r="E82" s="19"/>
      <c r="F82" s="18"/>
      <c r="G82" s="19"/>
      <c r="H82" s="19"/>
      <c r="I82" s="57">
        <f t="shared" si="1"/>
        <v>0</v>
      </c>
      <c r="J82" s="18"/>
      <c r="K82" s="47"/>
      <c r="L82" s="18"/>
      <c r="M82" s="18"/>
      <c r="N82" s="18"/>
      <c r="O82" s="18"/>
      <c r="P82" s="81"/>
      <c r="Q82" s="18"/>
      <c r="R82" s="18"/>
      <c r="S82" s="18"/>
      <c r="T82" s="18"/>
    </row>
    <row r="83" spans="1:20">
      <c r="A83" s="4">
        <v>79</v>
      </c>
      <c r="B83" s="17"/>
      <c r="C83" s="18"/>
      <c r="D83" s="18"/>
      <c r="E83" s="19"/>
      <c r="F83" s="18"/>
      <c r="G83" s="19"/>
      <c r="H83" s="19"/>
      <c r="I83" s="57">
        <f t="shared" si="1"/>
        <v>0</v>
      </c>
      <c r="J83" s="18"/>
      <c r="K83" s="18"/>
      <c r="L83" s="18"/>
      <c r="M83" s="18"/>
      <c r="N83" s="18"/>
      <c r="O83" s="18"/>
      <c r="P83" s="81"/>
      <c r="Q83" s="18"/>
      <c r="R83" s="18"/>
      <c r="S83" s="18"/>
      <c r="T83" s="18"/>
    </row>
    <row r="84" spans="1:20">
      <c r="A84" s="4">
        <v>80</v>
      </c>
      <c r="B84" s="17"/>
      <c r="C84" s="18"/>
      <c r="D84" s="18"/>
      <c r="E84" s="19"/>
      <c r="F84" s="18"/>
      <c r="G84" s="19"/>
      <c r="H84" s="19"/>
      <c r="I84" s="57">
        <f t="shared" si="1"/>
        <v>0</v>
      </c>
      <c r="J84" s="18"/>
      <c r="K84" s="18"/>
      <c r="L84" s="18"/>
      <c r="M84" s="18"/>
      <c r="N84" s="18"/>
      <c r="O84" s="18"/>
      <c r="P84" s="81"/>
      <c r="Q84" s="18"/>
      <c r="R84" s="18"/>
      <c r="S84" s="18"/>
      <c r="T84" s="18"/>
    </row>
    <row r="85" spans="1:20">
      <c r="A85" s="4">
        <v>81</v>
      </c>
      <c r="B85" s="17"/>
      <c r="C85" s="18"/>
      <c r="D85" s="18"/>
      <c r="E85" s="19"/>
      <c r="F85" s="18"/>
      <c r="G85" s="19"/>
      <c r="H85" s="19"/>
      <c r="I85" s="57">
        <f t="shared" si="1"/>
        <v>0</v>
      </c>
      <c r="J85" s="18"/>
      <c r="K85" s="18"/>
      <c r="L85" s="18"/>
      <c r="M85" s="18"/>
      <c r="N85" s="18"/>
      <c r="O85" s="18"/>
      <c r="P85" s="81"/>
      <c r="Q85" s="18"/>
      <c r="R85" s="18"/>
      <c r="S85" s="18"/>
      <c r="T85" s="18"/>
    </row>
    <row r="86" spans="1:20">
      <c r="A86" s="4">
        <v>82</v>
      </c>
      <c r="B86" s="17"/>
      <c r="C86" s="18"/>
      <c r="D86" s="18"/>
      <c r="E86" s="19"/>
      <c r="F86" s="18"/>
      <c r="G86" s="19"/>
      <c r="H86" s="19"/>
      <c r="I86" s="57">
        <f t="shared" si="1"/>
        <v>0</v>
      </c>
      <c r="J86" s="18"/>
      <c r="K86" s="18"/>
      <c r="L86" s="18"/>
      <c r="M86" s="18"/>
      <c r="N86" s="18"/>
      <c r="O86" s="18"/>
      <c r="P86" s="81"/>
      <c r="Q86" s="18"/>
      <c r="R86" s="18"/>
      <c r="S86" s="18"/>
      <c r="T86" s="18"/>
    </row>
    <row r="87" spans="1:20">
      <c r="A87" s="4">
        <v>83</v>
      </c>
      <c r="B87" s="17"/>
      <c r="C87" s="18"/>
      <c r="D87" s="18"/>
      <c r="E87" s="19"/>
      <c r="F87" s="18"/>
      <c r="G87" s="19"/>
      <c r="H87" s="19"/>
      <c r="I87" s="57">
        <f t="shared" si="1"/>
        <v>0</v>
      </c>
      <c r="J87" s="18"/>
      <c r="K87" s="18"/>
      <c r="L87" s="18"/>
      <c r="M87" s="18"/>
      <c r="N87" s="18"/>
      <c r="O87" s="18"/>
      <c r="P87" s="81"/>
      <c r="Q87" s="18"/>
      <c r="R87" s="18"/>
      <c r="S87" s="18"/>
      <c r="T87" s="18"/>
    </row>
    <row r="88" spans="1:20">
      <c r="A88" s="4">
        <v>84</v>
      </c>
      <c r="B88" s="17"/>
      <c r="C88" s="18"/>
      <c r="D88" s="18"/>
      <c r="E88" s="19"/>
      <c r="F88" s="18"/>
      <c r="G88" s="19"/>
      <c r="H88" s="19"/>
      <c r="I88" s="57">
        <f t="shared" si="1"/>
        <v>0</v>
      </c>
      <c r="J88" s="18"/>
      <c r="K88" s="18"/>
      <c r="L88" s="18"/>
      <c r="M88" s="18"/>
      <c r="N88" s="18"/>
      <c r="O88" s="18"/>
      <c r="P88" s="81"/>
      <c r="Q88" s="18"/>
      <c r="R88" s="18"/>
      <c r="S88" s="18"/>
      <c r="T88" s="18"/>
    </row>
    <row r="89" spans="1:20">
      <c r="A89" s="4">
        <v>85</v>
      </c>
      <c r="B89" s="17"/>
      <c r="C89" s="18"/>
      <c r="D89" s="18"/>
      <c r="E89" s="19"/>
      <c r="F89" s="18"/>
      <c r="G89" s="19"/>
      <c r="H89" s="19"/>
      <c r="I89" s="57">
        <f t="shared" si="1"/>
        <v>0</v>
      </c>
      <c r="J89" s="18"/>
      <c r="K89" s="18"/>
      <c r="L89" s="18"/>
      <c r="M89" s="18"/>
      <c r="N89" s="18"/>
      <c r="O89" s="18"/>
      <c r="P89" s="81"/>
      <c r="Q89" s="18"/>
      <c r="R89" s="18"/>
      <c r="S89" s="18"/>
      <c r="T89" s="18"/>
    </row>
    <row r="90" spans="1:20">
      <c r="A90" s="4">
        <v>86</v>
      </c>
      <c r="B90" s="17"/>
      <c r="C90" s="18"/>
      <c r="D90" s="18"/>
      <c r="E90" s="19"/>
      <c r="F90" s="18"/>
      <c r="G90" s="19"/>
      <c r="H90" s="19"/>
      <c r="I90" s="57">
        <f t="shared" si="1"/>
        <v>0</v>
      </c>
      <c r="J90" s="18"/>
      <c r="K90" s="18"/>
      <c r="L90" s="18"/>
      <c r="M90" s="18"/>
      <c r="N90" s="18"/>
      <c r="O90" s="18"/>
      <c r="P90" s="81"/>
      <c r="Q90" s="18"/>
      <c r="R90" s="18"/>
      <c r="S90" s="18"/>
      <c r="T90" s="18"/>
    </row>
    <row r="91" spans="1:20">
      <c r="A91" s="4">
        <v>87</v>
      </c>
      <c r="B91" s="17"/>
      <c r="C91" s="18"/>
      <c r="D91" s="18"/>
      <c r="E91" s="19"/>
      <c r="F91" s="18"/>
      <c r="G91" s="19"/>
      <c r="H91" s="19"/>
      <c r="I91" s="57">
        <f t="shared" si="1"/>
        <v>0</v>
      </c>
      <c r="J91" s="18"/>
      <c r="K91" s="18"/>
      <c r="L91" s="18"/>
      <c r="M91" s="18"/>
      <c r="N91" s="18"/>
      <c r="O91" s="18"/>
      <c r="P91" s="81"/>
      <c r="Q91" s="18"/>
      <c r="R91" s="18"/>
      <c r="S91" s="18"/>
      <c r="T91" s="18"/>
    </row>
    <row r="92" spans="1:20">
      <c r="A92" s="4">
        <v>88</v>
      </c>
      <c r="B92" s="17"/>
      <c r="C92" s="18"/>
      <c r="D92" s="18"/>
      <c r="E92" s="19"/>
      <c r="F92" s="18"/>
      <c r="G92" s="19"/>
      <c r="H92" s="19"/>
      <c r="I92" s="57">
        <f t="shared" si="1"/>
        <v>0</v>
      </c>
      <c r="J92" s="18"/>
      <c r="K92" s="18"/>
      <c r="L92" s="18"/>
      <c r="M92" s="18"/>
      <c r="N92" s="18"/>
      <c r="O92" s="18"/>
      <c r="P92" s="81"/>
      <c r="Q92" s="18"/>
      <c r="R92" s="18"/>
      <c r="S92" s="18"/>
      <c r="T92" s="18"/>
    </row>
    <row r="93" spans="1:20">
      <c r="A93" s="4">
        <v>89</v>
      </c>
      <c r="B93" s="17"/>
      <c r="C93" s="18"/>
      <c r="D93" s="18"/>
      <c r="E93" s="19"/>
      <c r="F93" s="18"/>
      <c r="G93" s="19"/>
      <c r="H93" s="19"/>
      <c r="I93" s="57">
        <f t="shared" si="1"/>
        <v>0</v>
      </c>
      <c r="J93" s="18"/>
      <c r="K93" s="18"/>
      <c r="L93" s="18"/>
      <c r="M93" s="18"/>
      <c r="N93" s="18"/>
      <c r="O93" s="18"/>
      <c r="P93" s="81"/>
      <c r="Q93" s="18"/>
      <c r="R93" s="18"/>
      <c r="S93" s="18"/>
      <c r="T93" s="18"/>
    </row>
    <row r="94" spans="1:20">
      <c r="A94" s="4">
        <v>90</v>
      </c>
      <c r="B94" s="17"/>
      <c r="C94" s="18"/>
      <c r="D94" s="18"/>
      <c r="E94" s="19"/>
      <c r="F94" s="18"/>
      <c r="G94" s="19"/>
      <c r="H94" s="19"/>
      <c r="I94" s="57">
        <f t="shared" si="1"/>
        <v>0</v>
      </c>
      <c r="J94" s="18"/>
      <c r="K94" s="18"/>
      <c r="L94" s="18"/>
      <c r="M94" s="18"/>
      <c r="N94" s="18"/>
      <c r="O94" s="18"/>
      <c r="P94" s="81"/>
      <c r="Q94" s="18"/>
      <c r="R94" s="18"/>
      <c r="S94" s="18"/>
      <c r="T94" s="18"/>
    </row>
    <row r="95" spans="1:20">
      <c r="A95" s="4">
        <v>91</v>
      </c>
      <c r="B95" s="17"/>
      <c r="C95" s="18"/>
      <c r="D95" s="18"/>
      <c r="E95" s="19"/>
      <c r="F95" s="18"/>
      <c r="G95" s="19"/>
      <c r="H95" s="19"/>
      <c r="I95" s="57">
        <f t="shared" si="1"/>
        <v>0</v>
      </c>
      <c r="J95" s="18"/>
      <c r="K95" s="18"/>
      <c r="L95" s="18"/>
      <c r="M95" s="18"/>
      <c r="N95" s="18"/>
      <c r="O95" s="18"/>
      <c r="P95" s="81"/>
      <c r="Q95" s="18"/>
      <c r="R95" s="18"/>
      <c r="S95" s="18"/>
      <c r="T95" s="18"/>
    </row>
    <row r="96" spans="1:20">
      <c r="A96" s="4">
        <v>92</v>
      </c>
      <c r="B96" s="17"/>
      <c r="C96" s="18"/>
      <c r="D96" s="18"/>
      <c r="E96" s="19"/>
      <c r="F96" s="18"/>
      <c r="G96" s="19"/>
      <c r="H96" s="19"/>
      <c r="I96" s="57">
        <f t="shared" si="1"/>
        <v>0</v>
      </c>
      <c r="J96" s="18"/>
      <c r="K96" s="18"/>
      <c r="L96" s="18"/>
      <c r="M96" s="18"/>
      <c r="N96" s="18"/>
      <c r="O96" s="18"/>
      <c r="P96" s="81"/>
      <c r="Q96" s="18"/>
      <c r="R96" s="18"/>
      <c r="S96" s="18"/>
      <c r="T96" s="18"/>
    </row>
    <row r="97" spans="1:20">
      <c r="A97" s="4">
        <v>93</v>
      </c>
      <c r="B97" s="17"/>
      <c r="C97" s="18"/>
      <c r="D97" s="18"/>
      <c r="E97" s="19"/>
      <c r="F97" s="18"/>
      <c r="G97" s="19"/>
      <c r="H97" s="19"/>
      <c r="I97" s="57">
        <f t="shared" si="1"/>
        <v>0</v>
      </c>
      <c r="J97" s="18"/>
      <c r="K97" s="18"/>
      <c r="L97" s="18"/>
      <c r="M97" s="18"/>
      <c r="N97" s="18"/>
      <c r="O97" s="18"/>
      <c r="P97" s="81"/>
      <c r="Q97" s="18"/>
      <c r="R97" s="18"/>
      <c r="S97" s="18"/>
      <c r="T97" s="18"/>
    </row>
    <row r="98" spans="1:20">
      <c r="A98" s="4">
        <v>94</v>
      </c>
      <c r="B98" s="17"/>
      <c r="C98" s="18"/>
      <c r="D98" s="18"/>
      <c r="E98" s="19"/>
      <c r="F98" s="18"/>
      <c r="G98" s="19"/>
      <c r="H98" s="19"/>
      <c r="I98" s="57">
        <f t="shared" si="1"/>
        <v>0</v>
      </c>
      <c r="J98" s="18"/>
      <c r="K98" s="18"/>
      <c r="L98" s="18"/>
      <c r="M98" s="18"/>
      <c r="N98" s="18"/>
      <c r="O98" s="18"/>
      <c r="P98" s="81"/>
      <c r="Q98" s="18"/>
      <c r="R98" s="18"/>
      <c r="S98" s="18"/>
      <c r="T98" s="18"/>
    </row>
    <row r="99" spans="1:20">
      <c r="A99" s="4">
        <v>95</v>
      </c>
      <c r="B99" s="17"/>
      <c r="C99" s="18"/>
      <c r="D99" s="18"/>
      <c r="E99" s="19"/>
      <c r="F99" s="18"/>
      <c r="G99" s="19"/>
      <c r="H99" s="19"/>
      <c r="I99" s="57">
        <f t="shared" si="1"/>
        <v>0</v>
      </c>
      <c r="J99" s="18"/>
      <c r="K99" s="18"/>
      <c r="L99" s="18"/>
      <c r="M99" s="18"/>
      <c r="N99" s="18"/>
      <c r="O99" s="18"/>
      <c r="P99" s="81"/>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81"/>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81"/>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81"/>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81"/>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81"/>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81"/>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81"/>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81"/>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81"/>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81"/>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81"/>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81"/>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81"/>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81"/>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81"/>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81"/>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81"/>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81"/>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81"/>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81"/>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81"/>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81"/>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81"/>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81"/>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3"/>
      <c r="Q164" s="18"/>
      <c r="R164" s="18"/>
      <c r="S164" s="18"/>
      <c r="T164" s="18"/>
    </row>
    <row r="165" spans="1:20">
      <c r="A165" s="20" t="s">
        <v>11</v>
      </c>
      <c r="B165" s="38"/>
      <c r="C165" s="20">
        <f>COUNTIFS(C5:C164,"*")</f>
        <v>61</v>
      </c>
      <c r="D165" s="20"/>
      <c r="E165" s="13"/>
      <c r="F165" s="20"/>
      <c r="G165" s="58">
        <f>SUM(G5:G164)</f>
        <v>2366</v>
      </c>
      <c r="H165" s="58">
        <f>SUM(H5:H164)</f>
        <v>2481</v>
      </c>
      <c r="I165" s="58">
        <f>SUM(I5:I164)</f>
        <v>4847</v>
      </c>
      <c r="J165" s="20"/>
      <c r="K165" s="20"/>
      <c r="L165" s="20"/>
      <c r="M165" s="20"/>
      <c r="N165" s="20"/>
      <c r="O165" s="20"/>
      <c r="P165" s="14"/>
      <c r="Q165" s="20"/>
      <c r="R165" s="20"/>
      <c r="S165" s="20"/>
      <c r="T165" s="12"/>
    </row>
    <row r="166" spans="1:20">
      <c r="A166" s="43" t="s">
        <v>62</v>
      </c>
      <c r="B166" s="10">
        <f>COUNTIF(B$5:B$164,"Team 1")</f>
        <v>31</v>
      </c>
      <c r="C166" s="43" t="s">
        <v>25</v>
      </c>
      <c r="D166" s="10">
        <f>COUNTIF(D5:D164,"Anganwadi")</f>
        <v>24</v>
      </c>
    </row>
    <row r="167" spans="1:20">
      <c r="A167" s="43" t="s">
        <v>63</v>
      </c>
      <c r="B167" s="10">
        <f>COUNTIF(B$6:B$164,"Team 2")</f>
        <v>30</v>
      </c>
      <c r="C167" s="43" t="s">
        <v>23</v>
      </c>
      <c r="D167" s="10">
        <f>COUNTIF(D5:D164,"School")</f>
        <v>34</v>
      </c>
    </row>
  </sheetData>
  <sheetProtection password="8527" sheet="1" objects="1" scenarios="1"/>
  <mergeCells count="20">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E7" sqref="E7"/>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240" t="s">
        <v>70</v>
      </c>
      <c r="B1" s="240"/>
      <c r="C1" s="240"/>
      <c r="D1" s="53"/>
      <c r="E1" s="53"/>
      <c r="F1" s="53"/>
      <c r="G1" s="53"/>
      <c r="H1" s="53"/>
      <c r="I1" s="53"/>
      <c r="J1" s="53"/>
      <c r="K1" s="53"/>
      <c r="L1" s="53"/>
      <c r="M1" s="242"/>
      <c r="N1" s="242"/>
      <c r="O1" s="242"/>
      <c r="P1" s="242"/>
      <c r="Q1" s="242"/>
      <c r="R1" s="242"/>
      <c r="S1" s="242"/>
      <c r="T1" s="242"/>
    </row>
    <row r="2" spans="1:20">
      <c r="A2" s="236" t="s">
        <v>59</v>
      </c>
      <c r="B2" s="237"/>
      <c r="C2" s="237"/>
      <c r="D2" s="24">
        <v>43709</v>
      </c>
      <c r="E2" s="21"/>
      <c r="F2" s="21"/>
      <c r="G2" s="21"/>
      <c r="H2" s="21"/>
      <c r="I2" s="21"/>
      <c r="J2" s="21"/>
      <c r="K2" s="21"/>
      <c r="L2" s="21"/>
      <c r="M2" s="21"/>
      <c r="N2" s="21"/>
      <c r="O2" s="21"/>
      <c r="P2" s="21"/>
      <c r="Q2" s="21"/>
      <c r="R2" s="21"/>
      <c r="S2" s="21"/>
    </row>
    <row r="3" spans="1:20" ht="24" customHeight="1">
      <c r="A3" s="232" t="s">
        <v>14</v>
      </c>
      <c r="B3" s="234" t="s">
        <v>61</v>
      </c>
      <c r="C3" s="231" t="s">
        <v>7</v>
      </c>
      <c r="D3" s="231" t="s">
        <v>55</v>
      </c>
      <c r="E3" s="231" t="s">
        <v>16</v>
      </c>
      <c r="F3" s="238" t="s">
        <v>17</v>
      </c>
      <c r="G3" s="231" t="s">
        <v>8</v>
      </c>
      <c r="H3" s="231"/>
      <c r="I3" s="231"/>
      <c r="J3" s="231" t="s">
        <v>31</v>
      </c>
      <c r="K3" s="234" t="s">
        <v>33</v>
      </c>
      <c r="L3" s="234" t="s">
        <v>50</v>
      </c>
      <c r="M3" s="234" t="s">
        <v>51</v>
      </c>
      <c r="N3" s="234" t="s">
        <v>34</v>
      </c>
      <c r="O3" s="234" t="s">
        <v>35</v>
      </c>
      <c r="P3" s="232" t="s">
        <v>54</v>
      </c>
      <c r="Q3" s="231" t="s">
        <v>52</v>
      </c>
      <c r="R3" s="231" t="s">
        <v>32</v>
      </c>
      <c r="S3" s="231" t="s">
        <v>53</v>
      </c>
      <c r="T3" s="231" t="s">
        <v>13</v>
      </c>
    </row>
    <row r="4" spans="1:20" ht="25.5" customHeight="1">
      <c r="A4" s="232"/>
      <c r="B4" s="239"/>
      <c r="C4" s="231"/>
      <c r="D4" s="231"/>
      <c r="E4" s="231"/>
      <c r="F4" s="238"/>
      <c r="G4" s="22" t="s">
        <v>9</v>
      </c>
      <c r="H4" s="22" t="s">
        <v>10</v>
      </c>
      <c r="I4" s="22" t="s">
        <v>11</v>
      </c>
      <c r="J4" s="231"/>
      <c r="K4" s="235"/>
      <c r="L4" s="235"/>
      <c r="M4" s="235"/>
      <c r="N4" s="235"/>
      <c r="O4" s="235"/>
      <c r="P4" s="232"/>
      <c r="Q4" s="232"/>
      <c r="R4" s="231"/>
      <c r="S4" s="231"/>
      <c r="T4" s="231"/>
    </row>
    <row r="5" spans="1:20" ht="33">
      <c r="A5" s="4">
        <v>1</v>
      </c>
      <c r="B5" s="77" t="s">
        <v>62</v>
      </c>
      <c r="C5" s="70" t="s">
        <v>116</v>
      </c>
      <c r="D5" s="77" t="s">
        <v>23</v>
      </c>
      <c r="E5" s="74"/>
      <c r="F5" s="77" t="s">
        <v>94</v>
      </c>
      <c r="G5" s="74">
        <v>55</v>
      </c>
      <c r="H5" s="74">
        <v>50</v>
      </c>
      <c r="I5" s="59">
        <f>SUM(G5:H5)</f>
        <v>105</v>
      </c>
      <c r="J5" s="128" t="s">
        <v>227</v>
      </c>
      <c r="K5" s="129" t="s">
        <v>257</v>
      </c>
      <c r="L5" s="77" t="s">
        <v>241</v>
      </c>
      <c r="M5" s="74" t="s">
        <v>242</v>
      </c>
      <c r="N5" s="77" t="s">
        <v>243</v>
      </c>
      <c r="O5" s="74">
        <v>9859568810</v>
      </c>
      <c r="P5" s="96" t="s">
        <v>875</v>
      </c>
      <c r="Q5" s="74" t="s">
        <v>203</v>
      </c>
      <c r="R5" s="74">
        <v>14</v>
      </c>
      <c r="S5" s="74" t="s">
        <v>581</v>
      </c>
      <c r="T5" s="18"/>
    </row>
    <row r="6" spans="1:20" ht="33">
      <c r="A6" s="4">
        <v>2</v>
      </c>
      <c r="B6" s="18" t="s">
        <v>63</v>
      </c>
      <c r="C6" s="70" t="s">
        <v>746</v>
      </c>
      <c r="D6" s="18" t="s">
        <v>23</v>
      </c>
      <c r="E6" s="72">
        <v>18271100906</v>
      </c>
      <c r="F6" s="18" t="s">
        <v>94</v>
      </c>
      <c r="G6" s="72">
        <v>70</v>
      </c>
      <c r="H6" s="72">
        <v>75</v>
      </c>
      <c r="I6" s="59">
        <f t="shared" ref="I6:I69" si="0">SUM(G6:H6)</f>
        <v>145</v>
      </c>
      <c r="J6" s="128" t="s">
        <v>507</v>
      </c>
      <c r="K6" s="129" t="s">
        <v>257</v>
      </c>
      <c r="L6" s="77" t="s">
        <v>399</v>
      </c>
      <c r="M6" s="74" t="s">
        <v>400</v>
      </c>
      <c r="N6" s="77" t="s">
        <v>401</v>
      </c>
      <c r="O6" s="74">
        <v>8011824030</v>
      </c>
      <c r="P6" s="96" t="s">
        <v>875</v>
      </c>
      <c r="Q6" s="74" t="s">
        <v>203</v>
      </c>
      <c r="R6" s="47">
        <v>14</v>
      </c>
      <c r="S6" s="47" t="s">
        <v>581</v>
      </c>
      <c r="T6" s="18"/>
    </row>
    <row r="7" spans="1:20" ht="49.5">
      <c r="A7" s="4">
        <v>3</v>
      </c>
      <c r="B7" s="77" t="s">
        <v>62</v>
      </c>
      <c r="C7" s="80" t="s">
        <v>538</v>
      </c>
      <c r="D7" s="77" t="s">
        <v>23</v>
      </c>
      <c r="E7" s="74"/>
      <c r="F7" s="77" t="s">
        <v>94</v>
      </c>
      <c r="G7" s="74">
        <v>70</v>
      </c>
      <c r="H7" s="74">
        <v>72</v>
      </c>
      <c r="I7" s="59">
        <f t="shared" si="0"/>
        <v>142</v>
      </c>
      <c r="J7" s="111" t="s">
        <v>754</v>
      </c>
      <c r="K7" s="129" t="s">
        <v>257</v>
      </c>
      <c r="L7" s="80" t="s">
        <v>437</v>
      </c>
      <c r="M7" s="74" t="s">
        <v>690</v>
      </c>
      <c r="N7" s="80" t="s">
        <v>711</v>
      </c>
      <c r="O7" s="74">
        <v>9954152542</v>
      </c>
      <c r="P7" s="96" t="s">
        <v>876</v>
      </c>
      <c r="Q7" s="74" t="s">
        <v>162</v>
      </c>
      <c r="R7" s="74">
        <v>8</v>
      </c>
      <c r="S7" s="74" t="s">
        <v>581</v>
      </c>
      <c r="T7" s="18"/>
    </row>
    <row r="8" spans="1:20" ht="33">
      <c r="A8" s="4">
        <v>4</v>
      </c>
      <c r="B8" s="169" t="s">
        <v>63</v>
      </c>
      <c r="C8" s="80" t="s">
        <v>322</v>
      </c>
      <c r="D8" s="169" t="s">
        <v>23</v>
      </c>
      <c r="E8" s="170"/>
      <c r="F8" s="169" t="s">
        <v>94</v>
      </c>
      <c r="G8" s="170">
        <v>50</v>
      </c>
      <c r="H8" s="170">
        <v>55</v>
      </c>
      <c r="I8" s="59">
        <f t="shared" si="0"/>
        <v>105</v>
      </c>
      <c r="J8" s="111" t="s">
        <v>755</v>
      </c>
      <c r="K8" s="129" t="s">
        <v>257</v>
      </c>
      <c r="L8" s="80" t="s">
        <v>266</v>
      </c>
      <c r="M8" s="74" t="s">
        <v>413</v>
      </c>
      <c r="N8" s="80" t="s">
        <v>267</v>
      </c>
      <c r="O8" s="74">
        <v>7896361694</v>
      </c>
      <c r="P8" s="96" t="s">
        <v>876</v>
      </c>
      <c r="Q8" s="74" t="s">
        <v>162</v>
      </c>
      <c r="R8" s="170">
        <v>8</v>
      </c>
      <c r="S8" s="171" t="s">
        <v>581</v>
      </c>
      <c r="T8" s="18"/>
    </row>
    <row r="9" spans="1:20" ht="33">
      <c r="A9" s="4">
        <v>5</v>
      </c>
      <c r="B9" s="18" t="s">
        <v>62</v>
      </c>
      <c r="C9" s="18" t="s">
        <v>541</v>
      </c>
      <c r="D9" s="18" t="s">
        <v>25</v>
      </c>
      <c r="E9" s="47"/>
      <c r="F9" s="18"/>
      <c r="G9" s="47">
        <v>28</v>
      </c>
      <c r="H9" s="47">
        <v>25</v>
      </c>
      <c r="I9" s="59">
        <f t="shared" si="0"/>
        <v>53</v>
      </c>
      <c r="J9" s="18" t="s">
        <v>588</v>
      </c>
      <c r="K9" s="47" t="s">
        <v>261</v>
      </c>
      <c r="L9" s="77" t="s">
        <v>437</v>
      </c>
      <c r="M9" s="74" t="s">
        <v>690</v>
      </c>
      <c r="N9" s="77" t="s">
        <v>632</v>
      </c>
      <c r="O9" s="74">
        <v>8876144825</v>
      </c>
      <c r="P9" s="91" t="s">
        <v>877</v>
      </c>
      <c r="Q9" s="47" t="s">
        <v>171</v>
      </c>
      <c r="R9" s="47">
        <v>14</v>
      </c>
      <c r="S9" s="172" t="s">
        <v>581</v>
      </c>
      <c r="T9" s="18"/>
    </row>
    <row r="10" spans="1:20" ht="33">
      <c r="A10" s="4">
        <v>6</v>
      </c>
      <c r="B10" s="18" t="s">
        <v>62</v>
      </c>
      <c r="C10" s="70" t="s">
        <v>747</v>
      </c>
      <c r="D10" s="18" t="s">
        <v>23</v>
      </c>
      <c r="E10" s="47"/>
      <c r="F10" s="18" t="s">
        <v>94</v>
      </c>
      <c r="G10" s="47">
        <v>70</v>
      </c>
      <c r="H10" s="47">
        <v>72</v>
      </c>
      <c r="I10" s="59">
        <f t="shared" si="0"/>
        <v>142</v>
      </c>
      <c r="J10" s="79" t="s">
        <v>756</v>
      </c>
      <c r="K10" s="47" t="s">
        <v>261</v>
      </c>
      <c r="L10" s="104" t="s">
        <v>399</v>
      </c>
      <c r="M10" s="93" t="s">
        <v>400</v>
      </c>
      <c r="N10" s="105" t="s">
        <v>401</v>
      </c>
      <c r="O10" s="94">
        <v>8011824030</v>
      </c>
      <c r="P10" s="91" t="s">
        <v>877</v>
      </c>
      <c r="Q10" s="47" t="s">
        <v>171</v>
      </c>
      <c r="R10" s="47">
        <v>14</v>
      </c>
      <c r="S10" s="47" t="s">
        <v>581</v>
      </c>
      <c r="T10" s="18"/>
    </row>
    <row r="11" spans="1:20" ht="33">
      <c r="A11" s="4">
        <v>7</v>
      </c>
      <c r="B11" s="18" t="s">
        <v>63</v>
      </c>
      <c r="C11" s="18" t="s">
        <v>325</v>
      </c>
      <c r="D11" s="18" t="s">
        <v>25</v>
      </c>
      <c r="E11" s="47"/>
      <c r="F11" s="18"/>
      <c r="G11" s="47">
        <v>26</v>
      </c>
      <c r="H11" s="47">
        <v>24</v>
      </c>
      <c r="I11" s="59">
        <f t="shared" si="0"/>
        <v>50</v>
      </c>
      <c r="J11" s="18" t="s">
        <v>416</v>
      </c>
      <c r="K11" s="47" t="s">
        <v>261</v>
      </c>
      <c r="L11" s="77" t="s">
        <v>399</v>
      </c>
      <c r="M11" s="74" t="s">
        <v>400</v>
      </c>
      <c r="N11" s="77" t="s">
        <v>401</v>
      </c>
      <c r="O11" s="74">
        <v>8011824030</v>
      </c>
      <c r="P11" s="91" t="s">
        <v>877</v>
      </c>
      <c r="Q11" s="47" t="s">
        <v>171</v>
      </c>
      <c r="R11" s="47">
        <v>14</v>
      </c>
      <c r="S11" s="47" t="s">
        <v>581</v>
      </c>
      <c r="T11" s="18"/>
    </row>
    <row r="12" spans="1:20" ht="33">
      <c r="A12" s="4">
        <v>8</v>
      </c>
      <c r="B12" s="77" t="s">
        <v>63</v>
      </c>
      <c r="C12" s="70" t="s">
        <v>134</v>
      </c>
      <c r="D12" s="77" t="s">
        <v>23</v>
      </c>
      <c r="E12" s="74" t="s">
        <v>544</v>
      </c>
      <c r="F12" s="77" t="s">
        <v>92</v>
      </c>
      <c r="G12" s="74">
        <v>50</v>
      </c>
      <c r="H12" s="74">
        <v>52</v>
      </c>
      <c r="I12" s="59">
        <f t="shared" si="0"/>
        <v>102</v>
      </c>
      <c r="J12" s="79" t="s">
        <v>757</v>
      </c>
      <c r="K12" s="74" t="s">
        <v>261</v>
      </c>
      <c r="L12" s="77" t="s">
        <v>399</v>
      </c>
      <c r="M12" s="74" t="s">
        <v>400</v>
      </c>
      <c r="N12" s="77" t="s">
        <v>401</v>
      </c>
      <c r="O12" s="74">
        <v>8011824030</v>
      </c>
      <c r="P12" s="91" t="s">
        <v>877</v>
      </c>
      <c r="Q12" s="47" t="s">
        <v>171</v>
      </c>
      <c r="R12" s="74">
        <v>14</v>
      </c>
      <c r="S12" s="74" t="s">
        <v>581</v>
      </c>
      <c r="T12" s="18"/>
    </row>
    <row r="13" spans="1:20" ht="33">
      <c r="A13" s="4">
        <v>9</v>
      </c>
      <c r="B13" s="18" t="s">
        <v>62</v>
      </c>
      <c r="C13" s="18" t="s">
        <v>332</v>
      </c>
      <c r="D13" s="18" t="s">
        <v>25</v>
      </c>
      <c r="E13" s="47"/>
      <c r="F13" s="18"/>
      <c r="G13" s="47">
        <v>25</v>
      </c>
      <c r="H13" s="47">
        <v>24</v>
      </c>
      <c r="I13" s="59">
        <f t="shared" si="0"/>
        <v>49</v>
      </c>
      <c r="J13" s="18" t="s">
        <v>429</v>
      </c>
      <c r="K13" s="47" t="s">
        <v>261</v>
      </c>
      <c r="L13" s="77" t="s">
        <v>399</v>
      </c>
      <c r="M13" s="74" t="s">
        <v>400</v>
      </c>
      <c r="N13" s="77" t="s">
        <v>430</v>
      </c>
      <c r="O13" s="74">
        <v>9859119734</v>
      </c>
      <c r="P13" s="91" t="s">
        <v>878</v>
      </c>
      <c r="Q13" s="47" t="s">
        <v>177</v>
      </c>
      <c r="R13" s="47">
        <v>9</v>
      </c>
      <c r="S13" s="47" t="s">
        <v>581</v>
      </c>
      <c r="T13" s="18"/>
    </row>
    <row r="14" spans="1:20" ht="33">
      <c r="A14" s="4">
        <v>10</v>
      </c>
      <c r="B14" s="18" t="s">
        <v>62</v>
      </c>
      <c r="C14" s="18" t="s">
        <v>748</v>
      </c>
      <c r="D14" s="18" t="s">
        <v>23</v>
      </c>
      <c r="E14" s="47">
        <v>18271100141</v>
      </c>
      <c r="F14" s="18" t="s">
        <v>99</v>
      </c>
      <c r="G14" s="47">
        <v>44</v>
      </c>
      <c r="H14" s="47">
        <v>60</v>
      </c>
      <c r="I14" s="59">
        <f t="shared" si="0"/>
        <v>104</v>
      </c>
      <c r="J14" s="18" t="s">
        <v>435</v>
      </c>
      <c r="K14" s="47" t="s">
        <v>261</v>
      </c>
      <c r="L14" s="77" t="s">
        <v>266</v>
      </c>
      <c r="M14" s="74" t="s">
        <v>413</v>
      </c>
      <c r="N14" s="77" t="s">
        <v>430</v>
      </c>
      <c r="O14" s="74">
        <v>9859119734</v>
      </c>
      <c r="P14" s="91" t="s">
        <v>878</v>
      </c>
      <c r="Q14" s="47" t="s">
        <v>177</v>
      </c>
      <c r="R14" s="47">
        <v>9</v>
      </c>
      <c r="S14" s="47" t="s">
        <v>581</v>
      </c>
      <c r="T14" s="18"/>
    </row>
    <row r="15" spans="1:20" ht="33">
      <c r="A15" s="4">
        <v>11</v>
      </c>
      <c r="B15" s="18" t="s">
        <v>63</v>
      </c>
      <c r="C15" s="80" t="s">
        <v>577</v>
      </c>
      <c r="D15" s="77" t="s">
        <v>25</v>
      </c>
      <c r="E15" s="74"/>
      <c r="F15" s="77"/>
      <c r="G15" s="74">
        <v>70</v>
      </c>
      <c r="H15" s="74">
        <v>52</v>
      </c>
      <c r="I15" s="59">
        <f t="shared" si="0"/>
        <v>122</v>
      </c>
      <c r="J15" s="107" t="s">
        <v>629</v>
      </c>
      <c r="K15" s="89" t="s">
        <v>261</v>
      </c>
      <c r="L15" s="77" t="s">
        <v>266</v>
      </c>
      <c r="M15" s="74" t="s">
        <v>413</v>
      </c>
      <c r="N15" s="77" t="s">
        <v>430</v>
      </c>
      <c r="O15" s="74">
        <v>9859119734</v>
      </c>
      <c r="P15" s="91" t="s">
        <v>878</v>
      </c>
      <c r="Q15" s="47" t="s">
        <v>177</v>
      </c>
      <c r="R15" s="74">
        <v>9</v>
      </c>
      <c r="S15" s="74" t="s">
        <v>581</v>
      </c>
      <c r="T15" s="18"/>
    </row>
    <row r="16" spans="1:20" ht="33">
      <c r="A16" s="4">
        <v>12</v>
      </c>
      <c r="B16" s="77" t="s">
        <v>63</v>
      </c>
      <c r="C16" s="70" t="s">
        <v>749</v>
      </c>
      <c r="D16" s="77" t="s">
        <v>23</v>
      </c>
      <c r="E16" s="74"/>
      <c r="F16" s="18" t="s">
        <v>94</v>
      </c>
      <c r="G16" s="74">
        <v>0</v>
      </c>
      <c r="H16" s="74">
        <v>27</v>
      </c>
      <c r="I16" s="59">
        <f t="shared" si="0"/>
        <v>27</v>
      </c>
      <c r="J16" s="79" t="s">
        <v>758</v>
      </c>
      <c r="K16" s="74" t="s">
        <v>261</v>
      </c>
      <c r="L16" s="77" t="s">
        <v>266</v>
      </c>
      <c r="M16" s="74" t="s">
        <v>413</v>
      </c>
      <c r="N16" s="77" t="s">
        <v>430</v>
      </c>
      <c r="O16" s="74">
        <v>9859119734</v>
      </c>
      <c r="P16" s="91" t="s">
        <v>878</v>
      </c>
      <c r="Q16" s="47" t="s">
        <v>177</v>
      </c>
      <c r="R16" s="74">
        <v>15</v>
      </c>
      <c r="S16" s="74" t="s">
        <v>581</v>
      </c>
      <c r="T16" s="18"/>
    </row>
    <row r="17" spans="1:20" ht="33">
      <c r="A17" s="4">
        <v>13</v>
      </c>
      <c r="B17" s="77" t="s">
        <v>62</v>
      </c>
      <c r="C17" s="77" t="s">
        <v>130</v>
      </c>
      <c r="D17" s="77" t="s">
        <v>25</v>
      </c>
      <c r="E17" s="74"/>
      <c r="F17" s="77"/>
      <c r="G17" s="74">
        <v>15</v>
      </c>
      <c r="H17" s="74">
        <v>15</v>
      </c>
      <c r="I17" s="59">
        <f t="shared" si="0"/>
        <v>30</v>
      </c>
      <c r="J17" s="77" t="s">
        <v>260</v>
      </c>
      <c r="K17" s="74" t="s">
        <v>261</v>
      </c>
      <c r="L17" s="77" t="s">
        <v>217</v>
      </c>
      <c r="M17" s="74">
        <v>9854377270</v>
      </c>
      <c r="N17" s="77" t="s">
        <v>218</v>
      </c>
      <c r="O17" s="74">
        <v>9954006621</v>
      </c>
      <c r="P17" s="74" t="s">
        <v>879</v>
      </c>
      <c r="Q17" s="74" t="s">
        <v>186</v>
      </c>
      <c r="R17" s="74">
        <v>5</v>
      </c>
      <c r="S17" s="74" t="s">
        <v>581</v>
      </c>
      <c r="T17" s="18"/>
    </row>
    <row r="18" spans="1:20" ht="33">
      <c r="A18" s="4">
        <v>14</v>
      </c>
      <c r="B18" s="77" t="s">
        <v>63</v>
      </c>
      <c r="C18" s="77" t="s">
        <v>124</v>
      </c>
      <c r="D18" s="77" t="s">
        <v>25</v>
      </c>
      <c r="E18" s="74"/>
      <c r="F18" s="77"/>
      <c r="G18" s="74">
        <v>23</v>
      </c>
      <c r="H18" s="74">
        <v>20</v>
      </c>
      <c r="I18" s="59">
        <f t="shared" si="0"/>
        <v>43</v>
      </c>
      <c r="J18" s="77" t="s">
        <v>263</v>
      </c>
      <c r="K18" s="74" t="s">
        <v>264</v>
      </c>
      <c r="L18" s="77" t="s">
        <v>246</v>
      </c>
      <c r="M18" s="74">
        <v>9401453414</v>
      </c>
      <c r="N18" s="77" t="s">
        <v>247</v>
      </c>
      <c r="O18" s="74">
        <v>9613185040</v>
      </c>
      <c r="P18" s="74" t="s">
        <v>879</v>
      </c>
      <c r="Q18" s="74" t="s">
        <v>186</v>
      </c>
      <c r="R18" s="74">
        <v>14</v>
      </c>
      <c r="S18" s="74" t="s">
        <v>581</v>
      </c>
      <c r="T18" s="18"/>
    </row>
    <row r="19" spans="1:20" ht="33">
      <c r="A19" s="4">
        <v>15</v>
      </c>
      <c r="B19" s="77" t="s">
        <v>62</v>
      </c>
      <c r="C19" s="88" t="s">
        <v>648</v>
      </c>
      <c r="D19" s="77" t="s">
        <v>25</v>
      </c>
      <c r="E19" s="74">
        <v>18</v>
      </c>
      <c r="F19" s="77"/>
      <c r="G19" s="74">
        <v>43</v>
      </c>
      <c r="H19" s="74">
        <v>50</v>
      </c>
      <c r="I19" s="59">
        <f t="shared" si="0"/>
        <v>93</v>
      </c>
      <c r="J19" s="107" t="s">
        <v>695</v>
      </c>
      <c r="K19" s="89" t="s">
        <v>257</v>
      </c>
      <c r="L19" s="111" t="s">
        <v>197</v>
      </c>
      <c r="M19" s="89">
        <v>9678510074</v>
      </c>
      <c r="N19" s="111" t="s">
        <v>694</v>
      </c>
      <c r="O19" s="89">
        <v>9859334881</v>
      </c>
      <c r="P19" s="96" t="s">
        <v>880</v>
      </c>
      <c r="Q19" s="74" t="s">
        <v>195</v>
      </c>
      <c r="R19" s="74">
        <v>5</v>
      </c>
      <c r="S19" s="74" t="s">
        <v>581</v>
      </c>
      <c r="T19" s="18"/>
    </row>
    <row r="20" spans="1:20" ht="33">
      <c r="A20" s="4">
        <v>16</v>
      </c>
      <c r="B20" s="77" t="s">
        <v>62</v>
      </c>
      <c r="C20" s="70" t="s">
        <v>335</v>
      </c>
      <c r="D20" s="77" t="s">
        <v>23</v>
      </c>
      <c r="E20" s="72">
        <v>18271100314</v>
      </c>
      <c r="F20" s="18" t="s">
        <v>94</v>
      </c>
      <c r="G20" s="74">
        <v>41</v>
      </c>
      <c r="H20" s="74">
        <v>26</v>
      </c>
      <c r="I20" s="59">
        <f t="shared" si="0"/>
        <v>67</v>
      </c>
      <c r="J20" s="128" t="s">
        <v>759</v>
      </c>
      <c r="K20" s="129" t="s">
        <v>257</v>
      </c>
      <c r="L20" s="104" t="s">
        <v>197</v>
      </c>
      <c r="M20" s="89">
        <v>9678510074</v>
      </c>
      <c r="N20" s="105" t="s">
        <v>198</v>
      </c>
      <c r="O20" s="94">
        <v>9854317808</v>
      </c>
      <c r="P20" s="96" t="s">
        <v>880</v>
      </c>
      <c r="Q20" s="74" t="s">
        <v>195</v>
      </c>
      <c r="R20" s="74">
        <v>6</v>
      </c>
      <c r="S20" s="74" t="s">
        <v>581</v>
      </c>
      <c r="T20" s="18"/>
    </row>
    <row r="21" spans="1:20" ht="33">
      <c r="A21" s="4">
        <v>17</v>
      </c>
      <c r="B21" s="77" t="s">
        <v>63</v>
      </c>
      <c r="C21" s="88" t="s">
        <v>391</v>
      </c>
      <c r="D21" s="77" t="s">
        <v>25</v>
      </c>
      <c r="E21" s="74"/>
      <c r="F21" s="77"/>
      <c r="G21" s="74">
        <v>60</v>
      </c>
      <c r="H21" s="74">
        <v>50</v>
      </c>
      <c r="I21" s="59">
        <f t="shared" si="0"/>
        <v>110</v>
      </c>
      <c r="J21" s="107" t="s">
        <v>526</v>
      </c>
      <c r="K21" s="89" t="s">
        <v>257</v>
      </c>
      <c r="L21" s="111" t="s">
        <v>159</v>
      </c>
      <c r="M21" s="89">
        <v>9864840554</v>
      </c>
      <c r="N21" s="111" t="s">
        <v>160</v>
      </c>
      <c r="O21" s="89">
        <v>9854121280</v>
      </c>
      <c r="P21" s="96" t="s">
        <v>880</v>
      </c>
      <c r="Q21" s="74" t="s">
        <v>195</v>
      </c>
      <c r="R21" s="74">
        <v>4</v>
      </c>
      <c r="S21" s="74" t="s">
        <v>581</v>
      </c>
      <c r="T21" s="18"/>
    </row>
    <row r="22" spans="1:20" ht="49.5">
      <c r="A22" s="4">
        <v>18</v>
      </c>
      <c r="B22" s="77" t="s">
        <v>63</v>
      </c>
      <c r="C22" s="70" t="s">
        <v>553</v>
      </c>
      <c r="D22" s="77" t="s">
        <v>23</v>
      </c>
      <c r="E22" s="72">
        <v>18271100403</v>
      </c>
      <c r="F22" s="77" t="s">
        <v>94</v>
      </c>
      <c r="G22" s="74">
        <v>23</v>
      </c>
      <c r="H22" s="74">
        <v>45</v>
      </c>
      <c r="I22" s="59">
        <f t="shared" si="0"/>
        <v>68</v>
      </c>
      <c r="J22" s="128" t="s">
        <v>604</v>
      </c>
      <c r="K22" s="129" t="s">
        <v>257</v>
      </c>
      <c r="L22" s="104" t="s">
        <v>279</v>
      </c>
      <c r="M22" s="101">
        <v>9864782335</v>
      </c>
      <c r="N22" s="105" t="s">
        <v>280</v>
      </c>
      <c r="O22" s="94">
        <v>9678749284</v>
      </c>
      <c r="P22" s="96" t="s">
        <v>880</v>
      </c>
      <c r="Q22" s="74" t="s">
        <v>195</v>
      </c>
      <c r="R22" s="74">
        <v>3</v>
      </c>
      <c r="S22" s="74" t="s">
        <v>581</v>
      </c>
      <c r="T22" s="18"/>
    </row>
    <row r="23" spans="1:20" ht="33">
      <c r="A23" s="4">
        <v>19</v>
      </c>
      <c r="B23" s="77" t="s">
        <v>62</v>
      </c>
      <c r="C23" s="70" t="s">
        <v>355</v>
      </c>
      <c r="D23" s="77" t="s">
        <v>23</v>
      </c>
      <c r="E23" s="72">
        <v>18271101202</v>
      </c>
      <c r="F23" s="77"/>
      <c r="G23" s="74">
        <v>85</v>
      </c>
      <c r="H23" s="74">
        <v>53</v>
      </c>
      <c r="I23" s="59">
        <f t="shared" si="0"/>
        <v>138</v>
      </c>
      <c r="J23" s="128" t="s">
        <v>466</v>
      </c>
      <c r="K23" s="129" t="s">
        <v>257</v>
      </c>
      <c r="L23" s="77" t="s">
        <v>213</v>
      </c>
      <c r="M23" s="74" t="s">
        <v>214</v>
      </c>
      <c r="N23" s="77" t="s">
        <v>215</v>
      </c>
      <c r="O23" s="74">
        <v>9577220931</v>
      </c>
      <c r="P23" s="91" t="s">
        <v>881</v>
      </c>
      <c r="Q23" s="47" t="s">
        <v>203</v>
      </c>
      <c r="R23" s="47">
        <v>14</v>
      </c>
      <c r="S23" s="47" t="s">
        <v>581</v>
      </c>
      <c r="T23" s="18"/>
    </row>
    <row r="24" spans="1:20" ht="30.75">
      <c r="A24" s="4">
        <v>20</v>
      </c>
      <c r="B24" s="18" t="s">
        <v>63</v>
      </c>
      <c r="C24" s="70" t="s">
        <v>132</v>
      </c>
      <c r="D24" s="18" t="s">
        <v>23</v>
      </c>
      <c r="E24" s="47"/>
      <c r="F24" s="18" t="s">
        <v>750</v>
      </c>
      <c r="G24" s="47">
        <v>65</v>
      </c>
      <c r="H24" s="47">
        <v>65</v>
      </c>
      <c r="I24" s="59">
        <f t="shared" si="0"/>
        <v>130</v>
      </c>
      <c r="J24" s="173" t="s">
        <v>269</v>
      </c>
      <c r="K24" s="129" t="s">
        <v>257</v>
      </c>
      <c r="L24" s="104" t="s">
        <v>241</v>
      </c>
      <c r="M24" s="101" t="s">
        <v>242</v>
      </c>
      <c r="N24" s="105" t="s">
        <v>243</v>
      </c>
      <c r="O24" s="94">
        <v>9859568810</v>
      </c>
      <c r="P24" s="91" t="s">
        <v>881</v>
      </c>
      <c r="Q24" s="47" t="s">
        <v>203</v>
      </c>
      <c r="R24" s="47">
        <v>14</v>
      </c>
      <c r="S24" s="47" t="s">
        <v>581</v>
      </c>
      <c r="T24" s="18"/>
    </row>
    <row r="25" spans="1:20" ht="33">
      <c r="A25" s="4">
        <v>21</v>
      </c>
      <c r="B25" s="77" t="s">
        <v>62</v>
      </c>
      <c r="C25" s="79" t="s">
        <v>751</v>
      </c>
      <c r="D25" s="77" t="s">
        <v>23</v>
      </c>
      <c r="E25" s="74"/>
      <c r="F25" s="77" t="s">
        <v>88</v>
      </c>
      <c r="G25" s="72">
        <v>265</v>
      </c>
      <c r="H25" s="72">
        <v>250</v>
      </c>
      <c r="I25" s="59">
        <f t="shared" si="0"/>
        <v>515</v>
      </c>
      <c r="J25" s="118" t="s">
        <v>760</v>
      </c>
      <c r="K25" s="129" t="s">
        <v>257</v>
      </c>
      <c r="L25" s="77" t="s">
        <v>403</v>
      </c>
      <c r="M25" s="74" t="s">
        <v>300</v>
      </c>
      <c r="N25" s="77" t="s">
        <v>404</v>
      </c>
      <c r="O25" s="74">
        <v>9859452299</v>
      </c>
      <c r="P25" s="96" t="s">
        <v>882</v>
      </c>
      <c r="Q25" s="74" t="s">
        <v>883</v>
      </c>
      <c r="R25" s="74">
        <v>14</v>
      </c>
      <c r="S25" s="74" t="s">
        <v>581</v>
      </c>
      <c r="T25" s="18" t="s">
        <v>898</v>
      </c>
    </row>
    <row r="26" spans="1:20" ht="33">
      <c r="A26" s="4">
        <v>22</v>
      </c>
      <c r="B26" s="77" t="s">
        <v>62</v>
      </c>
      <c r="C26" s="80" t="s">
        <v>541</v>
      </c>
      <c r="D26" s="77" t="s">
        <v>25</v>
      </c>
      <c r="E26" s="74"/>
      <c r="F26" s="77"/>
      <c r="G26" s="81">
        <v>31</v>
      </c>
      <c r="H26" s="81">
        <v>30</v>
      </c>
      <c r="I26" s="59">
        <f t="shared" si="0"/>
        <v>61</v>
      </c>
      <c r="J26" s="111" t="s">
        <v>588</v>
      </c>
      <c r="K26" s="112" t="s">
        <v>257</v>
      </c>
      <c r="L26" s="111" t="s">
        <v>246</v>
      </c>
      <c r="M26" s="93">
        <v>9859262332</v>
      </c>
      <c r="N26" s="111" t="s">
        <v>761</v>
      </c>
      <c r="O26" s="93">
        <v>7399174854</v>
      </c>
      <c r="P26" s="74" t="s">
        <v>884</v>
      </c>
      <c r="Q26" s="74" t="s">
        <v>177</v>
      </c>
      <c r="R26" s="74">
        <v>16</v>
      </c>
      <c r="S26" s="74" t="s">
        <v>581</v>
      </c>
      <c r="T26" s="18"/>
    </row>
    <row r="27" spans="1:20" ht="33">
      <c r="A27" s="4">
        <v>23</v>
      </c>
      <c r="B27" s="18" t="s">
        <v>63</v>
      </c>
      <c r="C27" s="80" t="s">
        <v>353</v>
      </c>
      <c r="D27" s="18" t="s">
        <v>25</v>
      </c>
      <c r="E27" s="81"/>
      <c r="F27" s="18"/>
      <c r="G27" s="81">
        <v>31</v>
      </c>
      <c r="H27" s="81">
        <v>32</v>
      </c>
      <c r="I27" s="59">
        <f t="shared" si="0"/>
        <v>63</v>
      </c>
      <c r="J27" s="111" t="s">
        <v>463</v>
      </c>
      <c r="K27" s="112" t="s">
        <v>257</v>
      </c>
      <c r="L27" s="111" t="s">
        <v>246</v>
      </c>
      <c r="M27" s="93">
        <v>9859262332</v>
      </c>
      <c r="N27" s="111" t="s">
        <v>761</v>
      </c>
      <c r="O27" s="93">
        <v>7399174854</v>
      </c>
      <c r="P27" s="74" t="s">
        <v>884</v>
      </c>
      <c r="Q27" s="74" t="s">
        <v>177</v>
      </c>
      <c r="R27" s="47">
        <v>16</v>
      </c>
      <c r="S27" s="47" t="s">
        <v>581</v>
      </c>
      <c r="T27" s="18"/>
    </row>
    <row r="28" spans="1:20" ht="33">
      <c r="A28" s="4">
        <v>24</v>
      </c>
      <c r="B28" s="77" t="s">
        <v>63</v>
      </c>
      <c r="C28" s="88" t="s">
        <v>752</v>
      </c>
      <c r="D28" s="80" t="s">
        <v>23</v>
      </c>
      <c r="E28" s="80"/>
      <c r="F28" s="77" t="s">
        <v>88</v>
      </c>
      <c r="G28" s="72">
        <v>0</v>
      </c>
      <c r="H28" s="72">
        <v>400</v>
      </c>
      <c r="I28" s="59">
        <f t="shared" si="0"/>
        <v>400</v>
      </c>
      <c r="J28" s="77" t="s">
        <v>762</v>
      </c>
      <c r="K28" s="112" t="s">
        <v>257</v>
      </c>
      <c r="L28" s="80" t="s">
        <v>763</v>
      </c>
      <c r="M28" s="93">
        <v>9859262332</v>
      </c>
      <c r="N28" s="80" t="s">
        <v>683</v>
      </c>
      <c r="O28" s="81">
        <v>7896227736</v>
      </c>
      <c r="P28" s="74" t="s">
        <v>886</v>
      </c>
      <c r="Q28" s="74" t="s">
        <v>885</v>
      </c>
      <c r="R28" s="74">
        <v>7</v>
      </c>
      <c r="S28" s="74" t="s">
        <v>581</v>
      </c>
      <c r="T28" s="18" t="s">
        <v>898</v>
      </c>
    </row>
    <row r="29" spans="1:20" ht="33">
      <c r="A29" s="4">
        <v>25</v>
      </c>
      <c r="B29" s="18" t="s">
        <v>62</v>
      </c>
      <c r="C29" s="18" t="s">
        <v>141</v>
      </c>
      <c r="D29" s="18" t="s">
        <v>25</v>
      </c>
      <c r="E29" s="47"/>
      <c r="F29" s="18"/>
      <c r="G29" s="47">
        <v>30</v>
      </c>
      <c r="H29" s="47">
        <v>25</v>
      </c>
      <c r="I29" s="59">
        <f t="shared" si="0"/>
        <v>55</v>
      </c>
      <c r="J29" s="70" t="s">
        <v>290</v>
      </c>
      <c r="K29" s="47" t="s">
        <v>257</v>
      </c>
      <c r="L29" s="77" t="s">
        <v>280</v>
      </c>
      <c r="M29" s="74" t="s">
        <v>698</v>
      </c>
      <c r="N29" s="77" t="s">
        <v>699</v>
      </c>
      <c r="O29" s="74">
        <v>9957903123</v>
      </c>
      <c r="P29" s="47" t="s">
        <v>888</v>
      </c>
      <c r="Q29" s="47" t="s">
        <v>203</v>
      </c>
      <c r="R29" s="47">
        <v>8</v>
      </c>
      <c r="S29" s="47" t="s">
        <v>581</v>
      </c>
      <c r="T29" s="18"/>
    </row>
    <row r="30" spans="1:20" ht="33">
      <c r="A30" s="4">
        <v>26</v>
      </c>
      <c r="B30" s="18" t="s">
        <v>62</v>
      </c>
      <c r="C30" s="18" t="s">
        <v>753</v>
      </c>
      <c r="D30" s="18" t="s">
        <v>23</v>
      </c>
      <c r="E30" s="47" t="s">
        <v>143</v>
      </c>
      <c r="F30" s="18" t="s">
        <v>345</v>
      </c>
      <c r="G30" s="47">
        <v>50</v>
      </c>
      <c r="H30" s="47">
        <v>46</v>
      </c>
      <c r="I30" s="59">
        <f t="shared" si="0"/>
        <v>96</v>
      </c>
      <c r="J30" s="70" t="s">
        <v>764</v>
      </c>
      <c r="K30" s="47" t="s">
        <v>257</v>
      </c>
      <c r="L30" s="77" t="s">
        <v>489</v>
      </c>
      <c r="M30" s="74" t="s">
        <v>490</v>
      </c>
      <c r="N30" s="77" t="s">
        <v>285</v>
      </c>
      <c r="O30" s="74">
        <v>9957402959</v>
      </c>
      <c r="P30" s="47" t="s">
        <v>888</v>
      </c>
      <c r="Q30" s="47" t="s">
        <v>203</v>
      </c>
      <c r="R30" s="47">
        <v>11</v>
      </c>
      <c r="S30" s="47" t="s">
        <v>581</v>
      </c>
      <c r="T30" s="18"/>
    </row>
    <row r="31" spans="1:20" ht="33">
      <c r="A31" s="4">
        <v>27</v>
      </c>
      <c r="B31" s="18" t="s">
        <v>63</v>
      </c>
      <c r="C31" s="18" t="s">
        <v>368</v>
      </c>
      <c r="D31" s="18" t="s">
        <v>25</v>
      </c>
      <c r="E31" s="47"/>
      <c r="F31" s="18"/>
      <c r="G31" s="47">
        <v>24</v>
      </c>
      <c r="H31" s="47">
        <v>22</v>
      </c>
      <c r="I31" s="59">
        <f t="shared" si="0"/>
        <v>46</v>
      </c>
      <c r="J31" s="79" t="s">
        <v>765</v>
      </c>
      <c r="K31" s="47" t="s">
        <v>257</v>
      </c>
      <c r="L31" s="77" t="s">
        <v>280</v>
      </c>
      <c r="M31" s="74" t="s">
        <v>698</v>
      </c>
      <c r="N31" s="77" t="s">
        <v>699</v>
      </c>
      <c r="O31" s="74">
        <v>9957903123</v>
      </c>
      <c r="P31" s="47" t="s">
        <v>888</v>
      </c>
      <c r="Q31" s="47" t="s">
        <v>203</v>
      </c>
      <c r="R31" s="47">
        <v>11</v>
      </c>
      <c r="S31" s="47" t="s">
        <v>581</v>
      </c>
      <c r="T31" s="18"/>
    </row>
    <row r="32" spans="1:20" ht="33">
      <c r="A32" s="4">
        <v>28</v>
      </c>
      <c r="B32" s="18" t="s">
        <v>63</v>
      </c>
      <c r="C32" s="87" t="s">
        <v>142</v>
      </c>
      <c r="D32" s="18" t="s">
        <v>23</v>
      </c>
      <c r="E32" s="47"/>
      <c r="F32" s="18" t="s">
        <v>94</v>
      </c>
      <c r="G32" s="47">
        <v>15</v>
      </c>
      <c r="H32" s="47">
        <v>15</v>
      </c>
      <c r="I32" s="59">
        <f t="shared" si="0"/>
        <v>30</v>
      </c>
      <c r="J32" s="133" t="s">
        <v>766</v>
      </c>
      <c r="K32" s="47" t="s">
        <v>257</v>
      </c>
      <c r="L32" s="77" t="s">
        <v>489</v>
      </c>
      <c r="M32" s="74" t="s">
        <v>490</v>
      </c>
      <c r="N32" s="77" t="s">
        <v>285</v>
      </c>
      <c r="O32" s="74">
        <v>9957402959</v>
      </c>
      <c r="P32" s="47" t="s">
        <v>888</v>
      </c>
      <c r="Q32" s="47" t="s">
        <v>203</v>
      </c>
      <c r="R32" s="47">
        <v>11</v>
      </c>
      <c r="S32" s="47" t="s">
        <v>581</v>
      </c>
      <c r="T32" s="18"/>
    </row>
    <row r="33" spans="1:20" ht="33">
      <c r="A33" s="4">
        <v>29</v>
      </c>
      <c r="B33" s="18" t="s">
        <v>62</v>
      </c>
      <c r="C33" s="18" t="s">
        <v>144</v>
      </c>
      <c r="D33" s="18" t="s">
        <v>25</v>
      </c>
      <c r="E33" s="47"/>
      <c r="F33" s="18"/>
      <c r="G33" s="47">
        <v>25</v>
      </c>
      <c r="H33" s="47">
        <v>22</v>
      </c>
      <c r="I33" s="59">
        <f t="shared" si="0"/>
        <v>47</v>
      </c>
      <c r="J33" s="70" t="s">
        <v>294</v>
      </c>
      <c r="K33" s="47" t="s">
        <v>257</v>
      </c>
      <c r="L33" s="77" t="s">
        <v>159</v>
      </c>
      <c r="M33" s="74">
        <v>9864840554</v>
      </c>
      <c r="N33" s="77" t="s">
        <v>531</v>
      </c>
      <c r="O33" s="74">
        <v>9613720103</v>
      </c>
      <c r="P33" s="47" t="s">
        <v>889</v>
      </c>
      <c r="Q33" s="47" t="s">
        <v>162</v>
      </c>
      <c r="R33" s="47">
        <v>8</v>
      </c>
      <c r="S33" s="47" t="s">
        <v>581</v>
      </c>
      <c r="T33" s="18"/>
    </row>
    <row r="34" spans="1:20" ht="33">
      <c r="A34" s="4">
        <v>30</v>
      </c>
      <c r="B34" s="18" t="s">
        <v>62</v>
      </c>
      <c r="C34" s="18" t="s">
        <v>369</v>
      </c>
      <c r="D34" s="18" t="s">
        <v>23</v>
      </c>
      <c r="E34" s="47">
        <v>18271102902</v>
      </c>
      <c r="F34" s="18" t="s">
        <v>99</v>
      </c>
      <c r="G34" s="47">
        <v>30</v>
      </c>
      <c r="H34" s="47">
        <v>29</v>
      </c>
      <c r="I34" s="59">
        <f t="shared" si="0"/>
        <v>59</v>
      </c>
      <c r="J34" s="70" t="s">
        <v>488</v>
      </c>
      <c r="K34" s="47" t="s">
        <v>257</v>
      </c>
      <c r="L34" s="107" t="s">
        <v>288</v>
      </c>
      <c r="M34" s="89">
        <v>9854247511</v>
      </c>
      <c r="N34" s="107" t="s">
        <v>289</v>
      </c>
      <c r="O34" s="89">
        <v>9859026502</v>
      </c>
      <c r="P34" s="47" t="s">
        <v>889</v>
      </c>
      <c r="Q34" s="47" t="s">
        <v>162</v>
      </c>
      <c r="R34" s="47">
        <v>8</v>
      </c>
      <c r="S34" s="47" t="s">
        <v>581</v>
      </c>
      <c r="T34" s="18"/>
    </row>
    <row r="35" spans="1:20" ht="49.5">
      <c r="A35" s="4">
        <v>31</v>
      </c>
      <c r="B35" s="18" t="s">
        <v>63</v>
      </c>
      <c r="C35" s="18" t="s">
        <v>571</v>
      </c>
      <c r="D35" s="18" t="s">
        <v>25</v>
      </c>
      <c r="E35" s="47"/>
      <c r="F35" s="18"/>
      <c r="G35" s="47">
        <v>30</v>
      </c>
      <c r="H35" s="47">
        <v>27</v>
      </c>
      <c r="I35" s="59">
        <f t="shared" si="0"/>
        <v>57</v>
      </c>
      <c r="J35" s="70" t="s">
        <v>701</v>
      </c>
      <c r="K35" s="47" t="s">
        <v>257</v>
      </c>
      <c r="L35" s="77" t="s">
        <v>497</v>
      </c>
      <c r="M35" s="74" t="s">
        <v>498</v>
      </c>
      <c r="N35" s="77" t="s">
        <v>499</v>
      </c>
      <c r="O35" s="74">
        <v>9577528665</v>
      </c>
      <c r="P35" s="47" t="s">
        <v>889</v>
      </c>
      <c r="Q35" s="47" t="s">
        <v>162</v>
      </c>
      <c r="R35" s="47">
        <v>8</v>
      </c>
      <c r="S35" s="47" t="s">
        <v>581</v>
      </c>
      <c r="T35" s="18"/>
    </row>
    <row r="36" spans="1:20" ht="33">
      <c r="A36" s="4">
        <v>32</v>
      </c>
      <c r="B36" s="77" t="s">
        <v>63</v>
      </c>
      <c r="C36" s="88" t="s">
        <v>140</v>
      </c>
      <c r="D36" s="77" t="s">
        <v>23</v>
      </c>
      <c r="E36" s="74" t="s">
        <v>91</v>
      </c>
      <c r="F36" s="77" t="s">
        <v>94</v>
      </c>
      <c r="G36" s="74">
        <v>20</v>
      </c>
      <c r="H36" s="74">
        <v>19</v>
      </c>
      <c r="I36" s="59">
        <f t="shared" si="0"/>
        <v>39</v>
      </c>
      <c r="J36" s="77" t="s">
        <v>287</v>
      </c>
      <c r="K36" s="112" t="s">
        <v>257</v>
      </c>
      <c r="L36" s="77" t="s">
        <v>482</v>
      </c>
      <c r="M36" s="74" t="s">
        <v>483</v>
      </c>
      <c r="N36" s="77" t="s">
        <v>484</v>
      </c>
      <c r="O36" s="74">
        <v>8486597108</v>
      </c>
      <c r="P36" s="47" t="s">
        <v>889</v>
      </c>
      <c r="Q36" s="47" t="s">
        <v>162</v>
      </c>
      <c r="R36" s="74">
        <v>8</v>
      </c>
      <c r="S36" s="74" t="s">
        <v>581</v>
      </c>
      <c r="T36" s="18"/>
    </row>
    <row r="37" spans="1:20" ht="33">
      <c r="A37" s="4">
        <v>33</v>
      </c>
      <c r="B37" s="77" t="s">
        <v>62</v>
      </c>
      <c r="C37" s="80" t="s">
        <v>644</v>
      </c>
      <c r="D37" s="18" t="s">
        <v>25</v>
      </c>
      <c r="E37" s="19"/>
      <c r="F37" s="18" t="s">
        <v>94</v>
      </c>
      <c r="G37" s="81">
        <v>27</v>
      </c>
      <c r="H37" s="81">
        <v>29</v>
      </c>
      <c r="I37" s="59">
        <f t="shared" si="0"/>
        <v>56</v>
      </c>
      <c r="J37" s="111" t="s">
        <v>603</v>
      </c>
      <c r="K37" s="47" t="s">
        <v>257</v>
      </c>
      <c r="L37" s="104" t="s">
        <v>179</v>
      </c>
      <c r="M37" s="93">
        <v>9859262332</v>
      </c>
      <c r="N37" s="104" t="s">
        <v>180</v>
      </c>
      <c r="O37" s="93">
        <v>7399174854</v>
      </c>
      <c r="P37" s="47" t="s">
        <v>890</v>
      </c>
      <c r="Q37" s="47" t="s">
        <v>171</v>
      </c>
      <c r="R37" s="47">
        <v>14</v>
      </c>
      <c r="S37" s="47" t="s">
        <v>581</v>
      </c>
      <c r="T37" s="18"/>
    </row>
    <row r="38" spans="1:20" ht="33">
      <c r="A38" s="4">
        <v>34</v>
      </c>
      <c r="B38" s="77" t="s">
        <v>63</v>
      </c>
      <c r="C38" s="80" t="s">
        <v>645</v>
      </c>
      <c r="D38" s="18" t="s">
        <v>25</v>
      </c>
      <c r="E38" s="47"/>
      <c r="F38" s="18"/>
      <c r="G38" s="81">
        <v>35</v>
      </c>
      <c r="H38" s="81">
        <v>30</v>
      </c>
      <c r="I38" s="59">
        <f t="shared" si="0"/>
        <v>65</v>
      </c>
      <c r="J38" s="111" t="s">
        <v>693</v>
      </c>
      <c r="K38" s="47" t="s">
        <v>257</v>
      </c>
      <c r="L38" s="104" t="s">
        <v>205</v>
      </c>
      <c r="M38" s="101">
        <v>9854377213</v>
      </c>
      <c r="N38" s="105" t="s">
        <v>206</v>
      </c>
      <c r="O38" s="94">
        <v>7896806768</v>
      </c>
      <c r="P38" s="47" t="s">
        <v>890</v>
      </c>
      <c r="Q38" s="47" t="s">
        <v>171</v>
      </c>
      <c r="R38" s="47">
        <v>14</v>
      </c>
      <c r="S38" s="47" t="s">
        <v>581</v>
      </c>
      <c r="T38" s="18"/>
    </row>
    <row r="39" spans="1:20" ht="49.5">
      <c r="A39" s="4">
        <v>35</v>
      </c>
      <c r="B39" s="18" t="s">
        <v>62</v>
      </c>
      <c r="C39" s="70" t="s">
        <v>567</v>
      </c>
      <c r="D39" s="18" t="s">
        <v>23</v>
      </c>
      <c r="E39" s="19"/>
      <c r="F39" s="18" t="s">
        <v>94</v>
      </c>
      <c r="G39" s="19">
        <v>52</v>
      </c>
      <c r="H39" s="19">
        <v>54</v>
      </c>
      <c r="I39" s="59">
        <f t="shared" si="0"/>
        <v>106</v>
      </c>
      <c r="J39" s="128" t="s">
        <v>620</v>
      </c>
      <c r="K39" s="47" t="s">
        <v>257</v>
      </c>
      <c r="L39" s="77" t="s">
        <v>437</v>
      </c>
      <c r="M39" s="74" t="s">
        <v>690</v>
      </c>
      <c r="N39" s="77" t="s">
        <v>711</v>
      </c>
      <c r="O39" s="74">
        <v>9954152542</v>
      </c>
      <c r="P39" s="47" t="s">
        <v>891</v>
      </c>
      <c r="Q39" s="47" t="s">
        <v>177</v>
      </c>
      <c r="R39" s="47">
        <v>9</v>
      </c>
      <c r="S39" s="47" t="s">
        <v>581</v>
      </c>
      <c r="T39" s="18"/>
    </row>
    <row r="40" spans="1:20" ht="49.5">
      <c r="A40" s="4">
        <v>36</v>
      </c>
      <c r="B40" s="18" t="s">
        <v>63</v>
      </c>
      <c r="C40" s="70" t="s">
        <v>137</v>
      </c>
      <c r="D40" s="18" t="s">
        <v>23</v>
      </c>
      <c r="E40" s="19"/>
      <c r="F40" s="18"/>
      <c r="G40" s="72">
        <v>63</v>
      </c>
      <c r="H40" s="72">
        <v>51</v>
      </c>
      <c r="I40" s="59">
        <f t="shared" si="0"/>
        <v>114</v>
      </c>
      <c r="J40" s="128" t="s">
        <v>767</v>
      </c>
      <c r="K40" s="47" t="s">
        <v>257</v>
      </c>
      <c r="L40" s="77" t="s">
        <v>686</v>
      </c>
      <c r="M40" s="74" t="s">
        <v>687</v>
      </c>
      <c r="N40" s="77" t="s">
        <v>688</v>
      </c>
      <c r="O40" s="74">
        <v>9859829146</v>
      </c>
      <c r="P40" s="47" t="s">
        <v>891</v>
      </c>
      <c r="Q40" s="47" t="s">
        <v>177</v>
      </c>
      <c r="R40" s="47">
        <v>9</v>
      </c>
      <c r="S40" s="47" t="s">
        <v>581</v>
      </c>
      <c r="T40" s="18"/>
    </row>
    <row r="41" spans="1:20" ht="33">
      <c r="A41" s="4">
        <v>37</v>
      </c>
      <c r="B41" s="77" t="s">
        <v>62</v>
      </c>
      <c r="C41" s="70" t="s">
        <v>893</v>
      </c>
      <c r="D41" s="77" t="s">
        <v>23</v>
      </c>
      <c r="E41" s="78"/>
      <c r="F41" s="77"/>
      <c r="G41" s="72">
        <v>50</v>
      </c>
      <c r="H41" s="72">
        <v>45</v>
      </c>
      <c r="I41" s="59">
        <f t="shared" si="0"/>
        <v>95</v>
      </c>
      <c r="J41" s="128" t="s">
        <v>895</v>
      </c>
      <c r="K41" s="47" t="s">
        <v>257</v>
      </c>
      <c r="L41" s="104" t="s">
        <v>482</v>
      </c>
      <c r="M41" s="93">
        <v>9365071206</v>
      </c>
      <c r="N41" s="105" t="s">
        <v>894</v>
      </c>
      <c r="O41" s="94">
        <v>9577812135</v>
      </c>
      <c r="P41" s="74" t="s">
        <v>892</v>
      </c>
      <c r="Q41" s="74" t="s">
        <v>186</v>
      </c>
      <c r="R41" s="47">
        <v>14</v>
      </c>
      <c r="S41" s="47" t="s">
        <v>581</v>
      </c>
      <c r="T41" s="18"/>
    </row>
    <row r="42" spans="1:20" ht="49.5">
      <c r="A42" s="4">
        <v>38</v>
      </c>
      <c r="B42" s="77" t="s">
        <v>63</v>
      </c>
      <c r="C42" s="70" t="s">
        <v>153</v>
      </c>
      <c r="D42" s="77" t="s">
        <v>23</v>
      </c>
      <c r="E42" s="74"/>
      <c r="F42" s="77"/>
      <c r="G42" s="72">
        <v>40</v>
      </c>
      <c r="H42" s="72">
        <v>30</v>
      </c>
      <c r="I42" s="59">
        <f t="shared" si="0"/>
        <v>70</v>
      </c>
      <c r="J42" s="128" t="s">
        <v>308</v>
      </c>
      <c r="K42" s="47" t="s">
        <v>257</v>
      </c>
      <c r="L42" s="104" t="s">
        <v>213</v>
      </c>
      <c r="M42" s="93" t="s">
        <v>214</v>
      </c>
      <c r="N42" s="105" t="s">
        <v>215</v>
      </c>
      <c r="O42" s="94"/>
      <c r="P42" s="74" t="s">
        <v>892</v>
      </c>
      <c r="Q42" s="74" t="s">
        <v>186</v>
      </c>
      <c r="R42" s="74">
        <v>13</v>
      </c>
      <c r="S42" s="74" t="s">
        <v>581</v>
      </c>
      <c r="T42" s="18"/>
    </row>
    <row r="43" spans="1:20" ht="33">
      <c r="A43" s="4">
        <v>39</v>
      </c>
      <c r="B43" s="77" t="s">
        <v>62</v>
      </c>
      <c r="C43" s="80" t="s">
        <v>89</v>
      </c>
      <c r="D43" s="77" t="s">
        <v>25</v>
      </c>
      <c r="E43" s="78">
        <v>164</v>
      </c>
      <c r="F43" s="77"/>
      <c r="G43" s="78">
        <v>25</v>
      </c>
      <c r="H43" s="78">
        <v>24</v>
      </c>
      <c r="I43" s="59">
        <f t="shared" si="0"/>
        <v>49</v>
      </c>
      <c r="J43" s="107" t="s">
        <v>167</v>
      </c>
      <c r="K43" s="89" t="s">
        <v>257</v>
      </c>
      <c r="L43" s="77" t="s">
        <v>670</v>
      </c>
      <c r="M43" s="74">
        <v>9854377270</v>
      </c>
      <c r="N43" s="77" t="s">
        <v>671</v>
      </c>
      <c r="O43" s="74">
        <v>9854846684</v>
      </c>
      <c r="P43" s="74" t="s">
        <v>887</v>
      </c>
      <c r="Q43" s="74" t="s">
        <v>195</v>
      </c>
      <c r="R43" s="74">
        <v>4</v>
      </c>
      <c r="S43" s="74" t="s">
        <v>581</v>
      </c>
      <c r="T43" s="18"/>
    </row>
    <row r="44" spans="1:20" ht="33">
      <c r="A44" s="4">
        <v>40</v>
      </c>
      <c r="B44" s="77" t="s">
        <v>63</v>
      </c>
      <c r="C44" s="80" t="s">
        <v>651</v>
      </c>
      <c r="D44" s="77" t="s">
        <v>25</v>
      </c>
      <c r="E44" s="74"/>
      <c r="F44" s="77"/>
      <c r="G44" s="78">
        <v>41</v>
      </c>
      <c r="H44" s="78">
        <v>45</v>
      </c>
      <c r="I44" s="59">
        <f t="shared" si="0"/>
        <v>86</v>
      </c>
      <c r="J44" s="107" t="s">
        <v>702</v>
      </c>
      <c r="K44" s="74" t="s">
        <v>158</v>
      </c>
      <c r="L44" s="80" t="s">
        <v>768</v>
      </c>
      <c r="M44" s="81"/>
      <c r="N44" s="107" t="s">
        <v>289</v>
      </c>
      <c r="O44" s="89">
        <v>9859026502</v>
      </c>
      <c r="P44" s="74" t="s">
        <v>887</v>
      </c>
      <c r="Q44" s="74" t="s">
        <v>195</v>
      </c>
      <c r="R44" s="74">
        <v>5</v>
      </c>
      <c r="S44" s="74" t="s">
        <v>581</v>
      </c>
      <c r="T44" s="18"/>
    </row>
    <row r="45" spans="1:20" ht="33">
      <c r="A45" s="4">
        <v>41</v>
      </c>
      <c r="B45" s="77" t="s">
        <v>62</v>
      </c>
      <c r="C45" s="77" t="s">
        <v>320</v>
      </c>
      <c r="D45" s="77" t="s">
        <v>23</v>
      </c>
      <c r="E45" s="74" t="s">
        <v>321</v>
      </c>
      <c r="F45" s="77" t="s">
        <v>94</v>
      </c>
      <c r="G45" s="74">
        <v>144</v>
      </c>
      <c r="H45" s="74">
        <v>102</v>
      </c>
      <c r="I45" s="59">
        <f t="shared" si="0"/>
        <v>246</v>
      </c>
      <c r="J45" s="128" t="s">
        <v>769</v>
      </c>
      <c r="K45" s="74" t="s">
        <v>158</v>
      </c>
      <c r="L45" s="77" t="s">
        <v>182</v>
      </c>
      <c r="M45" s="74" t="s">
        <v>183</v>
      </c>
      <c r="N45" s="77" t="s">
        <v>184</v>
      </c>
      <c r="O45" s="74">
        <v>8724979814</v>
      </c>
      <c r="P45" s="74" t="s">
        <v>896</v>
      </c>
      <c r="Q45" s="74" t="s">
        <v>203</v>
      </c>
      <c r="R45" s="74">
        <v>4</v>
      </c>
      <c r="S45" s="74" t="s">
        <v>581</v>
      </c>
      <c r="T45" s="18"/>
    </row>
    <row r="46" spans="1:20" ht="33">
      <c r="A46" s="4">
        <v>42</v>
      </c>
      <c r="B46" s="77" t="s">
        <v>63</v>
      </c>
      <c r="C46" s="77" t="s">
        <v>371</v>
      </c>
      <c r="D46" s="77" t="s">
        <v>23</v>
      </c>
      <c r="E46" s="74">
        <v>25</v>
      </c>
      <c r="F46" s="77" t="s">
        <v>372</v>
      </c>
      <c r="G46" s="74">
        <v>50</v>
      </c>
      <c r="H46" s="74">
        <v>50</v>
      </c>
      <c r="I46" s="59">
        <f t="shared" si="0"/>
        <v>100</v>
      </c>
      <c r="J46" s="118" t="s">
        <v>770</v>
      </c>
      <c r="K46" s="112" t="s">
        <v>257</v>
      </c>
      <c r="L46" s="77" t="s">
        <v>208</v>
      </c>
      <c r="M46" s="74">
        <v>8812863053</v>
      </c>
      <c r="N46" s="77" t="s">
        <v>492</v>
      </c>
      <c r="O46" s="74">
        <v>9401363231</v>
      </c>
      <c r="P46" s="74" t="s">
        <v>896</v>
      </c>
      <c r="Q46" s="74" t="s">
        <v>203</v>
      </c>
      <c r="R46" s="74">
        <v>8</v>
      </c>
      <c r="S46" s="74" t="s">
        <v>581</v>
      </c>
      <c r="T46" s="18"/>
    </row>
    <row r="47" spans="1:20" ht="33">
      <c r="A47" s="4">
        <v>43</v>
      </c>
      <c r="B47" s="77" t="s">
        <v>62</v>
      </c>
      <c r="C47" s="70" t="s">
        <v>340</v>
      </c>
      <c r="D47" s="77" t="s">
        <v>23</v>
      </c>
      <c r="E47" s="74"/>
      <c r="F47" s="77" t="s">
        <v>94</v>
      </c>
      <c r="G47" s="74">
        <v>40</v>
      </c>
      <c r="H47" s="74">
        <v>45</v>
      </c>
      <c r="I47" s="59">
        <f t="shared" si="0"/>
        <v>85</v>
      </c>
      <c r="J47" s="128" t="s">
        <v>445</v>
      </c>
      <c r="K47" s="112" t="s">
        <v>257</v>
      </c>
      <c r="L47" s="77" t="s">
        <v>213</v>
      </c>
      <c r="M47" s="74" t="s">
        <v>214</v>
      </c>
      <c r="N47" s="77" t="s">
        <v>228</v>
      </c>
      <c r="O47" s="74">
        <v>7896227736</v>
      </c>
      <c r="P47" s="74" t="s">
        <v>897</v>
      </c>
      <c r="Q47" s="74" t="s">
        <v>162</v>
      </c>
      <c r="R47" s="74">
        <v>8</v>
      </c>
      <c r="S47" s="74" t="s">
        <v>581</v>
      </c>
      <c r="T47" s="18"/>
    </row>
    <row r="48" spans="1:20" ht="33">
      <c r="A48" s="4">
        <v>44</v>
      </c>
      <c r="B48" s="77" t="s">
        <v>63</v>
      </c>
      <c r="C48" s="77" t="s">
        <v>314</v>
      </c>
      <c r="D48" s="77" t="s">
        <v>23</v>
      </c>
      <c r="E48" s="74" t="s">
        <v>315</v>
      </c>
      <c r="F48" s="77" t="s">
        <v>94</v>
      </c>
      <c r="G48" s="74">
        <v>60</v>
      </c>
      <c r="H48" s="74">
        <v>62</v>
      </c>
      <c r="I48" s="59">
        <f t="shared" si="0"/>
        <v>122</v>
      </c>
      <c r="J48" s="77" t="s">
        <v>771</v>
      </c>
      <c r="K48" s="74" t="s">
        <v>261</v>
      </c>
      <c r="L48" s="77" t="s">
        <v>395</v>
      </c>
      <c r="M48" s="74">
        <v>9864595111</v>
      </c>
      <c r="N48" s="77" t="s">
        <v>396</v>
      </c>
      <c r="O48" s="74">
        <v>9859568810</v>
      </c>
      <c r="P48" s="74" t="s">
        <v>897</v>
      </c>
      <c r="Q48" s="74" t="s">
        <v>162</v>
      </c>
      <c r="R48" s="74">
        <v>8</v>
      </c>
      <c r="S48" s="74" t="s">
        <v>581</v>
      </c>
      <c r="T48" s="18"/>
    </row>
    <row r="49" spans="1:20" ht="33">
      <c r="A49" s="4">
        <v>45</v>
      </c>
      <c r="B49" s="77" t="s">
        <v>62</v>
      </c>
      <c r="C49" s="88" t="s">
        <v>899</v>
      </c>
      <c r="D49" s="77" t="s">
        <v>23</v>
      </c>
      <c r="E49" s="74" t="s">
        <v>372</v>
      </c>
      <c r="F49" s="77" t="s">
        <v>99</v>
      </c>
      <c r="G49" s="74">
        <v>250</v>
      </c>
      <c r="H49" s="74">
        <v>200</v>
      </c>
      <c r="I49" s="59">
        <f t="shared" si="0"/>
        <v>450</v>
      </c>
      <c r="J49" s="75" t="s">
        <v>900</v>
      </c>
      <c r="K49" s="112" t="s">
        <v>257</v>
      </c>
      <c r="L49" s="107" t="s">
        <v>159</v>
      </c>
      <c r="M49" s="89">
        <v>9864840554</v>
      </c>
      <c r="N49" s="107" t="s">
        <v>160</v>
      </c>
      <c r="O49" s="89">
        <v>9854121280</v>
      </c>
      <c r="P49" s="74" t="s">
        <v>901</v>
      </c>
      <c r="Q49" s="74" t="s">
        <v>902</v>
      </c>
      <c r="R49" s="74">
        <v>8</v>
      </c>
      <c r="S49" s="74" t="s">
        <v>581</v>
      </c>
      <c r="T49" s="18"/>
    </row>
    <row r="50" spans="1:20" ht="33">
      <c r="A50" s="4">
        <v>46</v>
      </c>
      <c r="B50" s="77" t="s">
        <v>63</v>
      </c>
      <c r="C50" s="88" t="s">
        <v>899</v>
      </c>
      <c r="D50" s="77" t="s">
        <v>23</v>
      </c>
      <c r="E50" s="74" t="s">
        <v>372</v>
      </c>
      <c r="F50" s="77" t="s">
        <v>99</v>
      </c>
      <c r="G50" s="74">
        <v>250</v>
      </c>
      <c r="H50" s="74">
        <v>200</v>
      </c>
      <c r="I50" s="59">
        <f t="shared" si="0"/>
        <v>450</v>
      </c>
      <c r="J50" s="75" t="s">
        <v>900</v>
      </c>
      <c r="K50" s="112" t="s">
        <v>257</v>
      </c>
      <c r="L50" s="107" t="s">
        <v>159</v>
      </c>
      <c r="M50" s="89">
        <v>9864840554</v>
      </c>
      <c r="N50" s="107" t="s">
        <v>160</v>
      </c>
      <c r="O50" s="89">
        <v>9854121280</v>
      </c>
      <c r="P50" s="74" t="s">
        <v>901</v>
      </c>
      <c r="Q50" s="74" t="s">
        <v>902</v>
      </c>
      <c r="R50" s="74">
        <v>8</v>
      </c>
      <c r="S50" s="74" t="s">
        <v>581</v>
      </c>
      <c r="T50" s="18"/>
    </row>
    <row r="51" spans="1:20" ht="33">
      <c r="A51" s="4">
        <v>47</v>
      </c>
      <c r="B51" s="77" t="s">
        <v>62</v>
      </c>
      <c r="C51" s="80" t="s">
        <v>633</v>
      </c>
      <c r="D51" s="77" t="s">
        <v>25</v>
      </c>
      <c r="E51" s="74"/>
      <c r="F51" s="77"/>
      <c r="G51" s="74">
        <v>79</v>
      </c>
      <c r="H51" s="74">
        <v>72</v>
      </c>
      <c r="I51" s="59">
        <f t="shared" si="0"/>
        <v>151</v>
      </c>
      <c r="J51" s="107" t="s">
        <v>772</v>
      </c>
      <c r="K51" s="89" t="s">
        <v>257</v>
      </c>
      <c r="L51" s="77" t="s">
        <v>279</v>
      </c>
      <c r="M51" s="93" t="s">
        <v>468</v>
      </c>
      <c r="N51" s="77" t="s">
        <v>461</v>
      </c>
      <c r="O51" s="74">
        <v>9957169172</v>
      </c>
      <c r="P51" s="74" t="s">
        <v>903</v>
      </c>
      <c r="Q51" s="74" t="s">
        <v>904</v>
      </c>
      <c r="R51" s="74">
        <v>4</v>
      </c>
      <c r="S51" s="74" t="s">
        <v>581</v>
      </c>
      <c r="T51" s="18"/>
    </row>
    <row r="52" spans="1:20" ht="33">
      <c r="A52" s="4">
        <v>48</v>
      </c>
      <c r="B52" s="77" t="s">
        <v>63</v>
      </c>
      <c r="C52" s="80" t="s">
        <v>636</v>
      </c>
      <c r="D52" s="77" t="s">
        <v>25</v>
      </c>
      <c r="E52" s="74"/>
      <c r="F52" s="77"/>
      <c r="G52" s="74">
        <v>61</v>
      </c>
      <c r="H52" s="74">
        <v>44</v>
      </c>
      <c r="I52" s="59">
        <f t="shared" si="0"/>
        <v>105</v>
      </c>
      <c r="J52" s="107" t="s">
        <v>674</v>
      </c>
      <c r="K52" s="112" t="s">
        <v>257</v>
      </c>
      <c r="L52" s="104" t="s">
        <v>179</v>
      </c>
      <c r="M52" s="93">
        <v>9859262332</v>
      </c>
      <c r="N52" s="104" t="s">
        <v>180</v>
      </c>
      <c r="O52" s="93">
        <v>7399174854</v>
      </c>
      <c r="P52" s="74" t="s">
        <v>903</v>
      </c>
      <c r="Q52" s="74" t="s">
        <v>904</v>
      </c>
      <c r="R52" s="74">
        <v>9</v>
      </c>
      <c r="S52" s="74" t="s">
        <v>581</v>
      </c>
      <c r="T52" s="18"/>
    </row>
    <row r="53" spans="1:20" ht="33">
      <c r="A53" s="4">
        <v>49</v>
      </c>
      <c r="B53" s="77" t="s">
        <v>62</v>
      </c>
      <c r="C53" s="176" t="s">
        <v>646</v>
      </c>
      <c r="D53" s="77" t="s">
        <v>25</v>
      </c>
      <c r="E53" s="74"/>
      <c r="F53" s="77"/>
      <c r="G53" s="74">
        <v>34</v>
      </c>
      <c r="H53" s="74">
        <v>41</v>
      </c>
      <c r="I53" s="59">
        <f t="shared" si="0"/>
        <v>75</v>
      </c>
      <c r="J53" s="177" t="s">
        <v>624</v>
      </c>
      <c r="K53" s="112" t="s">
        <v>257</v>
      </c>
      <c r="L53" s="178" t="s">
        <v>174</v>
      </c>
      <c r="M53" s="93">
        <v>9864844082</v>
      </c>
      <c r="N53" s="178" t="s">
        <v>175</v>
      </c>
      <c r="O53" s="93">
        <v>9707912094</v>
      </c>
      <c r="P53" s="74" t="s">
        <v>905</v>
      </c>
      <c r="Q53" s="74" t="s">
        <v>195</v>
      </c>
      <c r="R53" s="74">
        <v>3</v>
      </c>
      <c r="S53" s="47" t="s">
        <v>581</v>
      </c>
      <c r="T53" s="18"/>
    </row>
    <row r="54" spans="1:20" ht="33">
      <c r="A54" s="4">
        <v>50</v>
      </c>
      <c r="B54" s="77" t="s">
        <v>63</v>
      </c>
      <c r="C54" s="82" t="s">
        <v>906</v>
      </c>
      <c r="D54" s="77" t="s">
        <v>25</v>
      </c>
      <c r="E54" s="74"/>
      <c r="F54" s="77"/>
      <c r="G54" s="74">
        <v>45</v>
      </c>
      <c r="H54" s="74">
        <v>45</v>
      </c>
      <c r="I54" s="59">
        <f t="shared" si="0"/>
        <v>90</v>
      </c>
      <c r="J54" s="77" t="s">
        <v>420</v>
      </c>
      <c r="K54" s="112" t="s">
        <v>257</v>
      </c>
      <c r="L54" s="111" t="s">
        <v>200</v>
      </c>
      <c r="M54" s="93">
        <v>9706048951</v>
      </c>
      <c r="N54" s="111" t="s">
        <v>421</v>
      </c>
      <c r="O54" s="93">
        <v>9954596033</v>
      </c>
      <c r="P54" s="74" t="s">
        <v>905</v>
      </c>
      <c r="Q54" s="74" t="s">
        <v>195</v>
      </c>
      <c r="R54" s="74">
        <v>3</v>
      </c>
      <c r="S54" s="47" t="s">
        <v>581</v>
      </c>
      <c r="T54" s="18"/>
    </row>
    <row r="55" spans="1:20" ht="33">
      <c r="A55" s="4">
        <v>51</v>
      </c>
      <c r="B55" s="77" t="s">
        <v>62</v>
      </c>
      <c r="C55" s="82" t="s">
        <v>329</v>
      </c>
      <c r="D55" s="77" t="s">
        <v>25</v>
      </c>
      <c r="E55" s="74"/>
      <c r="F55" s="77"/>
      <c r="G55" s="74">
        <v>36</v>
      </c>
      <c r="H55" s="74">
        <v>36</v>
      </c>
      <c r="I55" s="59">
        <f t="shared" si="0"/>
        <v>72</v>
      </c>
      <c r="J55" s="77" t="s">
        <v>423</v>
      </c>
      <c r="K55" s="112" t="s">
        <v>257</v>
      </c>
      <c r="L55" s="174" t="s">
        <v>197</v>
      </c>
      <c r="M55" s="93">
        <v>9678510074</v>
      </c>
      <c r="N55" s="173" t="s">
        <v>694</v>
      </c>
      <c r="O55" s="93"/>
      <c r="P55" s="74" t="s">
        <v>907</v>
      </c>
      <c r="Q55" s="74" t="s">
        <v>203</v>
      </c>
      <c r="R55" s="74">
        <v>3</v>
      </c>
      <c r="S55" s="47" t="s">
        <v>581</v>
      </c>
      <c r="T55" s="18"/>
    </row>
    <row r="56" spans="1:20" ht="33">
      <c r="A56" s="4">
        <v>52</v>
      </c>
      <c r="B56" s="77" t="s">
        <v>63</v>
      </c>
      <c r="C56" s="82" t="s">
        <v>633</v>
      </c>
      <c r="D56" s="77" t="s">
        <v>25</v>
      </c>
      <c r="E56" s="74"/>
      <c r="F56" s="77"/>
      <c r="G56" s="74">
        <v>38</v>
      </c>
      <c r="H56" s="74">
        <v>36</v>
      </c>
      <c r="I56" s="59">
        <f t="shared" si="0"/>
        <v>74</v>
      </c>
      <c r="J56" s="77" t="s">
        <v>772</v>
      </c>
      <c r="K56" s="112" t="s">
        <v>257</v>
      </c>
      <c r="L56" s="174" t="s">
        <v>708</v>
      </c>
      <c r="M56" s="93"/>
      <c r="N56" s="173" t="s">
        <v>221</v>
      </c>
      <c r="O56" s="93">
        <v>9854319798</v>
      </c>
      <c r="P56" s="74" t="s">
        <v>907</v>
      </c>
      <c r="Q56" s="74" t="s">
        <v>203</v>
      </c>
      <c r="R56" s="74">
        <v>3</v>
      </c>
      <c r="S56" s="47" t="s">
        <v>581</v>
      </c>
      <c r="T56" s="18"/>
    </row>
    <row r="57" spans="1:20">
      <c r="A57" s="4">
        <v>53</v>
      </c>
      <c r="B57" s="77"/>
      <c r="C57" s="80"/>
      <c r="D57" s="77"/>
      <c r="E57" s="74"/>
      <c r="F57" s="77"/>
      <c r="G57" s="74"/>
      <c r="H57" s="74"/>
      <c r="I57" s="59">
        <f t="shared" si="0"/>
        <v>0</v>
      </c>
      <c r="J57" s="107"/>
      <c r="K57" s="112"/>
      <c r="L57" s="104"/>
      <c r="M57" s="93"/>
      <c r="N57" s="104"/>
      <c r="O57" s="93"/>
      <c r="P57" s="74"/>
      <c r="Q57" s="74"/>
      <c r="R57" s="74"/>
      <c r="S57" s="74"/>
      <c r="T57" s="18"/>
    </row>
    <row r="58" spans="1:20">
      <c r="A58" s="4">
        <v>54</v>
      </c>
      <c r="B58" s="18"/>
      <c r="C58" s="18"/>
      <c r="D58" s="18"/>
      <c r="E58" s="47"/>
      <c r="F58" s="18"/>
      <c r="G58" s="47"/>
      <c r="H58" s="47"/>
      <c r="I58" s="59">
        <f t="shared" si="0"/>
        <v>0</v>
      </c>
      <c r="J58" s="70"/>
      <c r="K58" s="74"/>
      <c r="L58" s="77"/>
      <c r="M58" s="93"/>
      <c r="N58" s="77"/>
      <c r="O58" s="93"/>
      <c r="P58" s="47"/>
      <c r="Q58" s="47"/>
      <c r="R58" s="47"/>
      <c r="S58" s="47"/>
      <c r="T58" s="18"/>
    </row>
    <row r="59" spans="1:20">
      <c r="A59" s="4">
        <v>55</v>
      </c>
      <c r="B59" s="18"/>
      <c r="C59" s="18"/>
      <c r="D59" s="18"/>
      <c r="E59" s="47"/>
      <c r="F59" s="18"/>
      <c r="G59" s="47"/>
      <c r="H59" s="47"/>
      <c r="I59" s="59">
        <f t="shared" si="0"/>
        <v>0</v>
      </c>
      <c r="J59" s="79"/>
      <c r="K59" s="74"/>
      <c r="L59" s="77"/>
      <c r="M59" s="93"/>
      <c r="N59" s="77"/>
      <c r="O59" s="93"/>
      <c r="P59" s="47"/>
      <c r="Q59" s="47"/>
      <c r="R59" s="47"/>
      <c r="S59" s="47"/>
      <c r="T59" s="18"/>
    </row>
    <row r="60" spans="1:20">
      <c r="A60" s="4">
        <v>56</v>
      </c>
      <c r="B60" s="18"/>
      <c r="C60" s="18"/>
      <c r="D60" s="18"/>
      <c r="E60" s="47"/>
      <c r="F60" s="18"/>
      <c r="G60" s="47"/>
      <c r="H60" s="47"/>
      <c r="I60" s="59">
        <f t="shared" si="0"/>
        <v>0</v>
      </c>
      <c r="J60" s="70"/>
      <c r="K60" s="47"/>
      <c r="L60" s="77"/>
      <c r="M60" s="74"/>
      <c r="N60" s="77"/>
      <c r="O60" s="93"/>
      <c r="P60" s="47"/>
      <c r="Q60" s="47"/>
      <c r="R60" s="47"/>
      <c r="S60" s="47"/>
      <c r="T60" s="18"/>
    </row>
    <row r="61" spans="1:20">
      <c r="A61" s="4">
        <v>57</v>
      </c>
      <c r="B61" s="18"/>
      <c r="C61" s="18"/>
      <c r="D61" s="18"/>
      <c r="E61" s="47"/>
      <c r="F61" s="18"/>
      <c r="G61" s="47"/>
      <c r="H61" s="47"/>
      <c r="I61" s="59">
        <f t="shared" si="0"/>
        <v>0</v>
      </c>
      <c r="J61" s="79"/>
      <c r="K61" s="74"/>
      <c r="L61" s="77"/>
      <c r="M61" s="74"/>
      <c r="N61" s="77"/>
      <c r="O61" s="74"/>
      <c r="P61" s="47"/>
      <c r="Q61" s="47"/>
      <c r="R61" s="47"/>
      <c r="S61" s="47"/>
      <c r="T61" s="18"/>
    </row>
    <row r="62" spans="1:20">
      <c r="A62" s="4">
        <v>58</v>
      </c>
      <c r="B62" s="18"/>
      <c r="C62" s="18"/>
      <c r="D62" s="18"/>
      <c r="E62" s="47"/>
      <c r="F62" s="18"/>
      <c r="G62" s="47"/>
      <c r="H62" s="47"/>
      <c r="I62" s="59">
        <f t="shared" si="0"/>
        <v>0</v>
      </c>
      <c r="J62" s="70"/>
      <c r="K62" s="47"/>
      <c r="L62" s="77"/>
      <c r="M62" s="74"/>
      <c r="N62" s="77"/>
      <c r="O62" s="74"/>
      <c r="P62" s="47"/>
      <c r="Q62" s="47"/>
      <c r="R62" s="47"/>
      <c r="S62" s="47"/>
      <c r="T62" s="18"/>
    </row>
    <row r="63" spans="1:20">
      <c r="A63" s="4">
        <v>59</v>
      </c>
      <c r="B63" s="18"/>
      <c r="C63" s="18"/>
      <c r="D63" s="18"/>
      <c r="E63" s="47"/>
      <c r="F63" s="18"/>
      <c r="G63" s="47"/>
      <c r="H63" s="47"/>
      <c r="I63" s="59">
        <f t="shared" si="0"/>
        <v>0</v>
      </c>
      <c r="J63" s="79"/>
      <c r="K63" s="74"/>
      <c r="L63" s="77"/>
      <c r="M63" s="74"/>
      <c r="N63" s="77"/>
      <c r="O63" s="74"/>
      <c r="P63" s="47"/>
      <c r="Q63" s="47"/>
      <c r="R63" s="47"/>
      <c r="S63" s="47"/>
      <c r="T63" s="18"/>
    </row>
    <row r="64" spans="1:20">
      <c r="A64" s="4">
        <v>60</v>
      </c>
      <c r="B64" s="77"/>
      <c r="C64" s="88"/>
      <c r="D64" s="77"/>
      <c r="E64" s="74"/>
      <c r="F64" s="77"/>
      <c r="G64" s="74"/>
      <c r="H64" s="74"/>
      <c r="I64" s="59">
        <f t="shared" si="0"/>
        <v>0</v>
      </c>
      <c r="J64" s="47"/>
      <c r="K64" s="47"/>
      <c r="L64" s="47"/>
      <c r="M64" s="47"/>
      <c r="N64" s="47"/>
      <c r="O64" s="47"/>
      <c r="P64" s="48"/>
      <c r="Q64" s="47"/>
      <c r="R64" s="47"/>
      <c r="S64" s="18"/>
      <c r="T64" s="18"/>
    </row>
    <row r="65" spans="1:20">
      <c r="A65" s="4">
        <v>61</v>
      </c>
      <c r="B65" s="18"/>
      <c r="C65" s="18"/>
      <c r="D65" s="18"/>
      <c r="E65" s="47"/>
      <c r="F65" s="18"/>
      <c r="G65" s="47"/>
      <c r="H65" s="47"/>
      <c r="I65" s="59">
        <f t="shared" si="0"/>
        <v>0</v>
      </c>
      <c r="J65" s="47"/>
      <c r="K65" s="47"/>
      <c r="L65" s="47"/>
      <c r="M65" s="47"/>
      <c r="N65" s="47"/>
      <c r="O65" s="47"/>
      <c r="P65" s="48"/>
      <c r="Q65" s="47"/>
      <c r="R65" s="47"/>
      <c r="S65" s="18"/>
      <c r="T65" s="18"/>
    </row>
    <row r="66" spans="1:20">
      <c r="A66" s="4">
        <v>62</v>
      </c>
      <c r="B66" s="77"/>
      <c r="C66" s="88"/>
      <c r="D66" s="77"/>
      <c r="E66" s="74"/>
      <c r="F66" s="77"/>
      <c r="G66" s="74"/>
      <c r="H66" s="74"/>
      <c r="I66" s="59">
        <f t="shared" si="0"/>
        <v>0</v>
      </c>
      <c r="J66" s="47"/>
      <c r="K66" s="47"/>
      <c r="L66" s="47"/>
      <c r="M66" s="47"/>
      <c r="N66" s="47"/>
      <c r="O66" s="47"/>
      <c r="P66" s="48"/>
      <c r="Q66" s="47"/>
      <c r="R66" s="47"/>
      <c r="S66" s="18"/>
      <c r="T66" s="18"/>
    </row>
    <row r="67" spans="1:20">
      <c r="A67" s="4">
        <v>63</v>
      </c>
      <c r="B67" s="17"/>
      <c r="C67" s="47"/>
      <c r="D67" s="47"/>
      <c r="E67" s="19"/>
      <c r="F67" s="47"/>
      <c r="G67" s="19"/>
      <c r="H67" s="19"/>
      <c r="I67" s="59">
        <f t="shared" si="0"/>
        <v>0</v>
      </c>
      <c r="J67" s="47"/>
      <c r="K67" s="47"/>
      <c r="L67" s="47"/>
      <c r="M67" s="47"/>
      <c r="N67" s="47"/>
      <c r="O67" s="47"/>
      <c r="P67" s="48"/>
      <c r="Q67" s="47"/>
      <c r="R67" s="47"/>
      <c r="S67" s="18"/>
      <c r="T67" s="18"/>
    </row>
    <row r="68" spans="1:20">
      <c r="A68" s="4">
        <v>64</v>
      </c>
      <c r="B68" s="17"/>
      <c r="C68" s="47"/>
      <c r="D68" s="47"/>
      <c r="E68" s="19"/>
      <c r="F68" s="47"/>
      <c r="G68" s="19"/>
      <c r="H68" s="19"/>
      <c r="I68" s="59">
        <f t="shared" si="0"/>
        <v>0</v>
      </c>
      <c r="J68" s="47"/>
      <c r="K68" s="47"/>
      <c r="L68" s="47"/>
      <c r="M68" s="47"/>
      <c r="N68" s="47"/>
      <c r="O68" s="47"/>
      <c r="P68" s="48"/>
      <c r="Q68" s="47"/>
      <c r="R68" s="47"/>
      <c r="S68" s="18"/>
      <c r="T68" s="18"/>
    </row>
    <row r="69" spans="1:20">
      <c r="A69" s="4">
        <v>65</v>
      </c>
      <c r="B69" s="17"/>
      <c r="C69" s="47"/>
      <c r="D69" s="47"/>
      <c r="E69" s="19"/>
      <c r="F69" s="47"/>
      <c r="G69" s="19"/>
      <c r="H69" s="19"/>
      <c r="I69" s="59">
        <f t="shared" si="0"/>
        <v>0</v>
      </c>
      <c r="J69" s="47"/>
      <c r="K69" s="47"/>
      <c r="L69" s="47"/>
      <c r="M69" s="47"/>
      <c r="N69" s="47"/>
      <c r="O69" s="47"/>
      <c r="P69" s="48"/>
      <c r="Q69" s="47"/>
      <c r="R69" s="47"/>
      <c r="S69" s="18"/>
      <c r="T69" s="18"/>
    </row>
    <row r="70" spans="1:20">
      <c r="A70" s="4">
        <v>66</v>
      </c>
      <c r="B70" s="17"/>
      <c r="C70" s="47"/>
      <c r="D70" s="47"/>
      <c r="E70" s="19"/>
      <c r="F70" s="47"/>
      <c r="G70" s="19"/>
      <c r="H70" s="19"/>
      <c r="I70" s="59">
        <f t="shared" ref="I70:I133" si="1">SUM(G70:H70)</f>
        <v>0</v>
      </c>
      <c r="J70" s="47"/>
      <c r="K70" s="47"/>
      <c r="L70" s="47"/>
      <c r="M70" s="47"/>
      <c r="N70" s="47"/>
      <c r="O70" s="47"/>
      <c r="P70" s="48"/>
      <c r="Q70" s="47"/>
      <c r="R70" s="47"/>
      <c r="S70" s="18"/>
      <c r="T70" s="18"/>
    </row>
    <row r="71" spans="1:20">
      <c r="A71" s="4">
        <v>67</v>
      </c>
      <c r="B71" s="17"/>
      <c r="C71" s="47"/>
      <c r="D71" s="47"/>
      <c r="E71" s="19"/>
      <c r="F71" s="47"/>
      <c r="G71" s="19"/>
      <c r="H71" s="19"/>
      <c r="I71" s="59">
        <f t="shared" si="1"/>
        <v>0</v>
      </c>
      <c r="J71" s="47"/>
      <c r="K71" s="47"/>
      <c r="L71" s="47"/>
      <c r="M71" s="47"/>
      <c r="N71" s="47"/>
      <c r="O71" s="47"/>
      <c r="P71" s="48"/>
      <c r="Q71" s="47"/>
      <c r="R71" s="47"/>
      <c r="S71" s="18"/>
      <c r="T71" s="18"/>
    </row>
    <row r="72" spans="1:20">
      <c r="A72" s="4">
        <v>68</v>
      </c>
      <c r="B72" s="17"/>
      <c r="C72" s="47"/>
      <c r="D72" s="47"/>
      <c r="E72" s="19"/>
      <c r="F72" s="47"/>
      <c r="G72" s="19"/>
      <c r="H72" s="19"/>
      <c r="I72" s="59">
        <f t="shared" si="1"/>
        <v>0</v>
      </c>
      <c r="J72" s="47"/>
      <c r="K72" s="47"/>
      <c r="L72" s="47"/>
      <c r="M72" s="47"/>
      <c r="N72" s="47"/>
      <c r="O72" s="47"/>
      <c r="P72" s="48"/>
      <c r="Q72" s="47"/>
      <c r="R72" s="47"/>
      <c r="S72" s="18"/>
      <c r="T72" s="18"/>
    </row>
    <row r="73" spans="1:20">
      <c r="A73" s="4">
        <v>69</v>
      </c>
      <c r="B73" s="17"/>
      <c r="C73" s="18"/>
      <c r="D73" s="18"/>
      <c r="E73" s="19"/>
      <c r="F73" s="18"/>
      <c r="G73" s="19"/>
      <c r="H73" s="19"/>
      <c r="I73" s="59">
        <f t="shared" si="1"/>
        <v>0</v>
      </c>
      <c r="J73" s="18"/>
      <c r="K73" s="18"/>
      <c r="L73" s="18"/>
      <c r="M73" s="18"/>
      <c r="N73" s="18"/>
      <c r="O73" s="18"/>
      <c r="P73" s="23"/>
      <c r="Q73" s="18"/>
      <c r="R73" s="18"/>
      <c r="S73" s="18"/>
      <c r="T73" s="18"/>
    </row>
    <row r="74" spans="1:20">
      <c r="A74" s="4">
        <v>70</v>
      </c>
      <c r="B74" s="17"/>
      <c r="C74" s="18"/>
      <c r="D74" s="18"/>
      <c r="E74" s="19"/>
      <c r="F74" s="18"/>
      <c r="G74" s="19"/>
      <c r="H74" s="19"/>
      <c r="I74" s="59">
        <f t="shared" si="1"/>
        <v>0</v>
      </c>
      <c r="J74" s="18"/>
      <c r="K74" s="18"/>
      <c r="L74" s="18"/>
      <c r="M74" s="18"/>
      <c r="N74" s="18"/>
      <c r="O74" s="18"/>
      <c r="P74" s="23"/>
      <c r="Q74" s="18"/>
      <c r="R74" s="18"/>
      <c r="S74" s="18"/>
      <c r="T74" s="18"/>
    </row>
    <row r="75" spans="1:20">
      <c r="A75" s="4">
        <v>71</v>
      </c>
      <c r="B75" s="17"/>
      <c r="C75" s="18"/>
      <c r="D75" s="18"/>
      <c r="E75" s="19"/>
      <c r="F75" s="18"/>
      <c r="G75" s="19"/>
      <c r="H75" s="19"/>
      <c r="I75" s="59">
        <f t="shared" si="1"/>
        <v>0</v>
      </c>
      <c r="J75" s="18"/>
      <c r="K75" s="18"/>
      <c r="L75" s="18"/>
      <c r="M75" s="18"/>
      <c r="N75" s="18"/>
      <c r="O75" s="18"/>
      <c r="P75" s="23"/>
      <c r="Q75" s="18"/>
      <c r="R75" s="18"/>
      <c r="S75" s="18"/>
      <c r="T75" s="18"/>
    </row>
    <row r="76" spans="1:20">
      <c r="A76" s="4">
        <v>72</v>
      </c>
      <c r="B76" s="17"/>
      <c r="C76" s="18"/>
      <c r="D76" s="18"/>
      <c r="E76" s="19"/>
      <c r="F76" s="18"/>
      <c r="G76" s="19"/>
      <c r="H76" s="19"/>
      <c r="I76" s="59">
        <f t="shared" si="1"/>
        <v>0</v>
      </c>
      <c r="J76" s="18"/>
      <c r="K76" s="18"/>
      <c r="L76" s="18"/>
      <c r="M76" s="18"/>
      <c r="N76" s="18"/>
      <c r="O76" s="18"/>
      <c r="P76" s="23"/>
      <c r="Q76" s="18"/>
      <c r="R76" s="18"/>
      <c r="S76" s="18"/>
      <c r="T76" s="18"/>
    </row>
    <row r="77" spans="1:20">
      <c r="A77" s="4">
        <v>73</v>
      </c>
      <c r="B77" s="17"/>
      <c r="C77" s="18"/>
      <c r="D77" s="18"/>
      <c r="E77" s="19"/>
      <c r="F77" s="18"/>
      <c r="G77" s="19"/>
      <c r="H77" s="19"/>
      <c r="I77" s="59">
        <f t="shared" si="1"/>
        <v>0</v>
      </c>
      <c r="J77" s="18"/>
      <c r="K77" s="18"/>
      <c r="L77" s="18"/>
      <c r="M77" s="18"/>
      <c r="N77" s="18"/>
      <c r="O77" s="18"/>
      <c r="P77" s="23"/>
      <c r="Q77" s="18"/>
      <c r="R77" s="18"/>
      <c r="S77" s="18"/>
      <c r="T77" s="18"/>
    </row>
    <row r="78" spans="1:20">
      <c r="A78" s="4">
        <v>74</v>
      </c>
      <c r="B78" s="17"/>
      <c r="C78" s="18"/>
      <c r="D78" s="18"/>
      <c r="E78" s="19"/>
      <c r="F78" s="18"/>
      <c r="G78" s="19"/>
      <c r="H78" s="19"/>
      <c r="I78" s="59">
        <f t="shared" si="1"/>
        <v>0</v>
      </c>
      <c r="J78" s="18"/>
      <c r="K78" s="18"/>
      <c r="L78" s="18"/>
      <c r="M78" s="18"/>
      <c r="N78" s="18"/>
      <c r="O78" s="18"/>
      <c r="P78" s="23"/>
      <c r="Q78" s="18"/>
      <c r="R78" s="18"/>
      <c r="S78" s="18"/>
      <c r="T78" s="18"/>
    </row>
    <row r="79" spans="1:20">
      <c r="A79" s="4">
        <v>75</v>
      </c>
      <c r="B79" s="17"/>
      <c r="C79" s="18"/>
      <c r="D79" s="18"/>
      <c r="E79" s="19"/>
      <c r="F79" s="18"/>
      <c r="G79" s="19"/>
      <c r="H79" s="19"/>
      <c r="I79" s="59">
        <f t="shared" si="1"/>
        <v>0</v>
      </c>
      <c r="J79" s="18"/>
      <c r="K79" s="18"/>
      <c r="L79" s="18"/>
      <c r="M79" s="18"/>
      <c r="N79" s="18"/>
      <c r="O79" s="18"/>
      <c r="P79" s="23"/>
      <c r="Q79" s="18"/>
      <c r="R79" s="18"/>
      <c r="S79" s="18"/>
      <c r="T79" s="18"/>
    </row>
    <row r="80" spans="1:20">
      <c r="A80" s="4">
        <v>76</v>
      </c>
      <c r="B80" s="17"/>
      <c r="C80" s="18"/>
      <c r="D80" s="18"/>
      <c r="E80" s="19"/>
      <c r="F80" s="18"/>
      <c r="G80" s="19"/>
      <c r="H80" s="19"/>
      <c r="I80" s="59">
        <f t="shared" si="1"/>
        <v>0</v>
      </c>
      <c r="J80" s="18"/>
      <c r="K80" s="18"/>
      <c r="L80" s="18"/>
      <c r="M80" s="18"/>
      <c r="N80" s="18"/>
      <c r="O80" s="18"/>
      <c r="P80" s="23"/>
      <c r="Q80" s="18"/>
      <c r="R80" s="18"/>
      <c r="S80" s="18"/>
      <c r="T80" s="18"/>
    </row>
    <row r="81" spans="1:20">
      <c r="A81" s="4">
        <v>77</v>
      </c>
      <c r="B81" s="17"/>
      <c r="C81" s="18"/>
      <c r="D81" s="18"/>
      <c r="E81" s="19"/>
      <c r="F81" s="18"/>
      <c r="G81" s="19"/>
      <c r="H81" s="19"/>
      <c r="I81" s="59">
        <f t="shared" si="1"/>
        <v>0</v>
      </c>
      <c r="J81" s="18"/>
      <c r="K81" s="18"/>
      <c r="L81" s="18"/>
      <c r="M81" s="18"/>
      <c r="N81" s="18"/>
      <c r="O81" s="18"/>
      <c r="P81" s="23"/>
      <c r="Q81" s="18"/>
      <c r="R81" s="18"/>
      <c r="S81" s="18"/>
      <c r="T81" s="18"/>
    </row>
    <row r="82" spans="1:20">
      <c r="A82" s="4">
        <v>78</v>
      </c>
      <c r="B82" s="17"/>
      <c r="C82" s="18"/>
      <c r="D82" s="18"/>
      <c r="E82" s="19"/>
      <c r="F82" s="18"/>
      <c r="G82" s="19"/>
      <c r="H82" s="19"/>
      <c r="I82" s="59">
        <f t="shared" si="1"/>
        <v>0</v>
      </c>
      <c r="J82" s="18"/>
      <c r="K82" s="18"/>
      <c r="L82" s="18"/>
      <c r="M82" s="18"/>
      <c r="N82" s="18"/>
      <c r="O82" s="18"/>
      <c r="P82" s="23"/>
      <c r="Q82" s="18"/>
      <c r="R82" s="18"/>
      <c r="S82" s="18"/>
      <c r="T82" s="18"/>
    </row>
    <row r="83" spans="1:20">
      <c r="A83" s="4">
        <v>79</v>
      </c>
      <c r="B83" s="17"/>
      <c r="C83" s="18"/>
      <c r="D83" s="18"/>
      <c r="E83" s="19"/>
      <c r="F83" s="18"/>
      <c r="G83" s="19"/>
      <c r="H83" s="19"/>
      <c r="I83" s="59">
        <f t="shared" si="1"/>
        <v>0</v>
      </c>
      <c r="J83" s="18"/>
      <c r="K83" s="18"/>
      <c r="L83" s="18"/>
      <c r="M83" s="18"/>
      <c r="N83" s="18"/>
      <c r="O83" s="18"/>
      <c r="P83" s="23"/>
      <c r="Q83" s="18"/>
      <c r="R83" s="18"/>
      <c r="S83" s="18"/>
      <c r="T83" s="18"/>
    </row>
    <row r="84" spans="1:20">
      <c r="A84" s="4">
        <v>80</v>
      </c>
      <c r="B84" s="17"/>
      <c r="C84" s="18"/>
      <c r="D84" s="18"/>
      <c r="E84" s="19"/>
      <c r="F84" s="18"/>
      <c r="G84" s="19"/>
      <c r="H84" s="19"/>
      <c r="I84" s="59">
        <f t="shared" si="1"/>
        <v>0</v>
      </c>
      <c r="J84" s="18"/>
      <c r="K84" s="18"/>
      <c r="L84" s="18"/>
      <c r="M84" s="18"/>
      <c r="N84" s="18"/>
      <c r="O84" s="18"/>
      <c r="P84" s="23"/>
      <c r="Q84" s="18"/>
      <c r="R84" s="18"/>
      <c r="S84" s="18"/>
      <c r="T84" s="18"/>
    </row>
    <row r="85" spans="1:20">
      <c r="A85" s="4">
        <v>81</v>
      </c>
      <c r="B85" s="17"/>
      <c r="C85" s="18"/>
      <c r="D85" s="18"/>
      <c r="E85" s="19"/>
      <c r="F85" s="18"/>
      <c r="G85" s="19"/>
      <c r="H85" s="19"/>
      <c r="I85" s="59">
        <f t="shared" si="1"/>
        <v>0</v>
      </c>
      <c r="J85" s="18"/>
      <c r="K85" s="18"/>
      <c r="L85" s="18"/>
      <c r="M85" s="18"/>
      <c r="N85" s="18"/>
      <c r="O85" s="18"/>
      <c r="P85" s="23"/>
      <c r="Q85" s="18"/>
      <c r="R85" s="18"/>
      <c r="S85" s="18"/>
      <c r="T85" s="18"/>
    </row>
    <row r="86" spans="1:20">
      <c r="A86" s="4">
        <v>82</v>
      </c>
      <c r="B86" s="17"/>
      <c r="C86" s="18"/>
      <c r="D86" s="18"/>
      <c r="E86" s="19"/>
      <c r="F86" s="18"/>
      <c r="G86" s="19"/>
      <c r="H86" s="19"/>
      <c r="I86" s="59">
        <f t="shared" si="1"/>
        <v>0</v>
      </c>
      <c r="J86" s="18"/>
      <c r="K86" s="18"/>
      <c r="L86" s="18"/>
      <c r="M86" s="18"/>
      <c r="N86" s="18"/>
      <c r="O86" s="18"/>
      <c r="P86" s="23"/>
      <c r="Q86" s="18"/>
      <c r="R86" s="18"/>
      <c r="S86" s="18"/>
      <c r="T86" s="18"/>
    </row>
    <row r="87" spans="1:20">
      <c r="A87" s="4">
        <v>83</v>
      </c>
      <c r="B87" s="17"/>
      <c r="C87" s="18"/>
      <c r="D87" s="18"/>
      <c r="E87" s="19"/>
      <c r="F87" s="18"/>
      <c r="G87" s="19"/>
      <c r="H87" s="19"/>
      <c r="I87" s="59">
        <f t="shared" si="1"/>
        <v>0</v>
      </c>
      <c r="J87" s="18"/>
      <c r="K87" s="18"/>
      <c r="L87" s="18"/>
      <c r="M87" s="18"/>
      <c r="N87" s="18"/>
      <c r="O87" s="18"/>
      <c r="P87" s="23"/>
      <c r="Q87" s="18"/>
      <c r="R87" s="18"/>
      <c r="S87" s="18"/>
      <c r="T87" s="18"/>
    </row>
    <row r="88" spans="1:20">
      <c r="A88" s="4">
        <v>84</v>
      </c>
      <c r="B88" s="17"/>
      <c r="C88" s="18"/>
      <c r="D88" s="18"/>
      <c r="E88" s="19"/>
      <c r="F88" s="18"/>
      <c r="G88" s="19"/>
      <c r="H88" s="19"/>
      <c r="I88" s="59">
        <f t="shared" si="1"/>
        <v>0</v>
      </c>
      <c r="J88" s="18"/>
      <c r="K88" s="18"/>
      <c r="L88" s="18"/>
      <c r="M88" s="18"/>
      <c r="N88" s="18"/>
      <c r="O88" s="18"/>
      <c r="P88" s="23"/>
      <c r="Q88" s="18"/>
      <c r="R88" s="18"/>
      <c r="S88" s="18"/>
      <c r="T88" s="18"/>
    </row>
    <row r="89" spans="1:20">
      <c r="A89" s="4">
        <v>85</v>
      </c>
      <c r="B89" s="17"/>
      <c r="C89" s="18"/>
      <c r="D89" s="18"/>
      <c r="E89" s="19"/>
      <c r="F89" s="18"/>
      <c r="G89" s="19"/>
      <c r="H89" s="19"/>
      <c r="I89" s="59">
        <f t="shared" si="1"/>
        <v>0</v>
      </c>
      <c r="J89" s="18"/>
      <c r="K89" s="18"/>
      <c r="L89" s="18"/>
      <c r="M89" s="18"/>
      <c r="N89" s="18"/>
      <c r="O89" s="18"/>
      <c r="P89" s="23"/>
      <c r="Q89" s="18"/>
      <c r="R89" s="18"/>
      <c r="S89" s="18"/>
      <c r="T89" s="18"/>
    </row>
    <row r="90" spans="1:20">
      <c r="A90" s="4">
        <v>86</v>
      </c>
      <c r="B90" s="17"/>
      <c r="C90" s="18"/>
      <c r="D90" s="18"/>
      <c r="E90" s="19"/>
      <c r="F90" s="18"/>
      <c r="G90" s="19"/>
      <c r="H90" s="19"/>
      <c r="I90" s="59">
        <f t="shared" si="1"/>
        <v>0</v>
      </c>
      <c r="J90" s="18"/>
      <c r="K90" s="18"/>
      <c r="L90" s="18"/>
      <c r="M90" s="18"/>
      <c r="N90" s="18"/>
      <c r="O90" s="18"/>
      <c r="P90" s="23"/>
      <c r="Q90" s="18"/>
      <c r="R90" s="18"/>
      <c r="S90" s="18"/>
      <c r="T90" s="18"/>
    </row>
    <row r="91" spans="1:20">
      <c r="A91" s="4">
        <v>87</v>
      </c>
      <c r="B91" s="17"/>
      <c r="C91" s="18"/>
      <c r="D91" s="18"/>
      <c r="E91" s="19"/>
      <c r="F91" s="18"/>
      <c r="G91" s="19"/>
      <c r="H91" s="19"/>
      <c r="I91" s="59">
        <f t="shared" si="1"/>
        <v>0</v>
      </c>
      <c r="J91" s="18"/>
      <c r="K91" s="18"/>
      <c r="L91" s="18"/>
      <c r="M91" s="18"/>
      <c r="N91" s="18"/>
      <c r="O91" s="18"/>
      <c r="P91" s="23"/>
      <c r="Q91" s="18"/>
      <c r="R91" s="18"/>
      <c r="S91" s="18"/>
      <c r="T91" s="18"/>
    </row>
    <row r="92" spans="1:20">
      <c r="A92" s="4">
        <v>88</v>
      </c>
      <c r="B92" s="17"/>
      <c r="C92" s="18"/>
      <c r="D92" s="18"/>
      <c r="E92" s="19"/>
      <c r="F92" s="18"/>
      <c r="G92" s="19"/>
      <c r="H92" s="19"/>
      <c r="I92" s="59">
        <f t="shared" si="1"/>
        <v>0</v>
      </c>
      <c r="J92" s="18"/>
      <c r="K92" s="18"/>
      <c r="L92" s="18"/>
      <c r="M92" s="18"/>
      <c r="N92" s="18"/>
      <c r="O92" s="18"/>
      <c r="P92" s="23"/>
      <c r="Q92" s="18"/>
      <c r="R92" s="18"/>
      <c r="S92" s="18"/>
      <c r="T92" s="18"/>
    </row>
    <row r="93" spans="1:20">
      <c r="A93" s="4">
        <v>89</v>
      </c>
      <c r="B93" s="17"/>
      <c r="C93" s="18"/>
      <c r="D93" s="18"/>
      <c r="E93" s="19"/>
      <c r="F93" s="18"/>
      <c r="G93" s="19"/>
      <c r="H93" s="19"/>
      <c r="I93" s="59">
        <f t="shared" si="1"/>
        <v>0</v>
      </c>
      <c r="J93" s="18"/>
      <c r="K93" s="18"/>
      <c r="L93" s="18"/>
      <c r="M93" s="18"/>
      <c r="N93" s="18"/>
      <c r="O93" s="18"/>
      <c r="P93" s="23"/>
      <c r="Q93" s="18"/>
      <c r="R93" s="18"/>
      <c r="S93" s="18"/>
      <c r="T93" s="18"/>
    </row>
    <row r="94" spans="1:20">
      <c r="A94" s="4">
        <v>90</v>
      </c>
      <c r="B94" s="17"/>
      <c r="C94" s="18"/>
      <c r="D94" s="18"/>
      <c r="E94" s="19"/>
      <c r="F94" s="18"/>
      <c r="G94" s="19"/>
      <c r="H94" s="19"/>
      <c r="I94" s="59">
        <f t="shared" si="1"/>
        <v>0</v>
      </c>
      <c r="J94" s="18"/>
      <c r="K94" s="18"/>
      <c r="L94" s="18"/>
      <c r="M94" s="18"/>
      <c r="N94" s="18"/>
      <c r="O94" s="18"/>
      <c r="P94" s="23"/>
      <c r="Q94" s="18"/>
      <c r="R94" s="18"/>
      <c r="S94" s="18"/>
      <c r="T94" s="18"/>
    </row>
    <row r="95" spans="1:20">
      <c r="A95" s="4">
        <v>91</v>
      </c>
      <c r="B95" s="17"/>
      <c r="C95" s="18"/>
      <c r="D95" s="18"/>
      <c r="E95" s="19"/>
      <c r="F95" s="18"/>
      <c r="G95" s="19"/>
      <c r="H95" s="19"/>
      <c r="I95" s="59">
        <f t="shared" si="1"/>
        <v>0</v>
      </c>
      <c r="J95" s="18"/>
      <c r="K95" s="18"/>
      <c r="L95" s="18"/>
      <c r="M95" s="18"/>
      <c r="N95" s="18"/>
      <c r="O95" s="18"/>
      <c r="P95" s="23"/>
      <c r="Q95" s="18"/>
      <c r="R95" s="18"/>
      <c r="S95" s="18"/>
      <c r="T95" s="18"/>
    </row>
    <row r="96" spans="1:20">
      <c r="A96" s="4">
        <v>92</v>
      </c>
      <c r="B96" s="17"/>
      <c r="C96" s="18"/>
      <c r="D96" s="18"/>
      <c r="E96" s="19"/>
      <c r="F96" s="18"/>
      <c r="G96" s="19"/>
      <c r="H96" s="19"/>
      <c r="I96" s="59">
        <f t="shared" si="1"/>
        <v>0</v>
      </c>
      <c r="J96" s="18"/>
      <c r="K96" s="18"/>
      <c r="L96" s="18"/>
      <c r="M96" s="18"/>
      <c r="N96" s="18"/>
      <c r="O96" s="18"/>
      <c r="P96" s="23"/>
      <c r="Q96" s="18"/>
      <c r="R96" s="18"/>
      <c r="S96" s="18"/>
      <c r="T96" s="18"/>
    </row>
    <row r="97" spans="1:20">
      <c r="A97" s="4">
        <v>93</v>
      </c>
      <c r="B97" s="17"/>
      <c r="C97" s="18"/>
      <c r="D97" s="18"/>
      <c r="E97" s="19"/>
      <c r="F97" s="18"/>
      <c r="G97" s="19"/>
      <c r="H97" s="19"/>
      <c r="I97" s="59">
        <f t="shared" si="1"/>
        <v>0</v>
      </c>
      <c r="J97" s="18"/>
      <c r="K97" s="18"/>
      <c r="L97" s="18"/>
      <c r="M97" s="18"/>
      <c r="N97" s="18"/>
      <c r="O97" s="18"/>
      <c r="P97" s="23"/>
      <c r="Q97" s="18"/>
      <c r="R97" s="18"/>
      <c r="S97" s="18"/>
      <c r="T97" s="18"/>
    </row>
    <row r="98" spans="1:20">
      <c r="A98" s="4">
        <v>94</v>
      </c>
      <c r="B98" s="17"/>
      <c r="C98" s="47"/>
      <c r="D98" s="47"/>
      <c r="E98" s="19"/>
      <c r="F98" s="47"/>
      <c r="G98" s="19"/>
      <c r="H98" s="19"/>
      <c r="I98" s="59">
        <f t="shared" si="1"/>
        <v>0</v>
      </c>
      <c r="J98" s="47"/>
      <c r="K98" s="47"/>
      <c r="L98" s="47"/>
      <c r="M98" s="47"/>
      <c r="N98" s="47"/>
      <c r="O98" s="47"/>
      <c r="P98" s="23"/>
      <c r="Q98" s="18"/>
      <c r="R98" s="18"/>
      <c r="S98" s="18"/>
      <c r="T98" s="18"/>
    </row>
    <row r="99" spans="1:20">
      <c r="A99" s="4">
        <v>95</v>
      </c>
      <c r="B99" s="17"/>
      <c r="C99" s="18"/>
      <c r="D99" s="18"/>
      <c r="E99" s="19"/>
      <c r="F99" s="18"/>
      <c r="G99" s="19"/>
      <c r="H99" s="19"/>
      <c r="I99" s="59">
        <f t="shared" si="1"/>
        <v>0</v>
      </c>
      <c r="J99" s="18"/>
      <c r="K99" s="18"/>
      <c r="L99" s="18"/>
      <c r="M99" s="18"/>
      <c r="N99" s="18"/>
      <c r="O99" s="18"/>
      <c r="P99" s="23"/>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3"/>
      <c r="Q164" s="18"/>
      <c r="R164" s="18"/>
      <c r="S164" s="18"/>
      <c r="T164" s="18"/>
    </row>
    <row r="165" spans="1:20">
      <c r="A165" s="20" t="s">
        <v>11</v>
      </c>
      <c r="B165" s="38"/>
      <c r="C165" s="20">
        <f>COUNTIFS(C6:C164,"*")</f>
        <v>51</v>
      </c>
      <c r="D165" s="20"/>
      <c r="E165" s="13"/>
      <c r="F165" s="20"/>
      <c r="G165" s="58">
        <f>SUM(G6:G164)</f>
        <v>2829</v>
      </c>
      <c r="H165" s="58">
        <f>SUM(H6:H164)</f>
        <v>3020</v>
      </c>
      <c r="I165" s="58">
        <f>SUM(I6:I164)</f>
        <v>5849</v>
      </c>
      <c r="J165" s="20"/>
      <c r="K165" s="20"/>
      <c r="L165" s="20"/>
      <c r="M165" s="20"/>
      <c r="N165" s="20"/>
      <c r="O165" s="20"/>
      <c r="P165" s="14"/>
      <c r="Q165" s="20"/>
      <c r="R165" s="20"/>
      <c r="S165" s="20"/>
      <c r="T165" s="12"/>
    </row>
    <row r="166" spans="1:20">
      <c r="A166" s="43" t="s">
        <v>62</v>
      </c>
      <c r="B166" s="10">
        <f>COUNTIF(B$5:B$164,"Team 1")</f>
        <v>26</v>
      </c>
      <c r="C166" s="43" t="s">
        <v>25</v>
      </c>
      <c r="D166" s="10">
        <f>COUNTIF(D6:D164,"Anganwadi")</f>
        <v>24</v>
      </c>
    </row>
    <row r="167" spans="1:20">
      <c r="A167" s="43" t="s">
        <v>63</v>
      </c>
      <c r="B167" s="10">
        <f>COUNTIF(B$6:B$164,"Team 2")</f>
        <v>26</v>
      </c>
      <c r="C167" s="43" t="s">
        <v>23</v>
      </c>
      <c r="D167" s="10">
        <f>COUNTIF(D6:D164,"School")</f>
        <v>27</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C21" sqref="C21"/>
    </sheetView>
  </sheetViews>
  <sheetFormatPr defaultRowHeight="16.5"/>
  <cols>
    <col min="1" max="1" width="6.42578125" style="34" customWidth="1"/>
    <col min="2" max="2" width="9.85546875" style="25" customWidth="1"/>
    <col min="3" max="3" width="13.42578125" style="25" customWidth="1"/>
    <col min="4" max="6" width="12" style="25" customWidth="1"/>
    <col min="7" max="7" width="14.7109375" style="25" customWidth="1"/>
    <col min="8" max="8" width="13.140625" style="25" customWidth="1"/>
    <col min="9" max="9" width="11.42578125" style="25" customWidth="1"/>
    <col min="10" max="10" width="10.85546875" style="25" customWidth="1"/>
    <col min="11" max="16384" width="9.140625" style="25"/>
  </cols>
  <sheetData>
    <row r="1" spans="1:11" ht="46.5" customHeight="1">
      <c r="A1" s="244" t="s">
        <v>71</v>
      </c>
      <c r="B1" s="244"/>
      <c r="C1" s="244"/>
      <c r="D1" s="244"/>
      <c r="E1" s="244"/>
      <c r="F1" s="245"/>
      <c r="G1" s="245"/>
      <c r="H1" s="245"/>
      <c r="I1" s="245"/>
      <c r="J1" s="245"/>
    </row>
    <row r="2" spans="1:11" ht="25.5">
      <c r="A2" s="246" t="s">
        <v>0</v>
      </c>
      <c r="B2" s="247"/>
      <c r="C2" s="248" t="str">
        <f>'Block at a Glance'!C2:D2</f>
        <v>ASSAM</v>
      </c>
      <c r="D2" s="249"/>
      <c r="E2" s="26" t="s">
        <v>1</v>
      </c>
      <c r="F2" s="250"/>
      <c r="G2" s="251"/>
      <c r="H2" s="27" t="s">
        <v>24</v>
      </c>
      <c r="I2" s="250"/>
      <c r="J2" s="251"/>
    </row>
    <row r="3" spans="1:11" ht="28.5" customHeight="1">
      <c r="A3" s="255" t="s">
        <v>66</v>
      </c>
      <c r="B3" s="255"/>
      <c r="C3" s="255"/>
      <c r="D3" s="255"/>
      <c r="E3" s="255"/>
      <c r="F3" s="255"/>
      <c r="G3" s="255"/>
      <c r="H3" s="255"/>
      <c r="I3" s="255"/>
      <c r="J3" s="255"/>
    </row>
    <row r="4" spans="1:11">
      <c r="A4" s="254" t="s">
        <v>27</v>
      </c>
      <c r="B4" s="253" t="s">
        <v>28</v>
      </c>
      <c r="C4" s="252" t="s">
        <v>29</v>
      </c>
      <c r="D4" s="252" t="s">
        <v>36</v>
      </c>
      <c r="E4" s="252"/>
      <c r="F4" s="252"/>
      <c r="G4" s="252" t="s">
        <v>30</v>
      </c>
      <c r="H4" s="252" t="s">
        <v>37</v>
      </c>
      <c r="I4" s="252"/>
      <c r="J4" s="252"/>
    </row>
    <row r="5" spans="1:11" ht="22.5" customHeight="1">
      <c r="A5" s="254"/>
      <c r="B5" s="253"/>
      <c r="C5" s="252"/>
      <c r="D5" s="28" t="s">
        <v>9</v>
      </c>
      <c r="E5" s="28" t="s">
        <v>10</v>
      </c>
      <c r="F5" s="28" t="s">
        <v>11</v>
      </c>
      <c r="G5" s="252"/>
      <c r="H5" s="28" t="s">
        <v>9</v>
      </c>
      <c r="I5" s="28" t="s">
        <v>10</v>
      </c>
      <c r="J5" s="28" t="s">
        <v>11</v>
      </c>
    </row>
    <row r="6" spans="1:11" ht="22.5" customHeight="1">
      <c r="A6" s="44">
        <v>1</v>
      </c>
      <c r="B6" s="60">
        <v>43556</v>
      </c>
      <c r="C6" s="30">
        <f>COUNTIFS('April-19'!D$5:D$164,"Anganwadi")</f>
        <v>24</v>
      </c>
      <c r="D6" s="31">
        <f>SUMIF('April-19'!$D$5:$D$164,"Anganwadi",'April-19'!$G$5:$G$164)</f>
        <v>833</v>
      </c>
      <c r="E6" s="31">
        <f>SUMIF('April-19'!$D$5:$D$164,"Anganwadi",'April-19'!$H$5:$H$164)</f>
        <v>799</v>
      </c>
      <c r="F6" s="31">
        <f>+D6+E6</f>
        <v>1632</v>
      </c>
      <c r="G6" s="30">
        <f>COUNTIF('April-19'!D5:D164,"School")</f>
        <v>32</v>
      </c>
      <c r="H6" s="31">
        <f>SUMIF('April-19'!$D$5:$D$164,"School",'April-19'!$G$5:$G$164)</f>
        <v>1269</v>
      </c>
      <c r="I6" s="31">
        <f>SUMIF('April-19'!$D$5:$D$164,"School",'April-19'!$H$5:$H$164)</f>
        <v>1253</v>
      </c>
      <c r="J6" s="31">
        <f>+H6+I6</f>
        <v>2522</v>
      </c>
      <c r="K6" s="32"/>
    </row>
    <row r="7" spans="1:11" ht="22.5" customHeight="1">
      <c r="A7" s="29">
        <v>2</v>
      </c>
      <c r="B7" s="61">
        <v>43601</v>
      </c>
      <c r="C7" s="30">
        <f>COUNTIF('May-19'!D5:D164,"Anganwadi")</f>
        <v>33</v>
      </c>
      <c r="D7" s="31">
        <f>SUMIF('May-19'!$D$5:$D$164,"Anganwadi",'May-19'!$G$5:$G$164)</f>
        <v>1338</v>
      </c>
      <c r="E7" s="31">
        <f>SUMIF('May-19'!$D$5:$D$164,"Anganwadi",'May-19'!$H$5:$H$164)</f>
        <v>1373</v>
      </c>
      <c r="F7" s="31">
        <f t="shared" ref="F7:F11" si="0">+D7+E7</f>
        <v>2711</v>
      </c>
      <c r="G7" s="30">
        <f>COUNTIF('May-19'!D5:D164,"School")</f>
        <v>35</v>
      </c>
      <c r="H7" s="31">
        <f>SUMIF('May-19'!$D$5:$D$164,"School",'May-19'!$G$5:$G$164)</f>
        <v>1476</v>
      </c>
      <c r="I7" s="31">
        <f>SUMIF('May-19'!$D$5:$D$164,"School",'May-19'!$H$5:$H$164)</f>
        <v>1489</v>
      </c>
      <c r="J7" s="31">
        <f t="shared" ref="J7:J11" si="1">+H7+I7</f>
        <v>2965</v>
      </c>
    </row>
    <row r="8" spans="1:11" ht="22.5" customHeight="1">
      <c r="A8" s="29">
        <v>3</v>
      </c>
      <c r="B8" s="61">
        <v>43632</v>
      </c>
      <c r="C8" s="30">
        <f>COUNTIF('Jun-19'!D5:D164,"Anganwadi")</f>
        <v>37</v>
      </c>
      <c r="D8" s="31">
        <f>SUMIF('Jun-19'!$D$5:$D$164,"Anganwadi",'Jun-19'!$G$5:$G$164)</f>
        <v>1368</v>
      </c>
      <c r="E8" s="31">
        <f>SUMIF('Jun-19'!$D$5:$D$164,"Anganwadi",'Jun-19'!$H$5:$H$164)</f>
        <v>1259</v>
      </c>
      <c r="F8" s="31">
        <f t="shared" si="0"/>
        <v>2627</v>
      </c>
      <c r="G8" s="30">
        <f>COUNTIF('Jun-19'!D5:D164,"School")</f>
        <v>23</v>
      </c>
      <c r="H8" s="31">
        <f>SUMIF('Jun-19'!$D$5:$D$164,"School",'Jun-19'!$G$5:$G$164)</f>
        <v>956</v>
      </c>
      <c r="I8" s="31">
        <f>SUMIF('Jun-19'!$D$5:$D$164,"School",'Jun-19'!$H$5:$H$164)</f>
        <v>1174</v>
      </c>
      <c r="J8" s="31">
        <f t="shared" si="1"/>
        <v>2130</v>
      </c>
    </row>
    <row r="9" spans="1:11" ht="22.5" customHeight="1">
      <c r="A9" s="29">
        <v>4</v>
      </c>
      <c r="B9" s="61">
        <v>43662</v>
      </c>
      <c r="C9" s="30">
        <f>COUNTIF('Jul-19'!D5:D164,"Anganwadi")</f>
        <v>80</v>
      </c>
      <c r="D9" s="31">
        <f>SUMIF('Jul-19'!$D$5:$D$164,"Anganwadi",'Jul-19'!$G$5:$G$164)</f>
        <v>3770</v>
      </c>
      <c r="E9" s="31">
        <f>SUMIF('Jul-19'!$D$5:$D$164,"Anganwadi",'Jul-19'!$H$5:$H$164)</f>
        <v>3614</v>
      </c>
      <c r="F9" s="31">
        <f t="shared" si="0"/>
        <v>7384</v>
      </c>
      <c r="G9" s="30">
        <f>COUNTIF('Jul-19'!D5:D164,"School")</f>
        <v>0</v>
      </c>
      <c r="H9" s="31">
        <f>SUMIF('Jul-19'!$D$5:$D$164,"School",'Jul-19'!$G$5:$G$164)</f>
        <v>0</v>
      </c>
      <c r="I9" s="31">
        <f>SUMIF('Jul-19'!$D$5:$D$164,"School",'Jul-19'!$H$5:$H$164)</f>
        <v>0</v>
      </c>
      <c r="J9" s="31">
        <f t="shared" si="1"/>
        <v>0</v>
      </c>
    </row>
    <row r="10" spans="1:11" ht="22.5" customHeight="1">
      <c r="A10" s="29">
        <v>5</v>
      </c>
      <c r="B10" s="61">
        <v>43693</v>
      </c>
      <c r="C10" s="30">
        <f>COUNTIF('Aug-19'!D5:D164,"Anganwadi")</f>
        <v>24</v>
      </c>
      <c r="D10" s="31">
        <f>SUMIF('Aug-19'!$D$5:$D$164,"Anganwadi",'Aug-19'!$G$5:$G$164)</f>
        <v>935</v>
      </c>
      <c r="E10" s="31">
        <f>SUMIF('Aug-19'!$D$5:$D$164,"Anganwadi",'Aug-19'!$H$5:$H$164)</f>
        <v>890</v>
      </c>
      <c r="F10" s="31">
        <f t="shared" si="0"/>
        <v>1825</v>
      </c>
      <c r="G10" s="30">
        <f>COUNTIF('Aug-19'!D5:D164,"School")</f>
        <v>34</v>
      </c>
      <c r="H10" s="31">
        <f>SUMIF('Aug-19'!$D$5:$D$164,"School",'Aug-19'!$G$5:$G$164)</f>
        <v>1391</v>
      </c>
      <c r="I10" s="31">
        <f>SUMIF('Aug-19'!$D$5:$D$164,"School",'Aug-19'!$H$5:$H$164)</f>
        <v>1560</v>
      </c>
      <c r="J10" s="31">
        <f t="shared" si="1"/>
        <v>2951</v>
      </c>
    </row>
    <row r="11" spans="1:11" ht="22.5" customHeight="1">
      <c r="A11" s="29">
        <v>6</v>
      </c>
      <c r="B11" s="61">
        <v>43724</v>
      </c>
      <c r="C11" s="30">
        <f>COUNTIF('Sep-19'!D6:D164,"Anganwadi")</f>
        <v>24</v>
      </c>
      <c r="D11" s="31">
        <f>SUMIF('Sep-19'!$D$6:$D$164,"Anganwadi",'Sep-19'!$G$6:$G$164)</f>
        <v>882</v>
      </c>
      <c r="E11" s="31">
        <f>SUMIF('Sep-19'!$D$6:$D$164,"Anganwadi",'Sep-19'!$H$6:$H$164)</f>
        <v>820</v>
      </c>
      <c r="F11" s="31">
        <f t="shared" si="0"/>
        <v>1702</v>
      </c>
      <c r="G11" s="30">
        <f>COUNTIF('Sep-19'!D6:D164,"School")</f>
        <v>27</v>
      </c>
      <c r="H11" s="31">
        <f>SUMIF('Sep-19'!$D$6:$D$164,"School",'Sep-19'!$G$6:$G$164)</f>
        <v>1947</v>
      </c>
      <c r="I11" s="31">
        <f>SUMIF('Sep-19'!$D$6:$D$164,"School",'Sep-19'!$H$6:$H$164)</f>
        <v>2200</v>
      </c>
      <c r="J11" s="31">
        <f t="shared" si="1"/>
        <v>4147</v>
      </c>
    </row>
    <row r="12" spans="1:11" ht="19.5" customHeight="1">
      <c r="A12" s="243" t="s">
        <v>38</v>
      </c>
      <c r="B12" s="243"/>
      <c r="C12" s="33">
        <f>SUM(C6:C11)</f>
        <v>222</v>
      </c>
      <c r="D12" s="33">
        <f t="shared" ref="D12:J12" si="2">SUM(D6:D11)</f>
        <v>9126</v>
      </c>
      <c r="E12" s="33">
        <f t="shared" si="2"/>
        <v>8755</v>
      </c>
      <c r="F12" s="33">
        <f t="shared" si="2"/>
        <v>17881</v>
      </c>
      <c r="G12" s="33">
        <f t="shared" si="2"/>
        <v>151</v>
      </c>
      <c r="H12" s="33">
        <f t="shared" si="2"/>
        <v>7039</v>
      </c>
      <c r="I12" s="33">
        <f t="shared" si="2"/>
        <v>7676</v>
      </c>
      <c r="J12" s="33">
        <f t="shared" si="2"/>
        <v>14715</v>
      </c>
    </row>
    <row r="14" spans="1:11">
      <c r="A14" s="259" t="s">
        <v>67</v>
      </c>
      <c r="B14" s="259"/>
      <c r="C14" s="259"/>
      <c r="D14" s="259"/>
      <c r="E14" s="259"/>
      <c r="F14" s="259"/>
    </row>
    <row r="15" spans="1:11" ht="82.5">
      <c r="A15" s="42" t="s">
        <v>27</v>
      </c>
      <c r="B15" s="41" t="s">
        <v>28</v>
      </c>
      <c r="C15" s="45" t="s">
        <v>64</v>
      </c>
      <c r="D15" s="40" t="s">
        <v>29</v>
      </c>
      <c r="E15" s="40" t="s">
        <v>30</v>
      </c>
      <c r="F15" s="40" t="s">
        <v>65</v>
      </c>
    </row>
    <row r="16" spans="1:11">
      <c r="A16" s="262">
        <v>1</v>
      </c>
      <c r="B16" s="260">
        <v>43571</v>
      </c>
      <c r="C16" s="46" t="s">
        <v>62</v>
      </c>
      <c r="D16" s="30">
        <f>COUNTIFS('April-19'!B$5:B$164,"Team 1",'April-19'!D$5:D$164,"Anganwadi")</f>
        <v>12</v>
      </c>
      <c r="E16" s="30">
        <f>COUNTIFS('April-19'!B$5:B$164,"Team 1",'April-19'!D$5:D$164,"School")</f>
        <v>16</v>
      </c>
      <c r="F16" s="31">
        <f>SUMIF('April-19'!$B$5:$B$164,"Team 1",'April-19'!$I$5:$I$164)</f>
        <v>2269</v>
      </c>
    </row>
    <row r="17" spans="1:6">
      <c r="A17" s="263"/>
      <c r="B17" s="261"/>
      <c r="C17" s="46" t="s">
        <v>63</v>
      </c>
      <c r="D17" s="30">
        <f>COUNTIFS('April-19'!B$5:B$164,"Team 2",'April-19'!D$5:D$164,"Anganwadi")</f>
        <v>12</v>
      </c>
      <c r="E17" s="30">
        <f>COUNTIFS('April-19'!B$5:B$164,"Team 2",'April-19'!D$5:D$164,"School")</f>
        <v>16</v>
      </c>
      <c r="F17" s="31">
        <f>SUMIF('April-19'!$B$5:$B$164,"Team 2",'April-19'!$I$5:$I$164)</f>
        <v>1885</v>
      </c>
    </row>
    <row r="18" spans="1:6">
      <c r="A18" s="262">
        <v>2</v>
      </c>
      <c r="B18" s="260">
        <v>43601</v>
      </c>
      <c r="C18" s="46" t="s">
        <v>62</v>
      </c>
      <c r="D18" s="30">
        <f>COUNTIFS('May-19'!B$5:B$164,"Team 1",'May-19'!D$5:D$164,"Anganwadi")</f>
        <v>16</v>
      </c>
      <c r="E18" s="30">
        <f>COUNTIFS('May-19'!B$5:B$164,"Team 1",'May-19'!D$5:D$164,"School")</f>
        <v>16</v>
      </c>
      <c r="F18" s="31">
        <f>SUMIF('May-19'!$B$5:$B$164,"Team 1",'May-19'!$I$5:$I$164)</f>
        <v>3032</v>
      </c>
    </row>
    <row r="19" spans="1:6">
      <c r="A19" s="263"/>
      <c r="B19" s="261"/>
      <c r="C19" s="46" t="s">
        <v>63</v>
      </c>
      <c r="D19" s="30">
        <f>COUNTIFS('May-19'!B$5:B$164,"Team 2",'May-19'!D$5:D$164,"Anganwadi")</f>
        <v>17</v>
      </c>
      <c r="E19" s="30">
        <f>COUNTIFS('May-19'!B$5:B$164,"Team 2",'May-19'!D$5:D$164,"School")</f>
        <v>19</v>
      </c>
      <c r="F19" s="31">
        <f>SUMIF('May-19'!$B$5:$B$164,"Team 2",'May-19'!$I$5:$I$164)</f>
        <v>3185</v>
      </c>
    </row>
    <row r="20" spans="1:6">
      <c r="A20" s="262">
        <v>3</v>
      </c>
      <c r="B20" s="260">
        <v>43632</v>
      </c>
      <c r="C20" s="46" t="s">
        <v>62</v>
      </c>
      <c r="D20" s="30">
        <f>COUNTIFS('Jun-19'!B$5:B$164,"Team 1",'Jun-19'!D$5:D$164,"Anganwadi")</f>
        <v>19</v>
      </c>
      <c r="E20" s="30">
        <f>COUNTIFS('Jun-19'!B$5:B$164,"Team 1",'Jun-19'!D$5:D$164,"School")</f>
        <v>12</v>
      </c>
      <c r="F20" s="31">
        <f>SUMIF('Jun-19'!$B$5:$B$164,"Team 1",'Jun-19'!$I$5:$I$164)</f>
        <v>2611</v>
      </c>
    </row>
    <row r="21" spans="1:6">
      <c r="A21" s="263"/>
      <c r="B21" s="261"/>
      <c r="C21" s="46" t="s">
        <v>63</v>
      </c>
      <c r="D21" s="30">
        <f>COUNTIFS('Jun-19'!B$5:B$164,"Team 2",'Jun-19'!D$5:D$164,"Anganwadi")</f>
        <v>18</v>
      </c>
      <c r="E21" s="30">
        <f>COUNTIFS('Jun-19'!B$5:B$164,"Team 2",'Jun-19'!D$5:D$164,"School")</f>
        <v>11</v>
      </c>
      <c r="F21" s="31">
        <f>SUMIF('Jun-19'!$B$5:$B$164,"Team 2",'Jun-19'!$I$5:$I$164)</f>
        <v>2269</v>
      </c>
    </row>
    <row r="22" spans="1:6">
      <c r="A22" s="262">
        <v>4</v>
      </c>
      <c r="B22" s="260">
        <v>43662</v>
      </c>
      <c r="C22" s="46" t="s">
        <v>62</v>
      </c>
      <c r="D22" s="30">
        <f>COUNTIFS('Jul-19'!B$5:B$164,"Team 1",'Jul-19'!D$5:D$164,"Anganwadi")</f>
        <v>40</v>
      </c>
      <c r="E22" s="30">
        <f>COUNTIFS('Jul-19'!B$5:B$164,"Team 1",'Jul-19'!D$5:D$164,"School")</f>
        <v>0</v>
      </c>
      <c r="F22" s="31">
        <f>SUMIF('Jul-19'!$B$5:$B$164,"Team 1",'Jul-19'!$I$5:$I$164)</f>
        <v>3968</v>
      </c>
    </row>
    <row r="23" spans="1:6">
      <c r="A23" s="263"/>
      <c r="B23" s="261"/>
      <c r="C23" s="46" t="s">
        <v>63</v>
      </c>
      <c r="D23" s="30">
        <f>COUNTIFS('Jul-19'!B$5:B$164,"Team 2",'Jul-19'!D$5:D$164,"Anganwadi")</f>
        <v>40</v>
      </c>
      <c r="E23" s="30">
        <f>COUNTIFS('Jul-19'!B$5:B$164,"Team 2",'Jul-19'!D$5:D$164,"School")</f>
        <v>0</v>
      </c>
      <c r="F23" s="31">
        <f>SUMIF('Jul-19'!$B$5:$B$164,"Team 2",'Jul-19'!$I$5:$I$164)</f>
        <v>4009</v>
      </c>
    </row>
    <row r="24" spans="1:6">
      <c r="A24" s="262">
        <v>5</v>
      </c>
      <c r="B24" s="260">
        <v>43693</v>
      </c>
      <c r="C24" s="46" t="s">
        <v>62</v>
      </c>
      <c r="D24" s="30">
        <f>COUNTIFS('Aug-19'!B$5:B$164,"Team 1",'Aug-19'!D$5:D$164,"Anganwadi")</f>
        <v>12</v>
      </c>
      <c r="E24" s="30">
        <f>COUNTIFS('Aug-19'!B$5:B$164,"Team 1",'Aug-19'!D$5:D$164,"School")</f>
        <v>18</v>
      </c>
      <c r="F24" s="31">
        <f>SUMIF('Aug-19'!$B$5:$B$164,"Team 1",'Aug-19'!$I$5:$I$164)</f>
        <v>2823</v>
      </c>
    </row>
    <row r="25" spans="1:6">
      <c r="A25" s="263"/>
      <c r="B25" s="261"/>
      <c r="C25" s="46" t="s">
        <v>63</v>
      </c>
      <c r="D25" s="30">
        <f>COUNTIFS('Aug-19'!B$5:B$164,"Team 2",'Aug-19'!D$5:D$164,"Anganwadi")</f>
        <v>12</v>
      </c>
      <c r="E25" s="30">
        <f>COUNTIFS('Aug-19'!B$5:B$164,"Team 2",'Aug-19'!D$5:D$164,"School")</f>
        <v>16</v>
      </c>
      <c r="F25" s="31">
        <f>SUMIF('Aug-19'!$B$5:$B$164,"Team 2",'Aug-19'!$I$5:$I$164)</f>
        <v>2024</v>
      </c>
    </row>
    <row r="26" spans="1:6">
      <c r="A26" s="262">
        <v>6</v>
      </c>
      <c r="B26" s="260">
        <v>43724</v>
      </c>
      <c r="C26" s="46" t="s">
        <v>62</v>
      </c>
      <c r="D26" s="30">
        <f>COUNTIFS('Sep-19'!B$5:B$164,"Team 1",'Sep-19'!D$5:D$164,"Anganwadi")</f>
        <v>12</v>
      </c>
      <c r="E26" s="30">
        <f>COUNTIFS('Sep-19'!B$5:B$164,"Team 1",'Sep-19'!D$5:D$164,"School")</f>
        <v>14</v>
      </c>
      <c r="F26" s="31">
        <f>SUMIF('Sep-19'!$B$5:$B$164,"Team 1",'Sep-19'!$I$5:$I$164)</f>
        <v>3141</v>
      </c>
    </row>
    <row r="27" spans="1:6">
      <c r="A27" s="263"/>
      <c r="B27" s="261"/>
      <c r="C27" s="46" t="s">
        <v>63</v>
      </c>
      <c r="D27" s="30">
        <f>COUNTIFS('Sep-19'!B$5:B$164,"Team 2",'Sep-19'!D$5:D$164,"Anganwadi")</f>
        <v>12</v>
      </c>
      <c r="E27" s="30">
        <f>COUNTIFS('Sep-19'!B$5:B$164,"Team 2",'Sep-19'!D$5:D$164,"School")</f>
        <v>14</v>
      </c>
      <c r="F27" s="31">
        <f>SUMIF('Sep-19'!$B$5:$B$164,"Team 2",'Sep-19'!$I$5:$I$164)</f>
        <v>2813</v>
      </c>
    </row>
    <row r="28" spans="1:6">
      <c r="A28" s="256" t="s">
        <v>38</v>
      </c>
      <c r="B28" s="257"/>
      <c r="C28" s="258"/>
      <c r="D28" s="39">
        <f>SUM(D16:D27)</f>
        <v>222</v>
      </c>
      <c r="E28" s="39">
        <f>SUM(E16:E27)</f>
        <v>152</v>
      </c>
      <c r="F28" s="39">
        <f>SUM(F16:F27)</f>
        <v>34029</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2019-04-09T05:23:32Z</dcterms:modified>
</cp:coreProperties>
</file>