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7995" tabRatio="551"/>
  </bookViews>
  <sheets>
    <sheet name="Status Repor- 108" sheetId="1" r:id="rId1"/>
  </sheets>
  <calcPr calcId="125725"/>
</workbook>
</file>

<file path=xl/calcChain.xml><?xml version="1.0" encoding="utf-8"?>
<calcChain xmlns="http://schemas.openxmlformats.org/spreadsheetml/2006/main">
  <c r="Q31" i="1"/>
  <c r="P31"/>
  <c r="O31"/>
  <c r="N31"/>
  <c r="V31" l="1"/>
  <c r="U31"/>
  <c r="T31"/>
  <c r="S31"/>
  <c r="R31"/>
  <c r="W3" l="1"/>
  <c r="V16" l="1"/>
  <c r="U16"/>
  <c r="T16"/>
  <c r="S16"/>
  <c r="R16"/>
  <c r="Q16"/>
  <c r="P16"/>
  <c r="W37" l="1"/>
  <c r="W36"/>
  <c r="W34"/>
  <c r="W33"/>
  <c r="L31"/>
  <c r="K31"/>
  <c r="J31"/>
  <c r="I31"/>
  <c r="H31"/>
  <c r="G31"/>
  <c r="F31"/>
  <c r="E31"/>
  <c r="D31"/>
  <c r="C31"/>
  <c r="W29"/>
  <c r="W28"/>
  <c r="W27"/>
  <c r="W26"/>
  <c r="W25"/>
  <c r="W24"/>
  <c r="W22"/>
  <c r="W21"/>
  <c r="W20"/>
  <c r="W18"/>
  <c r="W17"/>
  <c r="O16"/>
  <c r="N16"/>
  <c r="I16"/>
  <c r="H16"/>
  <c r="G16"/>
  <c r="F16"/>
  <c r="E16"/>
  <c r="D16"/>
  <c r="C16"/>
  <c r="W15"/>
  <c r="W14"/>
  <c r="W13"/>
  <c r="V12"/>
  <c r="U12"/>
  <c r="T12"/>
  <c r="S12"/>
  <c r="R12"/>
  <c r="Q12"/>
  <c r="P12"/>
  <c r="O12"/>
  <c r="N12"/>
  <c r="W12" s="1"/>
  <c r="W11"/>
  <c r="V10"/>
  <c r="U10"/>
  <c r="T10"/>
  <c r="S10"/>
  <c r="R10"/>
  <c r="Q10"/>
  <c r="P10"/>
  <c r="O10"/>
  <c r="N10"/>
  <c r="W7"/>
  <c r="W6"/>
  <c r="W5"/>
  <c r="W4"/>
  <c r="W16" l="1"/>
  <c r="W10"/>
  <c r="W30"/>
  <c r="W31"/>
</calcChain>
</file>

<file path=xl/sharedStrings.xml><?xml version="1.0" encoding="utf-8"?>
<sst xmlns="http://schemas.openxmlformats.org/spreadsheetml/2006/main" count="98" uniqueCount="78">
  <si>
    <t>Parameters</t>
  </si>
  <si>
    <t>FY 2008-09</t>
  </si>
  <si>
    <t>FY 2009-10</t>
  </si>
  <si>
    <t>FY 2010-11</t>
  </si>
  <si>
    <t>FY 2011-12</t>
  </si>
  <si>
    <t>FY 2012-13</t>
  </si>
  <si>
    <t>FY 2013-14</t>
  </si>
  <si>
    <t>FY 2014-15</t>
  </si>
  <si>
    <t>FY 2015-16</t>
  </si>
  <si>
    <t>FY 2016-17</t>
  </si>
  <si>
    <t>FY 2017-18</t>
  </si>
  <si>
    <t xml:space="preserve">Total Calls </t>
  </si>
  <si>
    <r>
      <t>Emergency Call</t>
    </r>
    <r>
      <rPr>
        <sz val="12"/>
        <color indexed="8"/>
        <rFont val="Calibri"/>
        <family val="2"/>
      </rPr>
      <t xml:space="preserve"> </t>
    </r>
  </si>
  <si>
    <r>
      <t>Call Response Efficiency</t>
    </r>
    <r>
      <rPr>
        <sz val="12"/>
        <color indexed="8"/>
        <rFont val="Calibri"/>
        <family val="2"/>
      </rPr>
      <t xml:space="preserve"> </t>
    </r>
  </si>
  <si>
    <r>
      <t>Call to Scene Urban ( in Mins)</t>
    </r>
    <r>
      <rPr>
        <sz val="12"/>
        <color indexed="8"/>
        <rFont val="Calibri"/>
        <family val="2"/>
      </rPr>
      <t xml:space="preserve"> </t>
    </r>
  </si>
  <si>
    <r>
      <t>Call to Scene Rural ( in Mins)</t>
    </r>
    <r>
      <rPr>
        <sz val="12"/>
        <color indexed="8"/>
        <rFont val="Calibri"/>
        <family val="2"/>
      </rPr>
      <t xml:space="preserve"> </t>
    </r>
  </si>
  <si>
    <t>Number of Ambulances</t>
  </si>
  <si>
    <t>280 Surface Ambulances +    1 Boat ambulance</t>
  </si>
  <si>
    <t>280 Surface Ambulances +    2 Boat Ambulances</t>
  </si>
  <si>
    <t>280 Surface Ambulances +    4 Boat Ambulances</t>
  </si>
  <si>
    <t>380 Surface Ambulances  +    5 Boat Ambulances</t>
  </si>
  <si>
    <t>380 Surface Ambulances  +    6 Boat Ambulances</t>
  </si>
  <si>
    <t>380 Surface Ambulances  +    7 Boat Ambulances</t>
  </si>
  <si>
    <t xml:space="preserve">Number of Districts covered </t>
  </si>
  <si>
    <r>
      <t>Emergency Calls /Lac Popn/ Day</t>
    </r>
    <r>
      <rPr>
        <sz val="12"/>
        <color indexed="8"/>
        <rFont val="Calibri"/>
        <family val="2"/>
      </rPr>
      <t xml:space="preserve"> </t>
    </r>
  </si>
  <si>
    <t>Daily Ambulance Trips /Day</t>
  </si>
  <si>
    <r>
      <t>Emergency Served /Lac Popn/ Day</t>
    </r>
    <r>
      <rPr>
        <sz val="12"/>
        <color indexed="8"/>
        <rFont val="Calibri"/>
        <family val="2"/>
      </rPr>
      <t xml:space="preserve"> </t>
    </r>
  </si>
  <si>
    <r>
      <t xml:space="preserve">Total Availed Medical Emergencies Served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(i)</t>
    </r>
  </si>
  <si>
    <t>Unavailed Dispatches  (ii)</t>
  </si>
  <si>
    <r>
      <t xml:space="preserve">Busy Ambulances </t>
    </r>
    <r>
      <rPr>
        <b/>
        <sz val="12"/>
        <color indexed="8"/>
        <rFont val="Calibri"/>
        <family val="2"/>
      </rPr>
      <t xml:space="preserve"> (iii)</t>
    </r>
  </si>
  <si>
    <t>Total Medical Emergencies (i+ii+iii)</t>
  </si>
  <si>
    <r>
      <t>Number of Lives saved</t>
    </r>
    <r>
      <rPr>
        <sz val="12"/>
        <color indexed="8"/>
        <rFont val="Calibri"/>
        <family val="2"/>
      </rPr>
      <t xml:space="preserve"> </t>
    </r>
  </si>
  <si>
    <t>CHILD BIRTH (Inside Ambulance)</t>
  </si>
  <si>
    <t>Medical, Police &amp; Fire details</t>
  </si>
  <si>
    <t>Medical emergencies</t>
  </si>
  <si>
    <t>Police Emergencies</t>
  </si>
  <si>
    <t>Fire Emergencies</t>
  </si>
  <si>
    <t xml:space="preserve">Total Availed Medical Emergencies Served  </t>
  </si>
  <si>
    <r>
      <t>a) Pregnancy Related Emergency</t>
    </r>
    <r>
      <rPr>
        <sz val="12"/>
        <color indexed="8"/>
        <rFont val="Arial"/>
        <family val="2"/>
      </rPr>
      <t xml:space="preserve"> </t>
    </r>
  </si>
  <si>
    <r>
      <t>b) Acute Abdomen</t>
    </r>
    <r>
      <rPr>
        <sz val="12"/>
        <color indexed="8"/>
        <rFont val="Arial"/>
        <family val="2"/>
      </rPr>
      <t xml:space="preserve"> </t>
    </r>
  </si>
  <si>
    <r>
      <t>c) Injury</t>
    </r>
    <r>
      <rPr>
        <sz val="12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(Trauma Vehicular)</t>
    </r>
  </si>
  <si>
    <r>
      <t>d) Cardiac Problem</t>
    </r>
    <r>
      <rPr>
        <sz val="12"/>
        <color indexed="8"/>
        <rFont val="Arial"/>
        <family val="2"/>
      </rPr>
      <t xml:space="preserve"> </t>
    </r>
  </si>
  <si>
    <r>
      <t>e) Respiratory Problem</t>
    </r>
    <r>
      <rPr>
        <sz val="12"/>
        <color indexed="8"/>
        <rFont val="Arial"/>
        <family val="2"/>
      </rPr>
      <t xml:space="preserve"> </t>
    </r>
  </si>
  <si>
    <r>
      <t>f)Poisoning/ Drug Overdose</t>
    </r>
    <r>
      <rPr>
        <sz val="12"/>
        <color indexed="8"/>
        <rFont val="Arial"/>
        <family val="2"/>
      </rPr>
      <t xml:space="preserve"> </t>
    </r>
  </si>
  <si>
    <r>
      <t>g) Others</t>
    </r>
    <r>
      <rPr>
        <sz val="12"/>
        <color indexed="8"/>
        <rFont val="Arial"/>
        <family val="2"/>
      </rPr>
      <t xml:space="preserve"> </t>
    </r>
  </si>
  <si>
    <t>Total EM served (a+b+c+d+e+f+g)</t>
  </si>
  <si>
    <t>Ambulance performance details</t>
  </si>
  <si>
    <r>
      <t>Ambulance Uptime</t>
    </r>
    <r>
      <rPr>
        <sz val="12"/>
        <color indexed="8"/>
        <rFont val="Calibri"/>
        <family val="2"/>
      </rPr>
      <t xml:space="preserve"> </t>
    </r>
  </si>
  <si>
    <t>Ambulance Quality Audit Compliance</t>
  </si>
  <si>
    <t>-</t>
  </si>
  <si>
    <t>Human Resources</t>
  </si>
  <si>
    <t>Total Number of Employees</t>
  </si>
  <si>
    <t>1802 </t>
  </si>
  <si>
    <r>
      <t>Annualized Attrition</t>
    </r>
    <r>
      <rPr>
        <sz val="12"/>
        <color indexed="8"/>
        <rFont val="Arial"/>
        <family val="2"/>
      </rPr>
      <t xml:space="preserve"> </t>
    </r>
  </si>
  <si>
    <t>Others* include - Allergic Reactions, Animal Bites, Assault/Violence cases, Behavioral, Diabetes,Disasters, Environmentals, Epilepsy, Fevers (Infections), Fire/Burns, Hazmat (Hazardous Material), Industrial
Neonatal(upto 1 month), Others, Paediatric(1-12years),Stroke/CerebroVascular Accidents, Suicide, Unconscious etc.</t>
  </si>
  <si>
    <t>** Gap in Cumulative Figure due to technical error.</t>
  </si>
  <si>
    <t>Key Emrgency types included in Others*</t>
  </si>
  <si>
    <t>Emergency Type</t>
  </si>
  <si>
    <t>Grand Total</t>
  </si>
  <si>
    <t>%</t>
  </si>
  <si>
    <t>Fevers (Infections)</t>
  </si>
  <si>
    <t>Unconscious</t>
  </si>
  <si>
    <t>Paediatric(1-12years)</t>
  </si>
  <si>
    <t>Assault/Violence Cases</t>
  </si>
  <si>
    <t>Diabetes</t>
  </si>
  <si>
    <t>Neonatal(upto 1 month)</t>
  </si>
  <si>
    <t>FY 2018-19</t>
  </si>
  <si>
    <t>Apr'19</t>
  </si>
  <si>
    <t>May'19</t>
  </si>
  <si>
    <t>June'19</t>
  </si>
  <si>
    <t>July'19</t>
  </si>
  <si>
    <t>Aug'19</t>
  </si>
  <si>
    <t>Sep'19</t>
  </si>
  <si>
    <t>Oct'19</t>
  </si>
  <si>
    <t>Nov'19</t>
  </si>
  <si>
    <t>Dec'19</t>
  </si>
  <si>
    <t>**Cumulative (From 6th Nov'08 till Dec'19)</t>
  </si>
  <si>
    <t>696 Surface Ambulances  +  7 Boat Ambulances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</si>
</sst>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B050"/>
      <name val="Calibri"/>
      <family val="2"/>
    </font>
    <font>
      <b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rgb="FF000000"/>
      <name val="Times Roman"/>
    </font>
    <font>
      <b/>
      <sz val="10"/>
      <color theme="1"/>
      <name val="Calibri"/>
      <family val="2"/>
    </font>
    <font>
      <b/>
      <sz val="10"/>
      <color theme="1"/>
      <name val="Trebuchet MS"/>
      <family val="2"/>
    </font>
    <font>
      <b/>
      <sz val="16"/>
      <color rgb="FF000000"/>
      <name val="Verdana"/>
      <family val="2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10" fontId="8" fillId="0" borderId="4" xfId="0" applyNumberFormat="1" applyFont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readingOrder="1"/>
    </xf>
    <xf numFmtId="0" fontId="1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4" borderId="8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0" fontId="7" fillId="2" borderId="4" xfId="0" applyNumberFormat="1" applyFont="1" applyFill="1" applyBorder="1" applyAlignment="1">
      <alignment horizontal="center" vertical="center"/>
    </xf>
    <xf numFmtId="10" fontId="7" fillId="2" borderId="4" xfId="0" applyNumberFormat="1" applyFont="1" applyFill="1" applyBorder="1" applyAlignment="1">
      <alignment horizontal="center" vertical="center" wrapText="1"/>
    </xf>
    <xf numFmtId="10" fontId="8" fillId="2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10" fontId="9" fillId="0" borderId="4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25" fillId="2" borderId="6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 wrapText="1"/>
    </xf>
    <xf numFmtId="10" fontId="26" fillId="0" borderId="4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center" vertical="center" readingOrder="1"/>
    </xf>
    <xf numFmtId="0" fontId="1" fillId="5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28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>
      <pane xSplit="2" ySplit="1" topLeftCell="M17" activePane="bottomRight" state="frozen"/>
      <selection pane="topRight" activeCell="C1" sqref="C1"/>
      <selection pane="bottomLeft" activeCell="A2" sqref="A2"/>
      <selection pane="bottomRight" activeCell="T13" sqref="T13"/>
    </sheetView>
  </sheetViews>
  <sheetFormatPr defaultRowHeight="12.75"/>
  <cols>
    <col min="1" max="1" width="2.125" style="1" customWidth="1"/>
    <col min="2" max="2" width="35.75" style="1" customWidth="1"/>
    <col min="3" max="3" width="14.125" style="1" customWidth="1"/>
    <col min="4" max="4" width="13.625" style="1" customWidth="1"/>
    <col min="5" max="5" width="11.25" style="1" customWidth="1"/>
    <col min="6" max="6" width="13.25" style="1" customWidth="1"/>
    <col min="7" max="7" width="9.375" style="1" customWidth="1"/>
    <col min="8" max="8" width="12.75" style="1" customWidth="1"/>
    <col min="9" max="9" width="12.5" style="1" customWidth="1"/>
    <col min="10" max="10" width="13.375" style="1" customWidth="1"/>
    <col min="11" max="11" width="12.75" style="1" customWidth="1"/>
    <col min="12" max="12" width="13.125" style="1" customWidth="1"/>
    <col min="13" max="13" width="15" style="1" customWidth="1"/>
    <col min="14" max="22" width="9.125" style="1" customWidth="1"/>
    <col min="23" max="23" width="16.75" style="1" bestFit="1" customWidth="1"/>
    <col min="24" max="253" width="9" style="1"/>
    <col min="254" max="254" width="2.125" style="1" customWidth="1"/>
    <col min="255" max="255" width="39" style="1" customWidth="1"/>
    <col min="256" max="257" width="9.875" style="1" bestFit="1" customWidth="1"/>
    <col min="258" max="258" width="10.25" style="1" bestFit="1" customWidth="1"/>
    <col min="259" max="260" width="12.75" style="1" bestFit="1" customWidth="1"/>
    <col min="261" max="261" width="13.125" style="1" bestFit="1" customWidth="1"/>
    <col min="262" max="264" width="10.625" style="1" bestFit="1" customWidth="1"/>
    <col min="265" max="277" width="9.125" style="1" customWidth="1"/>
    <col min="278" max="278" width="16.75" style="1" bestFit="1" customWidth="1"/>
    <col min="279" max="509" width="9" style="1"/>
    <col min="510" max="510" width="2.125" style="1" customWidth="1"/>
    <col min="511" max="511" width="39" style="1" customWidth="1"/>
    <col min="512" max="513" width="9.875" style="1" bestFit="1" customWidth="1"/>
    <col min="514" max="514" width="10.25" style="1" bestFit="1" customWidth="1"/>
    <col min="515" max="516" width="12.75" style="1" bestFit="1" customWidth="1"/>
    <col min="517" max="517" width="13.125" style="1" bestFit="1" customWidth="1"/>
    <col min="518" max="520" width="10.625" style="1" bestFit="1" customWidth="1"/>
    <col min="521" max="533" width="9.125" style="1" customWidth="1"/>
    <col min="534" max="534" width="16.75" style="1" bestFit="1" customWidth="1"/>
    <col min="535" max="765" width="9" style="1"/>
    <col min="766" max="766" width="2.125" style="1" customWidth="1"/>
    <col min="767" max="767" width="39" style="1" customWidth="1"/>
    <col min="768" max="769" width="9.875" style="1" bestFit="1" customWidth="1"/>
    <col min="770" max="770" width="10.25" style="1" bestFit="1" customWidth="1"/>
    <col min="771" max="772" width="12.75" style="1" bestFit="1" customWidth="1"/>
    <col min="773" max="773" width="13.125" style="1" bestFit="1" customWidth="1"/>
    <col min="774" max="776" width="10.625" style="1" bestFit="1" customWidth="1"/>
    <col min="777" max="789" width="9.125" style="1" customWidth="1"/>
    <col min="790" max="790" width="16.75" style="1" bestFit="1" customWidth="1"/>
    <col min="791" max="1021" width="9" style="1"/>
    <col min="1022" max="1022" width="2.125" style="1" customWidth="1"/>
    <col min="1023" max="1023" width="39" style="1" customWidth="1"/>
    <col min="1024" max="1025" width="9.875" style="1" bestFit="1" customWidth="1"/>
    <col min="1026" max="1026" width="10.25" style="1" bestFit="1" customWidth="1"/>
    <col min="1027" max="1028" width="12.75" style="1" bestFit="1" customWidth="1"/>
    <col min="1029" max="1029" width="13.125" style="1" bestFit="1" customWidth="1"/>
    <col min="1030" max="1032" width="10.625" style="1" bestFit="1" customWidth="1"/>
    <col min="1033" max="1045" width="9.125" style="1" customWidth="1"/>
    <col min="1046" max="1046" width="16.75" style="1" bestFit="1" customWidth="1"/>
    <col min="1047" max="1277" width="9" style="1"/>
    <col min="1278" max="1278" width="2.125" style="1" customWidth="1"/>
    <col min="1279" max="1279" width="39" style="1" customWidth="1"/>
    <col min="1280" max="1281" width="9.875" style="1" bestFit="1" customWidth="1"/>
    <col min="1282" max="1282" width="10.25" style="1" bestFit="1" customWidth="1"/>
    <col min="1283" max="1284" width="12.75" style="1" bestFit="1" customWidth="1"/>
    <col min="1285" max="1285" width="13.125" style="1" bestFit="1" customWidth="1"/>
    <col min="1286" max="1288" width="10.625" style="1" bestFit="1" customWidth="1"/>
    <col min="1289" max="1301" width="9.125" style="1" customWidth="1"/>
    <col min="1302" max="1302" width="16.75" style="1" bestFit="1" customWidth="1"/>
    <col min="1303" max="1533" width="9" style="1"/>
    <col min="1534" max="1534" width="2.125" style="1" customWidth="1"/>
    <col min="1535" max="1535" width="39" style="1" customWidth="1"/>
    <col min="1536" max="1537" width="9.875" style="1" bestFit="1" customWidth="1"/>
    <col min="1538" max="1538" width="10.25" style="1" bestFit="1" customWidth="1"/>
    <col min="1539" max="1540" width="12.75" style="1" bestFit="1" customWidth="1"/>
    <col min="1541" max="1541" width="13.125" style="1" bestFit="1" customWidth="1"/>
    <col min="1542" max="1544" width="10.625" style="1" bestFit="1" customWidth="1"/>
    <col min="1545" max="1557" width="9.125" style="1" customWidth="1"/>
    <col min="1558" max="1558" width="16.75" style="1" bestFit="1" customWidth="1"/>
    <col min="1559" max="1789" width="9" style="1"/>
    <col min="1790" max="1790" width="2.125" style="1" customWidth="1"/>
    <col min="1791" max="1791" width="39" style="1" customWidth="1"/>
    <col min="1792" max="1793" width="9.875" style="1" bestFit="1" customWidth="1"/>
    <col min="1794" max="1794" width="10.25" style="1" bestFit="1" customWidth="1"/>
    <col min="1795" max="1796" width="12.75" style="1" bestFit="1" customWidth="1"/>
    <col min="1797" max="1797" width="13.125" style="1" bestFit="1" customWidth="1"/>
    <col min="1798" max="1800" width="10.625" style="1" bestFit="1" customWidth="1"/>
    <col min="1801" max="1813" width="9.125" style="1" customWidth="1"/>
    <col min="1814" max="1814" width="16.75" style="1" bestFit="1" customWidth="1"/>
    <col min="1815" max="2045" width="9" style="1"/>
    <col min="2046" max="2046" width="2.125" style="1" customWidth="1"/>
    <col min="2047" max="2047" width="39" style="1" customWidth="1"/>
    <col min="2048" max="2049" width="9.875" style="1" bestFit="1" customWidth="1"/>
    <col min="2050" max="2050" width="10.25" style="1" bestFit="1" customWidth="1"/>
    <col min="2051" max="2052" width="12.75" style="1" bestFit="1" customWidth="1"/>
    <col min="2053" max="2053" width="13.125" style="1" bestFit="1" customWidth="1"/>
    <col min="2054" max="2056" width="10.625" style="1" bestFit="1" customWidth="1"/>
    <col min="2057" max="2069" width="9.125" style="1" customWidth="1"/>
    <col min="2070" max="2070" width="16.75" style="1" bestFit="1" customWidth="1"/>
    <col min="2071" max="2301" width="9" style="1"/>
    <col min="2302" max="2302" width="2.125" style="1" customWidth="1"/>
    <col min="2303" max="2303" width="39" style="1" customWidth="1"/>
    <col min="2304" max="2305" width="9.875" style="1" bestFit="1" customWidth="1"/>
    <col min="2306" max="2306" width="10.25" style="1" bestFit="1" customWidth="1"/>
    <col min="2307" max="2308" width="12.75" style="1" bestFit="1" customWidth="1"/>
    <col min="2309" max="2309" width="13.125" style="1" bestFit="1" customWidth="1"/>
    <col min="2310" max="2312" width="10.625" style="1" bestFit="1" customWidth="1"/>
    <col min="2313" max="2325" width="9.125" style="1" customWidth="1"/>
    <col min="2326" max="2326" width="16.75" style="1" bestFit="1" customWidth="1"/>
    <col min="2327" max="2557" width="9" style="1"/>
    <col min="2558" max="2558" width="2.125" style="1" customWidth="1"/>
    <col min="2559" max="2559" width="39" style="1" customWidth="1"/>
    <col min="2560" max="2561" width="9.875" style="1" bestFit="1" customWidth="1"/>
    <col min="2562" max="2562" width="10.25" style="1" bestFit="1" customWidth="1"/>
    <col min="2563" max="2564" width="12.75" style="1" bestFit="1" customWidth="1"/>
    <col min="2565" max="2565" width="13.125" style="1" bestFit="1" customWidth="1"/>
    <col min="2566" max="2568" width="10.625" style="1" bestFit="1" customWidth="1"/>
    <col min="2569" max="2581" width="9.125" style="1" customWidth="1"/>
    <col min="2582" max="2582" width="16.75" style="1" bestFit="1" customWidth="1"/>
    <col min="2583" max="2813" width="9" style="1"/>
    <col min="2814" max="2814" width="2.125" style="1" customWidth="1"/>
    <col min="2815" max="2815" width="39" style="1" customWidth="1"/>
    <col min="2816" max="2817" width="9.875" style="1" bestFit="1" customWidth="1"/>
    <col min="2818" max="2818" width="10.25" style="1" bestFit="1" customWidth="1"/>
    <col min="2819" max="2820" width="12.75" style="1" bestFit="1" customWidth="1"/>
    <col min="2821" max="2821" width="13.125" style="1" bestFit="1" customWidth="1"/>
    <col min="2822" max="2824" width="10.625" style="1" bestFit="1" customWidth="1"/>
    <col min="2825" max="2837" width="9.125" style="1" customWidth="1"/>
    <col min="2838" max="2838" width="16.75" style="1" bestFit="1" customWidth="1"/>
    <col min="2839" max="3069" width="9" style="1"/>
    <col min="3070" max="3070" width="2.125" style="1" customWidth="1"/>
    <col min="3071" max="3071" width="39" style="1" customWidth="1"/>
    <col min="3072" max="3073" width="9.875" style="1" bestFit="1" customWidth="1"/>
    <col min="3074" max="3074" width="10.25" style="1" bestFit="1" customWidth="1"/>
    <col min="3075" max="3076" width="12.75" style="1" bestFit="1" customWidth="1"/>
    <col min="3077" max="3077" width="13.125" style="1" bestFit="1" customWidth="1"/>
    <col min="3078" max="3080" width="10.625" style="1" bestFit="1" customWidth="1"/>
    <col min="3081" max="3093" width="9.125" style="1" customWidth="1"/>
    <col min="3094" max="3094" width="16.75" style="1" bestFit="1" customWidth="1"/>
    <col min="3095" max="3325" width="9" style="1"/>
    <col min="3326" max="3326" width="2.125" style="1" customWidth="1"/>
    <col min="3327" max="3327" width="39" style="1" customWidth="1"/>
    <col min="3328" max="3329" width="9.875" style="1" bestFit="1" customWidth="1"/>
    <col min="3330" max="3330" width="10.25" style="1" bestFit="1" customWidth="1"/>
    <col min="3331" max="3332" width="12.75" style="1" bestFit="1" customWidth="1"/>
    <col min="3333" max="3333" width="13.125" style="1" bestFit="1" customWidth="1"/>
    <col min="3334" max="3336" width="10.625" style="1" bestFit="1" customWidth="1"/>
    <col min="3337" max="3349" width="9.125" style="1" customWidth="1"/>
    <col min="3350" max="3350" width="16.75" style="1" bestFit="1" customWidth="1"/>
    <col min="3351" max="3581" width="9" style="1"/>
    <col min="3582" max="3582" width="2.125" style="1" customWidth="1"/>
    <col min="3583" max="3583" width="39" style="1" customWidth="1"/>
    <col min="3584" max="3585" width="9.875" style="1" bestFit="1" customWidth="1"/>
    <col min="3586" max="3586" width="10.25" style="1" bestFit="1" customWidth="1"/>
    <col min="3587" max="3588" width="12.75" style="1" bestFit="1" customWidth="1"/>
    <col min="3589" max="3589" width="13.125" style="1" bestFit="1" customWidth="1"/>
    <col min="3590" max="3592" width="10.625" style="1" bestFit="1" customWidth="1"/>
    <col min="3593" max="3605" width="9.125" style="1" customWidth="1"/>
    <col min="3606" max="3606" width="16.75" style="1" bestFit="1" customWidth="1"/>
    <col min="3607" max="3837" width="9" style="1"/>
    <col min="3838" max="3838" width="2.125" style="1" customWidth="1"/>
    <col min="3839" max="3839" width="39" style="1" customWidth="1"/>
    <col min="3840" max="3841" width="9.875" style="1" bestFit="1" customWidth="1"/>
    <col min="3842" max="3842" width="10.25" style="1" bestFit="1" customWidth="1"/>
    <col min="3843" max="3844" width="12.75" style="1" bestFit="1" customWidth="1"/>
    <col min="3845" max="3845" width="13.125" style="1" bestFit="1" customWidth="1"/>
    <col min="3846" max="3848" width="10.625" style="1" bestFit="1" customWidth="1"/>
    <col min="3849" max="3861" width="9.125" style="1" customWidth="1"/>
    <col min="3862" max="3862" width="16.75" style="1" bestFit="1" customWidth="1"/>
    <col min="3863" max="4093" width="9" style="1"/>
    <col min="4094" max="4094" width="2.125" style="1" customWidth="1"/>
    <col min="4095" max="4095" width="39" style="1" customWidth="1"/>
    <col min="4096" max="4097" width="9.875" style="1" bestFit="1" customWidth="1"/>
    <col min="4098" max="4098" width="10.25" style="1" bestFit="1" customWidth="1"/>
    <col min="4099" max="4100" width="12.75" style="1" bestFit="1" customWidth="1"/>
    <col min="4101" max="4101" width="13.125" style="1" bestFit="1" customWidth="1"/>
    <col min="4102" max="4104" width="10.625" style="1" bestFit="1" customWidth="1"/>
    <col min="4105" max="4117" width="9.125" style="1" customWidth="1"/>
    <col min="4118" max="4118" width="16.75" style="1" bestFit="1" customWidth="1"/>
    <col min="4119" max="4349" width="9" style="1"/>
    <col min="4350" max="4350" width="2.125" style="1" customWidth="1"/>
    <col min="4351" max="4351" width="39" style="1" customWidth="1"/>
    <col min="4352" max="4353" width="9.875" style="1" bestFit="1" customWidth="1"/>
    <col min="4354" max="4354" width="10.25" style="1" bestFit="1" customWidth="1"/>
    <col min="4355" max="4356" width="12.75" style="1" bestFit="1" customWidth="1"/>
    <col min="4357" max="4357" width="13.125" style="1" bestFit="1" customWidth="1"/>
    <col min="4358" max="4360" width="10.625" style="1" bestFit="1" customWidth="1"/>
    <col min="4361" max="4373" width="9.125" style="1" customWidth="1"/>
    <col min="4374" max="4374" width="16.75" style="1" bestFit="1" customWidth="1"/>
    <col min="4375" max="4605" width="9" style="1"/>
    <col min="4606" max="4606" width="2.125" style="1" customWidth="1"/>
    <col min="4607" max="4607" width="39" style="1" customWidth="1"/>
    <col min="4608" max="4609" width="9.875" style="1" bestFit="1" customWidth="1"/>
    <col min="4610" max="4610" width="10.25" style="1" bestFit="1" customWidth="1"/>
    <col min="4611" max="4612" width="12.75" style="1" bestFit="1" customWidth="1"/>
    <col min="4613" max="4613" width="13.125" style="1" bestFit="1" customWidth="1"/>
    <col min="4614" max="4616" width="10.625" style="1" bestFit="1" customWidth="1"/>
    <col min="4617" max="4629" width="9.125" style="1" customWidth="1"/>
    <col min="4630" max="4630" width="16.75" style="1" bestFit="1" customWidth="1"/>
    <col min="4631" max="4861" width="9" style="1"/>
    <col min="4862" max="4862" width="2.125" style="1" customWidth="1"/>
    <col min="4863" max="4863" width="39" style="1" customWidth="1"/>
    <col min="4864" max="4865" width="9.875" style="1" bestFit="1" customWidth="1"/>
    <col min="4866" max="4866" width="10.25" style="1" bestFit="1" customWidth="1"/>
    <col min="4867" max="4868" width="12.75" style="1" bestFit="1" customWidth="1"/>
    <col min="4869" max="4869" width="13.125" style="1" bestFit="1" customWidth="1"/>
    <col min="4870" max="4872" width="10.625" style="1" bestFit="1" customWidth="1"/>
    <col min="4873" max="4885" width="9.125" style="1" customWidth="1"/>
    <col min="4886" max="4886" width="16.75" style="1" bestFit="1" customWidth="1"/>
    <col min="4887" max="5117" width="9" style="1"/>
    <col min="5118" max="5118" width="2.125" style="1" customWidth="1"/>
    <col min="5119" max="5119" width="39" style="1" customWidth="1"/>
    <col min="5120" max="5121" width="9.875" style="1" bestFit="1" customWidth="1"/>
    <col min="5122" max="5122" width="10.25" style="1" bestFit="1" customWidth="1"/>
    <col min="5123" max="5124" width="12.75" style="1" bestFit="1" customWidth="1"/>
    <col min="5125" max="5125" width="13.125" style="1" bestFit="1" customWidth="1"/>
    <col min="5126" max="5128" width="10.625" style="1" bestFit="1" customWidth="1"/>
    <col min="5129" max="5141" width="9.125" style="1" customWidth="1"/>
    <col min="5142" max="5142" width="16.75" style="1" bestFit="1" customWidth="1"/>
    <col min="5143" max="5373" width="9" style="1"/>
    <col min="5374" max="5374" width="2.125" style="1" customWidth="1"/>
    <col min="5375" max="5375" width="39" style="1" customWidth="1"/>
    <col min="5376" max="5377" width="9.875" style="1" bestFit="1" customWidth="1"/>
    <col min="5378" max="5378" width="10.25" style="1" bestFit="1" customWidth="1"/>
    <col min="5379" max="5380" width="12.75" style="1" bestFit="1" customWidth="1"/>
    <col min="5381" max="5381" width="13.125" style="1" bestFit="1" customWidth="1"/>
    <col min="5382" max="5384" width="10.625" style="1" bestFit="1" customWidth="1"/>
    <col min="5385" max="5397" width="9.125" style="1" customWidth="1"/>
    <col min="5398" max="5398" width="16.75" style="1" bestFit="1" customWidth="1"/>
    <col min="5399" max="5629" width="9" style="1"/>
    <col min="5630" max="5630" width="2.125" style="1" customWidth="1"/>
    <col min="5631" max="5631" width="39" style="1" customWidth="1"/>
    <col min="5632" max="5633" width="9.875" style="1" bestFit="1" customWidth="1"/>
    <col min="5634" max="5634" width="10.25" style="1" bestFit="1" customWidth="1"/>
    <col min="5635" max="5636" width="12.75" style="1" bestFit="1" customWidth="1"/>
    <col min="5637" max="5637" width="13.125" style="1" bestFit="1" customWidth="1"/>
    <col min="5638" max="5640" width="10.625" style="1" bestFit="1" customWidth="1"/>
    <col min="5641" max="5653" width="9.125" style="1" customWidth="1"/>
    <col min="5654" max="5654" width="16.75" style="1" bestFit="1" customWidth="1"/>
    <col min="5655" max="5885" width="9" style="1"/>
    <col min="5886" max="5886" width="2.125" style="1" customWidth="1"/>
    <col min="5887" max="5887" width="39" style="1" customWidth="1"/>
    <col min="5888" max="5889" width="9.875" style="1" bestFit="1" customWidth="1"/>
    <col min="5890" max="5890" width="10.25" style="1" bestFit="1" customWidth="1"/>
    <col min="5891" max="5892" width="12.75" style="1" bestFit="1" customWidth="1"/>
    <col min="5893" max="5893" width="13.125" style="1" bestFit="1" customWidth="1"/>
    <col min="5894" max="5896" width="10.625" style="1" bestFit="1" customWidth="1"/>
    <col min="5897" max="5909" width="9.125" style="1" customWidth="1"/>
    <col min="5910" max="5910" width="16.75" style="1" bestFit="1" customWidth="1"/>
    <col min="5911" max="6141" width="9" style="1"/>
    <col min="6142" max="6142" width="2.125" style="1" customWidth="1"/>
    <col min="6143" max="6143" width="39" style="1" customWidth="1"/>
    <col min="6144" max="6145" width="9.875" style="1" bestFit="1" customWidth="1"/>
    <col min="6146" max="6146" width="10.25" style="1" bestFit="1" customWidth="1"/>
    <col min="6147" max="6148" width="12.75" style="1" bestFit="1" customWidth="1"/>
    <col min="6149" max="6149" width="13.125" style="1" bestFit="1" customWidth="1"/>
    <col min="6150" max="6152" width="10.625" style="1" bestFit="1" customWidth="1"/>
    <col min="6153" max="6165" width="9.125" style="1" customWidth="1"/>
    <col min="6166" max="6166" width="16.75" style="1" bestFit="1" customWidth="1"/>
    <col min="6167" max="6397" width="9" style="1"/>
    <col min="6398" max="6398" width="2.125" style="1" customWidth="1"/>
    <col min="6399" max="6399" width="39" style="1" customWidth="1"/>
    <col min="6400" max="6401" width="9.875" style="1" bestFit="1" customWidth="1"/>
    <col min="6402" max="6402" width="10.25" style="1" bestFit="1" customWidth="1"/>
    <col min="6403" max="6404" width="12.75" style="1" bestFit="1" customWidth="1"/>
    <col min="6405" max="6405" width="13.125" style="1" bestFit="1" customWidth="1"/>
    <col min="6406" max="6408" width="10.625" style="1" bestFit="1" customWidth="1"/>
    <col min="6409" max="6421" width="9.125" style="1" customWidth="1"/>
    <col min="6422" max="6422" width="16.75" style="1" bestFit="1" customWidth="1"/>
    <col min="6423" max="6653" width="9" style="1"/>
    <col min="6654" max="6654" width="2.125" style="1" customWidth="1"/>
    <col min="6655" max="6655" width="39" style="1" customWidth="1"/>
    <col min="6656" max="6657" width="9.875" style="1" bestFit="1" customWidth="1"/>
    <col min="6658" max="6658" width="10.25" style="1" bestFit="1" customWidth="1"/>
    <col min="6659" max="6660" width="12.75" style="1" bestFit="1" customWidth="1"/>
    <col min="6661" max="6661" width="13.125" style="1" bestFit="1" customWidth="1"/>
    <col min="6662" max="6664" width="10.625" style="1" bestFit="1" customWidth="1"/>
    <col min="6665" max="6677" width="9.125" style="1" customWidth="1"/>
    <col min="6678" max="6678" width="16.75" style="1" bestFit="1" customWidth="1"/>
    <col min="6679" max="6909" width="9" style="1"/>
    <col min="6910" max="6910" width="2.125" style="1" customWidth="1"/>
    <col min="6911" max="6911" width="39" style="1" customWidth="1"/>
    <col min="6912" max="6913" width="9.875" style="1" bestFit="1" customWidth="1"/>
    <col min="6914" max="6914" width="10.25" style="1" bestFit="1" customWidth="1"/>
    <col min="6915" max="6916" width="12.75" style="1" bestFit="1" customWidth="1"/>
    <col min="6917" max="6917" width="13.125" style="1" bestFit="1" customWidth="1"/>
    <col min="6918" max="6920" width="10.625" style="1" bestFit="1" customWidth="1"/>
    <col min="6921" max="6933" width="9.125" style="1" customWidth="1"/>
    <col min="6934" max="6934" width="16.75" style="1" bestFit="1" customWidth="1"/>
    <col min="6935" max="7165" width="9" style="1"/>
    <col min="7166" max="7166" width="2.125" style="1" customWidth="1"/>
    <col min="7167" max="7167" width="39" style="1" customWidth="1"/>
    <col min="7168" max="7169" width="9.875" style="1" bestFit="1" customWidth="1"/>
    <col min="7170" max="7170" width="10.25" style="1" bestFit="1" customWidth="1"/>
    <col min="7171" max="7172" width="12.75" style="1" bestFit="1" customWidth="1"/>
    <col min="7173" max="7173" width="13.125" style="1" bestFit="1" customWidth="1"/>
    <col min="7174" max="7176" width="10.625" style="1" bestFit="1" customWidth="1"/>
    <col min="7177" max="7189" width="9.125" style="1" customWidth="1"/>
    <col min="7190" max="7190" width="16.75" style="1" bestFit="1" customWidth="1"/>
    <col min="7191" max="7421" width="9" style="1"/>
    <col min="7422" max="7422" width="2.125" style="1" customWidth="1"/>
    <col min="7423" max="7423" width="39" style="1" customWidth="1"/>
    <col min="7424" max="7425" width="9.875" style="1" bestFit="1" customWidth="1"/>
    <col min="7426" max="7426" width="10.25" style="1" bestFit="1" customWidth="1"/>
    <col min="7427" max="7428" width="12.75" style="1" bestFit="1" customWidth="1"/>
    <col min="7429" max="7429" width="13.125" style="1" bestFit="1" customWidth="1"/>
    <col min="7430" max="7432" width="10.625" style="1" bestFit="1" customWidth="1"/>
    <col min="7433" max="7445" width="9.125" style="1" customWidth="1"/>
    <col min="7446" max="7446" width="16.75" style="1" bestFit="1" customWidth="1"/>
    <col min="7447" max="7677" width="9" style="1"/>
    <col min="7678" max="7678" width="2.125" style="1" customWidth="1"/>
    <col min="7679" max="7679" width="39" style="1" customWidth="1"/>
    <col min="7680" max="7681" width="9.875" style="1" bestFit="1" customWidth="1"/>
    <col min="7682" max="7682" width="10.25" style="1" bestFit="1" customWidth="1"/>
    <col min="7683" max="7684" width="12.75" style="1" bestFit="1" customWidth="1"/>
    <col min="7685" max="7685" width="13.125" style="1" bestFit="1" customWidth="1"/>
    <col min="7686" max="7688" width="10.625" style="1" bestFit="1" customWidth="1"/>
    <col min="7689" max="7701" width="9.125" style="1" customWidth="1"/>
    <col min="7702" max="7702" width="16.75" style="1" bestFit="1" customWidth="1"/>
    <col min="7703" max="7933" width="9" style="1"/>
    <col min="7934" max="7934" width="2.125" style="1" customWidth="1"/>
    <col min="7935" max="7935" width="39" style="1" customWidth="1"/>
    <col min="7936" max="7937" width="9.875" style="1" bestFit="1" customWidth="1"/>
    <col min="7938" max="7938" width="10.25" style="1" bestFit="1" customWidth="1"/>
    <col min="7939" max="7940" width="12.75" style="1" bestFit="1" customWidth="1"/>
    <col min="7941" max="7941" width="13.125" style="1" bestFit="1" customWidth="1"/>
    <col min="7942" max="7944" width="10.625" style="1" bestFit="1" customWidth="1"/>
    <col min="7945" max="7957" width="9.125" style="1" customWidth="1"/>
    <col min="7958" max="7958" width="16.75" style="1" bestFit="1" customWidth="1"/>
    <col min="7959" max="8189" width="9" style="1"/>
    <col min="8190" max="8190" width="2.125" style="1" customWidth="1"/>
    <col min="8191" max="8191" width="39" style="1" customWidth="1"/>
    <col min="8192" max="8193" width="9.875" style="1" bestFit="1" customWidth="1"/>
    <col min="8194" max="8194" width="10.25" style="1" bestFit="1" customWidth="1"/>
    <col min="8195" max="8196" width="12.75" style="1" bestFit="1" customWidth="1"/>
    <col min="8197" max="8197" width="13.125" style="1" bestFit="1" customWidth="1"/>
    <col min="8198" max="8200" width="10.625" style="1" bestFit="1" customWidth="1"/>
    <col min="8201" max="8213" width="9.125" style="1" customWidth="1"/>
    <col min="8214" max="8214" width="16.75" style="1" bestFit="1" customWidth="1"/>
    <col min="8215" max="8445" width="9" style="1"/>
    <col min="8446" max="8446" width="2.125" style="1" customWidth="1"/>
    <col min="8447" max="8447" width="39" style="1" customWidth="1"/>
    <col min="8448" max="8449" width="9.875" style="1" bestFit="1" customWidth="1"/>
    <col min="8450" max="8450" width="10.25" style="1" bestFit="1" customWidth="1"/>
    <col min="8451" max="8452" width="12.75" style="1" bestFit="1" customWidth="1"/>
    <col min="8453" max="8453" width="13.125" style="1" bestFit="1" customWidth="1"/>
    <col min="8454" max="8456" width="10.625" style="1" bestFit="1" customWidth="1"/>
    <col min="8457" max="8469" width="9.125" style="1" customWidth="1"/>
    <col min="8470" max="8470" width="16.75" style="1" bestFit="1" customWidth="1"/>
    <col min="8471" max="8701" width="9" style="1"/>
    <col min="8702" max="8702" width="2.125" style="1" customWidth="1"/>
    <col min="8703" max="8703" width="39" style="1" customWidth="1"/>
    <col min="8704" max="8705" width="9.875" style="1" bestFit="1" customWidth="1"/>
    <col min="8706" max="8706" width="10.25" style="1" bestFit="1" customWidth="1"/>
    <col min="8707" max="8708" width="12.75" style="1" bestFit="1" customWidth="1"/>
    <col min="8709" max="8709" width="13.125" style="1" bestFit="1" customWidth="1"/>
    <col min="8710" max="8712" width="10.625" style="1" bestFit="1" customWidth="1"/>
    <col min="8713" max="8725" width="9.125" style="1" customWidth="1"/>
    <col min="8726" max="8726" width="16.75" style="1" bestFit="1" customWidth="1"/>
    <col min="8727" max="8957" width="9" style="1"/>
    <col min="8958" max="8958" width="2.125" style="1" customWidth="1"/>
    <col min="8959" max="8959" width="39" style="1" customWidth="1"/>
    <col min="8960" max="8961" width="9.875" style="1" bestFit="1" customWidth="1"/>
    <col min="8962" max="8962" width="10.25" style="1" bestFit="1" customWidth="1"/>
    <col min="8963" max="8964" width="12.75" style="1" bestFit="1" customWidth="1"/>
    <col min="8965" max="8965" width="13.125" style="1" bestFit="1" customWidth="1"/>
    <col min="8966" max="8968" width="10.625" style="1" bestFit="1" customWidth="1"/>
    <col min="8969" max="8981" width="9.125" style="1" customWidth="1"/>
    <col min="8982" max="8982" width="16.75" style="1" bestFit="1" customWidth="1"/>
    <col min="8983" max="9213" width="9" style="1"/>
    <col min="9214" max="9214" width="2.125" style="1" customWidth="1"/>
    <col min="9215" max="9215" width="39" style="1" customWidth="1"/>
    <col min="9216" max="9217" width="9.875" style="1" bestFit="1" customWidth="1"/>
    <col min="9218" max="9218" width="10.25" style="1" bestFit="1" customWidth="1"/>
    <col min="9219" max="9220" width="12.75" style="1" bestFit="1" customWidth="1"/>
    <col min="9221" max="9221" width="13.125" style="1" bestFit="1" customWidth="1"/>
    <col min="9222" max="9224" width="10.625" style="1" bestFit="1" customWidth="1"/>
    <col min="9225" max="9237" width="9.125" style="1" customWidth="1"/>
    <col min="9238" max="9238" width="16.75" style="1" bestFit="1" customWidth="1"/>
    <col min="9239" max="9469" width="9" style="1"/>
    <col min="9470" max="9470" width="2.125" style="1" customWidth="1"/>
    <col min="9471" max="9471" width="39" style="1" customWidth="1"/>
    <col min="9472" max="9473" width="9.875" style="1" bestFit="1" customWidth="1"/>
    <col min="9474" max="9474" width="10.25" style="1" bestFit="1" customWidth="1"/>
    <col min="9475" max="9476" width="12.75" style="1" bestFit="1" customWidth="1"/>
    <col min="9477" max="9477" width="13.125" style="1" bestFit="1" customWidth="1"/>
    <col min="9478" max="9480" width="10.625" style="1" bestFit="1" customWidth="1"/>
    <col min="9481" max="9493" width="9.125" style="1" customWidth="1"/>
    <col min="9494" max="9494" width="16.75" style="1" bestFit="1" customWidth="1"/>
    <col min="9495" max="9725" width="9" style="1"/>
    <col min="9726" max="9726" width="2.125" style="1" customWidth="1"/>
    <col min="9727" max="9727" width="39" style="1" customWidth="1"/>
    <col min="9728" max="9729" width="9.875" style="1" bestFit="1" customWidth="1"/>
    <col min="9730" max="9730" width="10.25" style="1" bestFit="1" customWidth="1"/>
    <col min="9731" max="9732" width="12.75" style="1" bestFit="1" customWidth="1"/>
    <col min="9733" max="9733" width="13.125" style="1" bestFit="1" customWidth="1"/>
    <col min="9734" max="9736" width="10.625" style="1" bestFit="1" customWidth="1"/>
    <col min="9737" max="9749" width="9.125" style="1" customWidth="1"/>
    <col min="9750" max="9750" width="16.75" style="1" bestFit="1" customWidth="1"/>
    <col min="9751" max="9981" width="9" style="1"/>
    <col min="9982" max="9982" width="2.125" style="1" customWidth="1"/>
    <col min="9983" max="9983" width="39" style="1" customWidth="1"/>
    <col min="9984" max="9985" width="9.875" style="1" bestFit="1" customWidth="1"/>
    <col min="9986" max="9986" width="10.25" style="1" bestFit="1" customWidth="1"/>
    <col min="9987" max="9988" width="12.75" style="1" bestFit="1" customWidth="1"/>
    <col min="9989" max="9989" width="13.125" style="1" bestFit="1" customWidth="1"/>
    <col min="9990" max="9992" width="10.625" style="1" bestFit="1" customWidth="1"/>
    <col min="9993" max="10005" width="9.125" style="1" customWidth="1"/>
    <col min="10006" max="10006" width="16.75" style="1" bestFit="1" customWidth="1"/>
    <col min="10007" max="10237" width="9" style="1"/>
    <col min="10238" max="10238" width="2.125" style="1" customWidth="1"/>
    <col min="10239" max="10239" width="39" style="1" customWidth="1"/>
    <col min="10240" max="10241" width="9.875" style="1" bestFit="1" customWidth="1"/>
    <col min="10242" max="10242" width="10.25" style="1" bestFit="1" customWidth="1"/>
    <col min="10243" max="10244" width="12.75" style="1" bestFit="1" customWidth="1"/>
    <col min="10245" max="10245" width="13.125" style="1" bestFit="1" customWidth="1"/>
    <col min="10246" max="10248" width="10.625" style="1" bestFit="1" customWidth="1"/>
    <col min="10249" max="10261" width="9.125" style="1" customWidth="1"/>
    <col min="10262" max="10262" width="16.75" style="1" bestFit="1" customWidth="1"/>
    <col min="10263" max="10493" width="9" style="1"/>
    <col min="10494" max="10494" width="2.125" style="1" customWidth="1"/>
    <col min="10495" max="10495" width="39" style="1" customWidth="1"/>
    <col min="10496" max="10497" width="9.875" style="1" bestFit="1" customWidth="1"/>
    <col min="10498" max="10498" width="10.25" style="1" bestFit="1" customWidth="1"/>
    <col min="10499" max="10500" width="12.75" style="1" bestFit="1" customWidth="1"/>
    <col min="10501" max="10501" width="13.125" style="1" bestFit="1" customWidth="1"/>
    <col min="10502" max="10504" width="10.625" style="1" bestFit="1" customWidth="1"/>
    <col min="10505" max="10517" width="9.125" style="1" customWidth="1"/>
    <col min="10518" max="10518" width="16.75" style="1" bestFit="1" customWidth="1"/>
    <col min="10519" max="10749" width="9" style="1"/>
    <col min="10750" max="10750" width="2.125" style="1" customWidth="1"/>
    <col min="10751" max="10751" width="39" style="1" customWidth="1"/>
    <col min="10752" max="10753" width="9.875" style="1" bestFit="1" customWidth="1"/>
    <col min="10754" max="10754" width="10.25" style="1" bestFit="1" customWidth="1"/>
    <col min="10755" max="10756" width="12.75" style="1" bestFit="1" customWidth="1"/>
    <col min="10757" max="10757" width="13.125" style="1" bestFit="1" customWidth="1"/>
    <col min="10758" max="10760" width="10.625" style="1" bestFit="1" customWidth="1"/>
    <col min="10761" max="10773" width="9.125" style="1" customWidth="1"/>
    <col min="10774" max="10774" width="16.75" style="1" bestFit="1" customWidth="1"/>
    <col min="10775" max="11005" width="9" style="1"/>
    <col min="11006" max="11006" width="2.125" style="1" customWidth="1"/>
    <col min="11007" max="11007" width="39" style="1" customWidth="1"/>
    <col min="11008" max="11009" width="9.875" style="1" bestFit="1" customWidth="1"/>
    <col min="11010" max="11010" width="10.25" style="1" bestFit="1" customWidth="1"/>
    <col min="11011" max="11012" width="12.75" style="1" bestFit="1" customWidth="1"/>
    <col min="11013" max="11013" width="13.125" style="1" bestFit="1" customWidth="1"/>
    <col min="11014" max="11016" width="10.625" style="1" bestFit="1" customWidth="1"/>
    <col min="11017" max="11029" width="9.125" style="1" customWidth="1"/>
    <col min="11030" max="11030" width="16.75" style="1" bestFit="1" customWidth="1"/>
    <col min="11031" max="11261" width="9" style="1"/>
    <col min="11262" max="11262" width="2.125" style="1" customWidth="1"/>
    <col min="11263" max="11263" width="39" style="1" customWidth="1"/>
    <col min="11264" max="11265" width="9.875" style="1" bestFit="1" customWidth="1"/>
    <col min="11266" max="11266" width="10.25" style="1" bestFit="1" customWidth="1"/>
    <col min="11267" max="11268" width="12.75" style="1" bestFit="1" customWidth="1"/>
    <col min="11269" max="11269" width="13.125" style="1" bestFit="1" customWidth="1"/>
    <col min="11270" max="11272" width="10.625" style="1" bestFit="1" customWidth="1"/>
    <col min="11273" max="11285" width="9.125" style="1" customWidth="1"/>
    <col min="11286" max="11286" width="16.75" style="1" bestFit="1" customWidth="1"/>
    <col min="11287" max="11517" width="9" style="1"/>
    <col min="11518" max="11518" width="2.125" style="1" customWidth="1"/>
    <col min="11519" max="11519" width="39" style="1" customWidth="1"/>
    <col min="11520" max="11521" width="9.875" style="1" bestFit="1" customWidth="1"/>
    <col min="11522" max="11522" width="10.25" style="1" bestFit="1" customWidth="1"/>
    <col min="11523" max="11524" width="12.75" style="1" bestFit="1" customWidth="1"/>
    <col min="11525" max="11525" width="13.125" style="1" bestFit="1" customWidth="1"/>
    <col min="11526" max="11528" width="10.625" style="1" bestFit="1" customWidth="1"/>
    <col min="11529" max="11541" width="9.125" style="1" customWidth="1"/>
    <col min="11542" max="11542" width="16.75" style="1" bestFit="1" customWidth="1"/>
    <col min="11543" max="11773" width="9" style="1"/>
    <col min="11774" max="11774" width="2.125" style="1" customWidth="1"/>
    <col min="11775" max="11775" width="39" style="1" customWidth="1"/>
    <col min="11776" max="11777" width="9.875" style="1" bestFit="1" customWidth="1"/>
    <col min="11778" max="11778" width="10.25" style="1" bestFit="1" customWidth="1"/>
    <col min="11779" max="11780" width="12.75" style="1" bestFit="1" customWidth="1"/>
    <col min="11781" max="11781" width="13.125" style="1" bestFit="1" customWidth="1"/>
    <col min="11782" max="11784" width="10.625" style="1" bestFit="1" customWidth="1"/>
    <col min="11785" max="11797" width="9.125" style="1" customWidth="1"/>
    <col min="11798" max="11798" width="16.75" style="1" bestFit="1" customWidth="1"/>
    <col min="11799" max="12029" width="9" style="1"/>
    <col min="12030" max="12030" width="2.125" style="1" customWidth="1"/>
    <col min="12031" max="12031" width="39" style="1" customWidth="1"/>
    <col min="12032" max="12033" width="9.875" style="1" bestFit="1" customWidth="1"/>
    <col min="12034" max="12034" width="10.25" style="1" bestFit="1" customWidth="1"/>
    <col min="12035" max="12036" width="12.75" style="1" bestFit="1" customWidth="1"/>
    <col min="12037" max="12037" width="13.125" style="1" bestFit="1" customWidth="1"/>
    <col min="12038" max="12040" width="10.625" style="1" bestFit="1" customWidth="1"/>
    <col min="12041" max="12053" width="9.125" style="1" customWidth="1"/>
    <col min="12054" max="12054" width="16.75" style="1" bestFit="1" customWidth="1"/>
    <col min="12055" max="12285" width="9" style="1"/>
    <col min="12286" max="12286" width="2.125" style="1" customWidth="1"/>
    <col min="12287" max="12287" width="39" style="1" customWidth="1"/>
    <col min="12288" max="12289" width="9.875" style="1" bestFit="1" customWidth="1"/>
    <col min="12290" max="12290" width="10.25" style="1" bestFit="1" customWidth="1"/>
    <col min="12291" max="12292" width="12.75" style="1" bestFit="1" customWidth="1"/>
    <col min="12293" max="12293" width="13.125" style="1" bestFit="1" customWidth="1"/>
    <col min="12294" max="12296" width="10.625" style="1" bestFit="1" customWidth="1"/>
    <col min="12297" max="12309" width="9.125" style="1" customWidth="1"/>
    <col min="12310" max="12310" width="16.75" style="1" bestFit="1" customWidth="1"/>
    <col min="12311" max="12541" width="9" style="1"/>
    <col min="12542" max="12542" width="2.125" style="1" customWidth="1"/>
    <col min="12543" max="12543" width="39" style="1" customWidth="1"/>
    <col min="12544" max="12545" width="9.875" style="1" bestFit="1" customWidth="1"/>
    <col min="12546" max="12546" width="10.25" style="1" bestFit="1" customWidth="1"/>
    <col min="12547" max="12548" width="12.75" style="1" bestFit="1" customWidth="1"/>
    <col min="12549" max="12549" width="13.125" style="1" bestFit="1" customWidth="1"/>
    <col min="12550" max="12552" width="10.625" style="1" bestFit="1" customWidth="1"/>
    <col min="12553" max="12565" width="9.125" style="1" customWidth="1"/>
    <col min="12566" max="12566" width="16.75" style="1" bestFit="1" customWidth="1"/>
    <col min="12567" max="12797" width="9" style="1"/>
    <col min="12798" max="12798" width="2.125" style="1" customWidth="1"/>
    <col min="12799" max="12799" width="39" style="1" customWidth="1"/>
    <col min="12800" max="12801" width="9.875" style="1" bestFit="1" customWidth="1"/>
    <col min="12802" max="12802" width="10.25" style="1" bestFit="1" customWidth="1"/>
    <col min="12803" max="12804" width="12.75" style="1" bestFit="1" customWidth="1"/>
    <col min="12805" max="12805" width="13.125" style="1" bestFit="1" customWidth="1"/>
    <col min="12806" max="12808" width="10.625" style="1" bestFit="1" customWidth="1"/>
    <col min="12809" max="12821" width="9.125" style="1" customWidth="1"/>
    <col min="12822" max="12822" width="16.75" style="1" bestFit="1" customWidth="1"/>
    <col min="12823" max="13053" width="9" style="1"/>
    <col min="13054" max="13054" width="2.125" style="1" customWidth="1"/>
    <col min="13055" max="13055" width="39" style="1" customWidth="1"/>
    <col min="13056" max="13057" width="9.875" style="1" bestFit="1" customWidth="1"/>
    <col min="13058" max="13058" width="10.25" style="1" bestFit="1" customWidth="1"/>
    <col min="13059" max="13060" width="12.75" style="1" bestFit="1" customWidth="1"/>
    <col min="13061" max="13061" width="13.125" style="1" bestFit="1" customWidth="1"/>
    <col min="13062" max="13064" width="10.625" style="1" bestFit="1" customWidth="1"/>
    <col min="13065" max="13077" width="9.125" style="1" customWidth="1"/>
    <col min="13078" max="13078" width="16.75" style="1" bestFit="1" customWidth="1"/>
    <col min="13079" max="13309" width="9" style="1"/>
    <col min="13310" max="13310" width="2.125" style="1" customWidth="1"/>
    <col min="13311" max="13311" width="39" style="1" customWidth="1"/>
    <col min="13312" max="13313" width="9.875" style="1" bestFit="1" customWidth="1"/>
    <col min="13314" max="13314" width="10.25" style="1" bestFit="1" customWidth="1"/>
    <col min="13315" max="13316" width="12.75" style="1" bestFit="1" customWidth="1"/>
    <col min="13317" max="13317" width="13.125" style="1" bestFit="1" customWidth="1"/>
    <col min="13318" max="13320" width="10.625" style="1" bestFit="1" customWidth="1"/>
    <col min="13321" max="13333" width="9.125" style="1" customWidth="1"/>
    <col min="13334" max="13334" width="16.75" style="1" bestFit="1" customWidth="1"/>
    <col min="13335" max="13565" width="9" style="1"/>
    <col min="13566" max="13566" width="2.125" style="1" customWidth="1"/>
    <col min="13567" max="13567" width="39" style="1" customWidth="1"/>
    <col min="13568" max="13569" width="9.875" style="1" bestFit="1" customWidth="1"/>
    <col min="13570" max="13570" width="10.25" style="1" bestFit="1" customWidth="1"/>
    <col min="13571" max="13572" width="12.75" style="1" bestFit="1" customWidth="1"/>
    <col min="13573" max="13573" width="13.125" style="1" bestFit="1" customWidth="1"/>
    <col min="13574" max="13576" width="10.625" style="1" bestFit="1" customWidth="1"/>
    <col min="13577" max="13589" width="9.125" style="1" customWidth="1"/>
    <col min="13590" max="13590" width="16.75" style="1" bestFit="1" customWidth="1"/>
    <col min="13591" max="13821" width="9" style="1"/>
    <col min="13822" max="13822" width="2.125" style="1" customWidth="1"/>
    <col min="13823" max="13823" width="39" style="1" customWidth="1"/>
    <col min="13824" max="13825" width="9.875" style="1" bestFit="1" customWidth="1"/>
    <col min="13826" max="13826" width="10.25" style="1" bestFit="1" customWidth="1"/>
    <col min="13827" max="13828" width="12.75" style="1" bestFit="1" customWidth="1"/>
    <col min="13829" max="13829" width="13.125" style="1" bestFit="1" customWidth="1"/>
    <col min="13830" max="13832" width="10.625" style="1" bestFit="1" customWidth="1"/>
    <col min="13833" max="13845" width="9.125" style="1" customWidth="1"/>
    <col min="13846" max="13846" width="16.75" style="1" bestFit="1" customWidth="1"/>
    <col min="13847" max="14077" width="9" style="1"/>
    <col min="14078" max="14078" width="2.125" style="1" customWidth="1"/>
    <col min="14079" max="14079" width="39" style="1" customWidth="1"/>
    <col min="14080" max="14081" width="9.875" style="1" bestFit="1" customWidth="1"/>
    <col min="14082" max="14082" width="10.25" style="1" bestFit="1" customWidth="1"/>
    <col min="14083" max="14084" width="12.75" style="1" bestFit="1" customWidth="1"/>
    <col min="14085" max="14085" width="13.125" style="1" bestFit="1" customWidth="1"/>
    <col min="14086" max="14088" width="10.625" style="1" bestFit="1" customWidth="1"/>
    <col min="14089" max="14101" width="9.125" style="1" customWidth="1"/>
    <col min="14102" max="14102" width="16.75" style="1" bestFit="1" customWidth="1"/>
    <col min="14103" max="14333" width="9" style="1"/>
    <col min="14334" max="14334" width="2.125" style="1" customWidth="1"/>
    <col min="14335" max="14335" width="39" style="1" customWidth="1"/>
    <col min="14336" max="14337" width="9.875" style="1" bestFit="1" customWidth="1"/>
    <col min="14338" max="14338" width="10.25" style="1" bestFit="1" customWidth="1"/>
    <col min="14339" max="14340" width="12.75" style="1" bestFit="1" customWidth="1"/>
    <col min="14341" max="14341" width="13.125" style="1" bestFit="1" customWidth="1"/>
    <col min="14342" max="14344" width="10.625" style="1" bestFit="1" customWidth="1"/>
    <col min="14345" max="14357" width="9.125" style="1" customWidth="1"/>
    <col min="14358" max="14358" width="16.75" style="1" bestFit="1" customWidth="1"/>
    <col min="14359" max="14589" width="9" style="1"/>
    <col min="14590" max="14590" width="2.125" style="1" customWidth="1"/>
    <col min="14591" max="14591" width="39" style="1" customWidth="1"/>
    <col min="14592" max="14593" width="9.875" style="1" bestFit="1" customWidth="1"/>
    <col min="14594" max="14594" width="10.25" style="1" bestFit="1" customWidth="1"/>
    <col min="14595" max="14596" width="12.75" style="1" bestFit="1" customWidth="1"/>
    <col min="14597" max="14597" width="13.125" style="1" bestFit="1" customWidth="1"/>
    <col min="14598" max="14600" width="10.625" style="1" bestFit="1" customWidth="1"/>
    <col min="14601" max="14613" width="9.125" style="1" customWidth="1"/>
    <col min="14614" max="14614" width="16.75" style="1" bestFit="1" customWidth="1"/>
    <col min="14615" max="14845" width="9" style="1"/>
    <col min="14846" max="14846" width="2.125" style="1" customWidth="1"/>
    <col min="14847" max="14847" width="39" style="1" customWidth="1"/>
    <col min="14848" max="14849" width="9.875" style="1" bestFit="1" customWidth="1"/>
    <col min="14850" max="14850" width="10.25" style="1" bestFit="1" customWidth="1"/>
    <col min="14851" max="14852" width="12.75" style="1" bestFit="1" customWidth="1"/>
    <col min="14853" max="14853" width="13.125" style="1" bestFit="1" customWidth="1"/>
    <col min="14854" max="14856" width="10.625" style="1" bestFit="1" customWidth="1"/>
    <col min="14857" max="14869" width="9.125" style="1" customWidth="1"/>
    <col min="14870" max="14870" width="16.75" style="1" bestFit="1" customWidth="1"/>
    <col min="14871" max="15101" width="9" style="1"/>
    <col min="15102" max="15102" width="2.125" style="1" customWidth="1"/>
    <col min="15103" max="15103" width="39" style="1" customWidth="1"/>
    <col min="15104" max="15105" width="9.875" style="1" bestFit="1" customWidth="1"/>
    <col min="15106" max="15106" width="10.25" style="1" bestFit="1" customWidth="1"/>
    <col min="15107" max="15108" width="12.75" style="1" bestFit="1" customWidth="1"/>
    <col min="15109" max="15109" width="13.125" style="1" bestFit="1" customWidth="1"/>
    <col min="15110" max="15112" width="10.625" style="1" bestFit="1" customWidth="1"/>
    <col min="15113" max="15125" width="9.125" style="1" customWidth="1"/>
    <col min="15126" max="15126" width="16.75" style="1" bestFit="1" customWidth="1"/>
    <col min="15127" max="15357" width="9" style="1"/>
    <col min="15358" max="15358" width="2.125" style="1" customWidth="1"/>
    <col min="15359" max="15359" width="39" style="1" customWidth="1"/>
    <col min="15360" max="15361" width="9.875" style="1" bestFit="1" customWidth="1"/>
    <col min="15362" max="15362" width="10.25" style="1" bestFit="1" customWidth="1"/>
    <col min="15363" max="15364" width="12.75" style="1" bestFit="1" customWidth="1"/>
    <col min="15365" max="15365" width="13.125" style="1" bestFit="1" customWidth="1"/>
    <col min="15366" max="15368" width="10.625" style="1" bestFit="1" customWidth="1"/>
    <col min="15369" max="15381" width="9.125" style="1" customWidth="1"/>
    <col min="15382" max="15382" width="16.75" style="1" bestFit="1" customWidth="1"/>
    <col min="15383" max="15613" width="9" style="1"/>
    <col min="15614" max="15614" width="2.125" style="1" customWidth="1"/>
    <col min="15615" max="15615" width="39" style="1" customWidth="1"/>
    <col min="15616" max="15617" width="9.875" style="1" bestFit="1" customWidth="1"/>
    <col min="15618" max="15618" width="10.25" style="1" bestFit="1" customWidth="1"/>
    <col min="15619" max="15620" width="12.75" style="1" bestFit="1" customWidth="1"/>
    <col min="15621" max="15621" width="13.125" style="1" bestFit="1" customWidth="1"/>
    <col min="15622" max="15624" width="10.625" style="1" bestFit="1" customWidth="1"/>
    <col min="15625" max="15637" width="9.125" style="1" customWidth="1"/>
    <col min="15638" max="15638" width="16.75" style="1" bestFit="1" customWidth="1"/>
    <col min="15639" max="15869" width="9" style="1"/>
    <col min="15870" max="15870" width="2.125" style="1" customWidth="1"/>
    <col min="15871" max="15871" width="39" style="1" customWidth="1"/>
    <col min="15872" max="15873" width="9.875" style="1" bestFit="1" customWidth="1"/>
    <col min="15874" max="15874" width="10.25" style="1" bestFit="1" customWidth="1"/>
    <col min="15875" max="15876" width="12.75" style="1" bestFit="1" customWidth="1"/>
    <col min="15877" max="15877" width="13.125" style="1" bestFit="1" customWidth="1"/>
    <col min="15878" max="15880" width="10.625" style="1" bestFit="1" customWidth="1"/>
    <col min="15881" max="15893" width="9.125" style="1" customWidth="1"/>
    <col min="15894" max="15894" width="16.75" style="1" bestFit="1" customWidth="1"/>
    <col min="15895" max="16125" width="9" style="1"/>
    <col min="16126" max="16126" width="2.125" style="1" customWidth="1"/>
    <col min="16127" max="16127" width="39" style="1" customWidth="1"/>
    <col min="16128" max="16129" width="9.875" style="1" bestFit="1" customWidth="1"/>
    <col min="16130" max="16130" width="10.25" style="1" bestFit="1" customWidth="1"/>
    <col min="16131" max="16132" width="12.75" style="1" bestFit="1" customWidth="1"/>
    <col min="16133" max="16133" width="13.125" style="1" bestFit="1" customWidth="1"/>
    <col min="16134" max="16136" width="10.625" style="1" bestFit="1" customWidth="1"/>
    <col min="16137" max="16149" width="9.125" style="1" customWidth="1"/>
    <col min="16150" max="16150" width="16.75" style="1" bestFit="1" customWidth="1"/>
    <col min="16151" max="16384" width="9" style="1"/>
  </cols>
  <sheetData>
    <row r="1" spans="1:23" ht="13.5" thickBot="1"/>
    <row r="2" spans="1:23" ht="48" thickBot="1">
      <c r="B2" s="2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66</v>
      </c>
      <c r="N2" s="5" t="s">
        <v>67</v>
      </c>
      <c r="O2" s="4" t="s">
        <v>68</v>
      </c>
      <c r="P2" s="4" t="s">
        <v>69</v>
      </c>
      <c r="Q2" s="92" t="s">
        <v>70</v>
      </c>
      <c r="R2" s="92" t="s">
        <v>71</v>
      </c>
      <c r="S2" s="92" t="s">
        <v>72</v>
      </c>
      <c r="T2" s="92" t="s">
        <v>73</v>
      </c>
      <c r="U2" s="92" t="s">
        <v>74</v>
      </c>
      <c r="V2" s="92" t="s">
        <v>75</v>
      </c>
      <c r="W2" s="93" t="s">
        <v>76</v>
      </c>
    </row>
    <row r="3" spans="1:23" ht="15.75">
      <c r="B3" s="6" t="s">
        <v>11</v>
      </c>
      <c r="C3" s="7">
        <v>959953</v>
      </c>
      <c r="D3" s="7">
        <v>3163754</v>
      </c>
      <c r="E3" s="8">
        <v>2553410</v>
      </c>
      <c r="F3" s="9">
        <v>2897898</v>
      </c>
      <c r="G3" s="8">
        <v>3221838</v>
      </c>
      <c r="H3" s="9">
        <v>3293137</v>
      </c>
      <c r="I3" s="9">
        <v>3503223</v>
      </c>
      <c r="J3" s="9">
        <v>3740516</v>
      </c>
      <c r="K3" s="9">
        <v>2880986</v>
      </c>
      <c r="L3" s="10">
        <v>2760893</v>
      </c>
      <c r="M3" s="10">
        <v>2952263</v>
      </c>
      <c r="N3" s="10">
        <v>238283</v>
      </c>
      <c r="O3" s="10">
        <v>219248</v>
      </c>
      <c r="P3" s="10">
        <v>194875</v>
      </c>
      <c r="Q3" s="10">
        <v>226825</v>
      </c>
      <c r="R3" s="10">
        <v>240165</v>
      </c>
      <c r="S3" s="10">
        <v>219085</v>
      </c>
      <c r="T3" s="10">
        <v>227668</v>
      </c>
      <c r="U3" s="10">
        <v>200476</v>
      </c>
      <c r="V3" s="10">
        <v>213374</v>
      </c>
      <c r="W3" s="91">
        <f>SUM(C3:V3)</f>
        <v>33907870</v>
      </c>
    </row>
    <row r="4" spans="1:23" ht="15.75">
      <c r="B4" s="12" t="s">
        <v>12</v>
      </c>
      <c r="C4" s="13">
        <v>88532</v>
      </c>
      <c r="D4" s="13">
        <v>458464</v>
      </c>
      <c r="E4" s="14">
        <v>547549</v>
      </c>
      <c r="F4" s="15">
        <v>566487</v>
      </c>
      <c r="G4" s="14">
        <v>543656</v>
      </c>
      <c r="H4" s="9">
        <v>573884</v>
      </c>
      <c r="I4" s="9">
        <v>641876</v>
      </c>
      <c r="J4" s="9">
        <v>566201</v>
      </c>
      <c r="K4" s="9">
        <v>440126</v>
      </c>
      <c r="L4" s="16">
        <v>457512</v>
      </c>
      <c r="M4" s="16">
        <v>438834</v>
      </c>
      <c r="N4" s="17">
        <v>31499</v>
      </c>
      <c r="O4" s="17">
        <v>44636</v>
      </c>
      <c r="P4" s="17">
        <v>51002</v>
      </c>
      <c r="Q4" s="17">
        <v>38975</v>
      </c>
      <c r="R4" s="17">
        <v>42677</v>
      </c>
      <c r="S4" s="17">
        <v>38385</v>
      </c>
      <c r="T4" s="17">
        <v>42725</v>
      </c>
      <c r="U4" s="17">
        <v>42081</v>
      </c>
      <c r="V4" s="17">
        <v>37471</v>
      </c>
      <c r="W4" s="11">
        <f>SUM(C4:V4)</f>
        <v>5692572</v>
      </c>
    </row>
    <row r="5" spans="1:23" ht="15.75">
      <c r="B5" s="12" t="s">
        <v>13</v>
      </c>
      <c r="C5" s="18">
        <v>0.9</v>
      </c>
      <c r="D5" s="19">
        <v>0.83</v>
      </c>
      <c r="E5" s="20">
        <v>0.92</v>
      </c>
      <c r="F5" s="21">
        <v>0.94</v>
      </c>
      <c r="G5" s="22">
        <v>0.91289166666666655</v>
      </c>
      <c r="H5" s="23">
        <v>0.93285833333333346</v>
      </c>
      <c r="I5" s="23">
        <v>0.92740833333333328</v>
      </c>
      <c r="J5" s="23">
        <v>0.97377500000000017</v>
      </c>
      <c r="K5" s="23">
        <v>0.98360000000000003</v>
      </c>
      <c r="L5" s="24">
        <v>0.8559500000000001</v>
      </c>
      <c r="M5" s="24">
        <v>0.79649999999999999</v>
      </c>
      <c r="N5" s="24">
        <v>0.88260000000000005</v>
      </c>
      <c r="O5" s="24">
        <v>0.92684847707486162</v>
      </c>
      <c r="P5" s="24">
        <v>0.92755134574596576</v>
      </c>
      <c r="Q5" s="24">
        <v>0.93496778883915843</v>
      </c>
      <c r="R5" s="24">
        <v>0.972597076682025</v>
      </c>
      <c r="S5" s="24">
        <v>0.99799787610102775</v>
      </c>
      <c r="T5" s="24">
        <v>0.99497491411642403</v>
      </c>
      <c r="U5" s="24">
        <v>0.99842343661594779</v>
      </c>
      <c r="V5" s="24">
        <v>0.94679337610217129</v>
      </c>
      <c r="W5" s="25">
        <f>AVERAGE(C5:V5)</f>
        <v>0.92778688123054565</v>
      </c>
    </row>
    <row r="6" spans="1:23" ht="15.75">
      <c r="A6" s="26"/>
      <c r="B6" s="12" t="s">
        <v>14</v>
      </c>
      <c r="C6" s="27">
        <v>27.53</v>
      </c>
      <c r="D6" s="28">
        <v>22.36</v>
      </c>
      <c r="E6" s="29">
        <v>23.1</v>
      </c>
      <c r="F6" s="30">
        <v>25.59</v>
      </c>
      <c r="G6" s="31">
        <v>28.5</v>
      </c>
      <c r="H6" s="32">
        <v>28.36</v>
      </c>
      <c r="I6" s="32">
        <v>33.43</v>
      </c>
      <c r="J6" s="32">
        <v>31.390833333333337</v>
      </c>
      <c r="K6" s="32">
        <v>28.139999999999997</v>
      </c>
      <c r="L6" s="29">
        <v>22.743333333333336</v>
      </c>
      <c r="M6" s="29">
        <v>15.895000000000001</v>
      </c>
      <c r="N6" s="29">
        <v>16.14</v>
      </c>
      <c r="O6" s="29">
        <v>15.33</v>
      </c>
      <c r="P6" s="29">
        <v>15.58</v>
      </c>
      <c r="Q6" s="29">
        <v>15</v>
      </c>
      <c r="R6" s="29">
        <v>14.38</v>
      </c>
      <c r="S6" s="29">
        <v>16.12</v>
      </c>
      <c r="T6" s="29">
        <v>15.26</v>
      </c>
      <c r="U6" s="29">
        <v>15.06</v>
      </c>
      <c r="V6" s="29">
        <v>15.19</v>
      </c>
      <c r="W6" s="33">
        <f>AVERAGE(C6:V6)</f>
        <v>21.254958333333327</v>
      </c>
    </row>
    <row r="7" spans="1:23" ht="15.75">
      <c r="A7" s="26"/>
      <c r="B7" s="12" t="s">
        <v>15</v>
      </c>
      <c r="C7" s="34">
        <v>31.01</v>
      </c>
      <c r="D7" s="28">
        <v>24.59</v>
      </c>
      <c r="E7" s="29">
        <v>27.17</v>
      </c>
      <c r="F7" s="30">
        <v>30.08</v>
      </c>
      <c r="G7" s="31">
        <v>28.27</v>
      </c>
      <c r="H7" s="35">
        <v>31.26</v>
      </c>
      <c r="I7" s="32">
        <v>37.04</v>
      </c>
      <c r="J7" s="32">
        <v>34.470833333333324</v>
      </c>
      <c r="K7" s="32">
        <v>29.525000000000002</v>
      </c>
      <c r="L7" s="29">
        <v>26.004166666666666</v>
      </c>
      <c r="M7" s="29">
        <v>18.784166666666668</v>
      </c>
      <c r="N7" s="29">
        <v>18.52</v>
      </c>
      <c r="O7" s="29">
        <v>17.12</v>
      </c>
      <c r="P7" s="29">
        <v>18.45</v>
      </c>
      <c r="Q7" s="29">
        <v>18.03</v>
      </c>
      <c r="R7" s="29">
        <v>18.12</v>
      </c>
      <c r="S7" s="29">
        <v>19.16</v>
      </c>
      <c r="T7" s="29">
        <v>19.559999999999999</v>
      </c>
      <c r="U7" s="29">
        <v>19.440000000000001</v>
      </c>
      <c r="V7" s="29">
        <v>18.45</v>
      </c>
      <c r="W7" s="33">
        <f>AVERAGE(C7:V7)</f>
        <v>24.252708333333334</v>
      </c>
    </row>
    <row r="8" spans="1:23" ht="63" customHeight="1">
      <c r="B8" s="12" t="s">
        <v>16</v>
      </c>
      <c r="C8" s="36">
        <v>126</v>
      </c>
      <c r="D8" s="36">
        <v>280</v>
      </c>
      <c r="E8" s="37" t="s">
        <v>17</v>
      </c>
      <c r="F8" s="38" t="s">
        <v>18</v>
      </c>
      <c r="G8" s="38" t="s">
        <v>19</v>
      </c>
      <c r="H8" s="38" t="s">
        <v>20</v>
      </c>
      <c r="I8" s="38" t="s">
        <v>20</v>
      </c>
      <c r="J8" s="38" t="s">
        <v>20</v>
      </c>
      <c r="K8" s="38" t="s">
        <v>20</v>
      </c>
      <c r="L8" s="39" t="s">
        <v>21</v>
      </c>
      <c r="M8" s="39" t="s">
        <v>22</v>
      </c>
      <c r="N8" s="39" t="s">
        <v>77</v>
      </c>
      <c r="O8" s="39" t="s">
        <v>77</v>
      </c>
      <c r="P8" s="39" t="s">
        <v>77</v>
      </c>
      <c r="Q8" s="39" t="s">
        <v>77</v>
      </c>
      <c r="R8" s="39" t="s">
        <v>77</v>
      </c>
      <c r="S8" s="39" t="s">
        <v>77</v>
      </c>
      <c r="T8" s="39" t="s">
        <v>77</v>
      </c>
      <c r="U8" s="39" t="s">
        <v>77</v>
      </c>
      <c r="V8" s="39" t="s">
        <v>77</v>
      </c>
      <c r="W8" s="39" t="s">
        <v>77</v>
      </c>
    </row>
    <row r="9" spans="1:23" ht="15.75">
      <c r="B9" s="12" t="s">
        <v>23</v>
      </c>
      <c r="C9" s="40">
        <v>5</v>
      </c>
      <c r="D9" s="7">
        <v>27</v>
      </c>
      <c r="E9" s="14">
        <v>27</v>
      </c>
      <c r="F9" s="41">
        <v>27</v>
      </c>
      <c r="G9" s="42">
        <v>27</v>
      </c>
      <c r="H9" s="43">
        <v>27</v>
      </c>
      <c r="I9" s="41">
        <v>27</v>
      </c>
      <c r="J9" s="41">
        <v>27</v>
      </c>
      <c r="K9" s="41">
        <v>27</v>
      </c>
      <c r="L9" s="41">
        <v>27</v>
      </c>
      <c r="M9" s="41">
        <v>27</v>
      </c>
      <c r="N9" s="41">
        <v>33</v>
      </c>
      <c r="O9" s="41">
        <v>33</v>
      </c>
      <c r="P9" s="41">
        <v>33</v>
      </c>
      <c r="Q9" s="41">
        <v>33</v>
      </c>
      <c r="R9" s="41">
        <v>33</v>
      </c>
      <c r="S9" s="41">
        <v>33</v>
      </c>
      <c r="T9" s="41">
        <v>33</v>
      </c>
      <c r="U9" s="41">
        <v>33</v>
      </c>
      <c r="V9" s="41">
        <v>33</v>
      </c>
      <c r="W9" s="11">
        <v>33</v>
      </c>
    </row>
    <row r="10" spans="1:23" ht="15.75">
      <c r="B10" s="12" t="s">
        <v>24</v>
      </c>
      <c r="C10" s="44">
        <v>2.19</v>
      </c>
      <c r="D10" s="13">
        <v>4.4800000000000004</v>
      </c>
      <c r="E10" s="14">
        <v>5.37</v>
      </c>
      <c r="F10" s="41">
        <v>5.53</v>
      </c>
      <c r="G10" s="31">
        <v>5.061040174961307</v>
      </c>
      <c r="H10" s="35">
        <v>5.058536602934228</v>
      </c>
      <c r="I10" s="32">
        <v>5.6542968563492897</v>
      </c>
      <c r="J10" s="32">
        <v>4.9734657638334996</v>
      </c>
      <c r="K10" s="32">
        <v>3.8779691520836113</v>
      </c>
      <c r="L10" s="31">
        <v>3.9748493125424975</v>
      </c>
      <c r="M10" s="31">
        <v>3.8046436515345339</v>
      </c>
      <c r="N10" s="45">
        <f>N4/311/30</f>
        <v>3.3760986066452303</v>
      </c>
      <c r="O10" s="45">
        <f t="shared" ref="O10:V10" si="0">O4/311/31</f>
        <v>4.629810185665387</v>
      </c>
      <c r="P10" s="45">
        <f t="shared" si="0"/>
        <v>5.290115133284929</v>
      </c>
      <c r="Q10" s="45">
        <f t="shared" si="0"/>
        <v>4.042630432527746</v>
      </c>
      <c r="R10" s="45">
        <f t="shared" si="0"/>
        <v>4.4266154963178099</v>
      </c>
      <c r="S10" s="45">
        <f t="shared" si="0"/>
        <v>3.9814334612592055</v>
      </c>
      <c r="T10" s="45">
        <f t="shared" si="0"/>
        <v>4.4315942329633859</v>
      </c>
      <c r="U10" s="45">
        <f t="shared" si="0"/>
        <v>4.364796182968572</v>
      </c>
      <c r="V10" s="45">
        <f t="shared" si="0"/>
        <v>3.8866300176330255</v>
      </c>
      <c r="W10" s="33">
        <f>AVERAGE(C10:V10)</f>
        <v>4.4202262631752127</v>
      </c>
    </row>
    <row r="11" spans="1:23" ht="15.75">
      <c r="B11" s="12" t="s">
        <v>25</v>
      </c>
      <c r="C11" s="44">
        <v>3.72</v>
      </c>
      <c r="D11" s="13">
        <v>3.93</v>
      </c>
      <c r="E11" s="14">
        <v>3.25</v>
      </c>
      <c r="F11" s="35">
        <v>3.39</v>
      </c>
      <c r="G11" s="31">
        <v>2.99</v>
      </c>
      <c r="H11" s="35">
        <v>3.31</v>
      </c>
      <c r="I11" s="32">
        <v>3.2168600264101115</v>
      </c>
      <c r="J11" s="32">
        <v>3.0399999999999996</v>
      </c>
      <c r="K11" s="32">
        <v>2.4133333333333336</v>
      </c>
      <c r="L11" s="31">
        <v>2.3833333333333329</v>
      </c>
      <c r="M11" s="31">
        <v>2.4849999999999999</v>
      </c>
      <c r="N11" s="31">
        <v>3.1454643285677197</v>
      </c>
      <c r="O11" s="31">
        <v>3.3798143428628156</v>
      </c>
      <c r="P11" s="31">
        <v>3.5098148717249713</v>
      </c>
      <c r="Q11" s="31">
        <v>3.49</v>
      </c>
      <c r="R11" s="31">
        <v>3.58</v>
      </c>
      <c r="S11" s="31">
        <v>3.7591509732305077</v>
      </c>
      <c r="T11" s="31">
        <v>4.0501559967407683</v>
      </c>
      <c r="U11" s="31">
        <v>3.8871884036844215</v>
      </c>
      <c r="V11" s="31">
        <v>3.4551147796192785</v>
      </c>
      <c r="W11" s="33">
        <f>AVERAGE(C11:V11)</f>
        <v>3.3192615194753627</v>
      </c>
    </row>
    <row r="12" spans="1:23" ht="15.75">
      <c r="B12" s="12" t="s">
        <v>26</v>
      </c>
      <c r="C12" s="44">
        <v>2.4500000000000002</v>
      </c>
      <c r="D12" s="13">
        <v>2.34</v>
      </c>
      <c r="E12" s="31">
        <v>3.23</v>
      </c>
      <c r="F12" s="35">
        <v>3.27</v>
      </c>
      <c r="G12" s="31">
        <v>2.7517788781346835</v>
      </c>
      <c r="H12" s="35">
        <v>3.3712919401761323</v>
      </c>
      <c r="I12" s="32">
        <v>3.8993127482988488</v>
      </c>
      <c r="J12" s="32">
        <v>3.7046358523880882</v>
      </c>
      <c r="K12" s="32">
        <v>2.9823781699520726</v>
      </c>
      <c r="L12" s="31">
        <v>3.0235337505330246</v>
      </c>
      <c r="M12" s="31">
        <v>3.0481332618792423</v>
      </c>
      <c r="N12" s="45">
        <f t="shared" ref="N12:V12" si="1">N13/311/30</f>
        <v>3.8993569131832801</v>
      </c>
      <c r="O12" s="45">
        <f t="shared" si="1"/>
        <v>4.0446945337620583</v>
      </c>
      <c r="P12" s="45">
        <f t="shared" si="1"/>
        <v>4.0221864951768493</v>
      </c>
      <c r="Q12" s="45">
        <f t="shared" si="1"/>
        <v>4.1129689174705257</v>
      </c>
      <c r="R12" s="45">
        <f>R13/311/30</f>
        <v>4.5188638799571272</v>
      </c>
      <c r="S12" s="45">
        <f t="shared" si="1"/>
        <v>4.0434083601286179</v>
      </c>
      <c r="T12" s="45">
        <f t="shared" si="1"/>
        <v>4.4638799571275456</v>
      </c>
      <c r="U12" s="45">
        <f t="shared" si="1"/>
        <v>4.392282958199357</v>
      </c>
      <c r="V12" s="45">
        <f t="shared" si="1"/>
        <v>3.8959271168274383</v>
      </c>
      <c r="W12" s="33">
        <f>AVERAGE(C12:V12)</f>
        <v>3.5732316866597444</v>
      </c>
    </row>
    <row r="13" spans="1:23" ht="31.5">
      <c r="B13" s="12" t="s">
        <v>27</v>
      </c>
      <c r="C13" s="13">
        <v>37855</v>
      </c>
      <c r="D13" s="13">
        <v>271587</v>
      </c>
      <c r="E13" s="14">
        <v>320344</v>
      </c>
      <c r="F13" s="41">
        <v>335282</v>
      </c>
      <c r="G13" s="14">
        <v>296068</v>
      </c>
      <c r="H13" s="9">
        <v>382294</v>
      </c>
      <c r="I13" s="9">
        <v>442511</v>
      </c>
      <c r="J13" s="9">
        <v>421669</v>
      </c>
      <c r="K13" s="9">
        <v>337648</v>
      </c>
      <c r="L13" s="17">
        <v>343050</v>
      </c>
      <c r="M13" s="17">
        <v>341269</v>
      </c>
      <c r="N13" s="13">
        <v>36381</v>
      </c>
      <c r="O13" s="13">
        <v>37737</v>
      </c>
      <c r="P13" s="17">
        <v>37527</v>
      </c>
      <c r="Q13" s="13">
        <v>38374</v>
      </c>
      <c r="R13" s="17">
        <v>42161</v>
      </c>
      <c r="S13" s="17">
        <v>37725</v>
      </c>
      <c r="T13" s="17">
        <v>41648</v>
      </c>
      <c r="U13" s="17">
        <v>40980</v>
      </c>
      <c r="V13" s="17">
        <v>36349</v>
      </c>
      <c r="W13" s="11">
        <f t="shared" ref="W13:W18" si="2">SUM(C13:V13)</f>
        <v>3878459</v>
      </c>
    </row>
    <row r="14" spans="1:23" ht="15.75">
      <c r="B14" s="12" t="s">
        <v>28</v>
      </c>
      <c r="C14" s="13">
        <v>1663</v>
      </c>
      <c r="D14" s="13">
        <v>9059</v>
      </c>
      <c r="E14" s="14">
        <v>11530</v>
      </c>
      <c r="F14" s="9">
        <v>11900</v>
      </c>
      <c r="G14" s="14">
        <v>9497</v>
      </c>
      <c r="H14" s="9">
        <v>5451</v>
      </c>
      <c r="I14" s="9">
        <v>3413</v>
      </c>
      <c r="J14" s="9">
        <v>3079</v>
      </c>
      <c r="K14" s="9">
        <v>2564</v>
      </c>
      <c r="L14" s="17">
        <v>2923</v>
      </c>
      <c r="M14" s="17">
        <v>2569</v>
      </c>
      <c r="N14" s="17">
        <v>206</v>
      </c>
      <c r="O14" s="17">
        <v>174</v>
      </c>
      <c r="P14" s="17">
        <v>225</v>
      </c>
      <c r="Q14" s="17">
        <v>218</v>
      </c>
      <c r="R14" s="17">
        <v>123</v>
      </c>
      <c r="S14" s="17">
        <v>74</v>
      </c>
      <c r="T14" s="17">
        <v>132</v>
      </c>
      <c r="U14" s="17">
        <v>94</v>
      </c>
      <c r="V14" s="17">
        <v>140</v>
      </c>
      <c r="W14" s="11">
        <f t="shared" si="2"/>
        <v>65034</v>
      </c>
    </row>
    <row r="15" spans="1:23" ht="15.75">
      <c r="B15" s="12" t="s">
        <v>29</v>
      </c>
      <c r="C15" s="13">
        <v>7497</v>
      </c>
      <c r="D15" s="13">
        <v>21862</v>
      </c>
      <c r="E15" s="14">
        <v>37202</v>
      </c>
      <c r="F15" s="9">
        <v>30918</v>
      </c>
      <c r="G15" s="14">
        <v>22097</v>
      </c>
      <c r="H15" s="9">
        <v>2828</v>
      </c>
      <c r="I15" s="9">
        <v>5795</v>
      </c>
      <c r="J15" s="9">
        <v>787</v>
      </c>
      <c r="K15" s="9">
        <v>193</v>
      </c>
      <c r="L15" s="17">
        <v>1949</v>
      </c>
      <c r="M15" s="17">
        <v>2933</v>
      </c>
      <c r="N15" s="17">
        <v>426</v>
      </c>
      <c r="O15" s="17">
        <v>387</v>
      </c>
      <c r="P15" s="17">
        <v>236</v>
      </c>
      <c r="Q15" s="17">
        <v>115</v>
      </c>
      <c r="R15" s="17">
        <v>135</v>
      </c>
      <c r="S15" s="17">
        <v>143</v>
      </c>
      <c r="T15" s="17">
        <v>205</v>
      </c>
      <c r="U15" s="17">
        <v>130</v>
      </c>
      <c r="V15" s="17">
        <v>85</v>
      </c>
      <c r="W15" s="11">
        <f t="shared" si="2"/>
        <v>135923</v>
      </c>
    </row>
    <row r="16" spans="1:23" ht="15.75">
      <c r="B16" s="46" t="s">
        <v>30</v>
      </c>
      <c r="C16" s="13">
        <f>SUM(C13:C15)</f>
        <v>47015</v>
      </c>
      <c r="D16" s="13">
        <f t="shared" ref="D16:I16" si="3">SUM(D13:D15)</f>
        <v>302508</v>
      </c>
      <c r="E16" s="13">
        <f t="shared" si="3"/>
        <v>369076</v>
      </c>
      <c r="F16" s="13">
        <f t="shared" si="3"/>
        <v>378100</v>
      </c>
      <c r="G16" s="13">
        <f t="shared" si="3"/>
        <v>327662</v>
      </c>
      <c r="H16" s="13">
        <f t="shared" si="3"/>
        <v>390573</v>
      </c>
      <c r="I16" s="13">
        <f t="shared" si="3"/>
        <v>451719</v>
      </c>
      <c r="J16" s="13">
        <v>425535</v>
      </c>
      <c r="K16" s="13">
        <v>340405</v>
      </c>
      <c r="L16" s="17">
        <v>347922</v>
      </c>
      <c r="M16" s="17">
        <v>356771</v>
      </c>
      <c r="N16" s="17">
        <f>N15+N14+N13</f>
        <v>37013</v>
      </c>
      <c r="O16" s="17">
        <f t="shared" ref="O16:V16" si="4">O13+O14+O15</f>
        <v>38298</v>
      </c>
      <c r="P16" s="17">
        <f t="shared" si="4"/>
        <v>37988</v>
      </c>
      <c r="Q16" s="17">
        <f t="shared" si="4"/>
        <v>38707</v>
      </c>
      <c r="R16" s="17">
        <f t="shared" si="4"/>
        <v>42419</v>
      </c>
      <c r="S16" s="17">
        <f t="shared" si="4"/>
        <v>37942</v>
      </c>
      <c r="T16" s="17">
        <f t="shared" si="4"/>
        <v>41985</v>
      </c>
      <c r="U16" s="17">
        <f t="shared" si="4"/>
        <v>41204</v>
      </c>
      <c r="V16" s="17">
        <f t="shared" si="4"/>
        <v>36574</v>
      </c>
      <c r="W16" s="11">
        <f t="shared" si="2"/>
        <v>4089416</v>
      </c>
    </row>
    <row r="17" spans="2:23" ht="15.75">
      <c r="B17" s="12" t="s">
        <v>31</v>
      </c>
      <c r="C17" s="47">
        <v>7184</v>
      </c>
      <c r="D17" s="48">
        <v>11575</v>
      </c>
      <c r="E17" s="14">
        <v>7445</v>
      </c>
      <c r="F17" s="9">
        <v>18571</v>
      </c>
      <c r="G17" s="14">
        <v>14872</v>
      </c>
      <c r="H17" s="9">
        <v>19472</v>
      </c>
      <c r="I17" s="9">
        <v>29239</v>
      </c>
      <c r="J17" s="9">
        <v>20456</v>
      </c>
      <c r="K17" s="9">
        <v>8736</v>
      </c>
      <c r="L17" s="17">
        <v>7436</v>
      </c>
      <c r="M17" s="17">
        <v>15201</v>
      </c>
      <c r="N17" s="17">
        <v>1713</v>
      </c>
      <c r="O17" s="17">
        <v>860</v>
      </c>
      <c r="P17" s="17">
        <v>512</v>
      </c>
      <c r="Q17" s="17">
        <v>501</v>
      </c>
      <c r="R17" s="17">
        <v>406</v>
      </c>
      <c r="S17" s="17">
        <v>213</v>
      </c>
      <c r="T17" s="17">
        <v>438</v>
      </c>
      <c r="U17" s="17">
        <v>434</v>
      </c>
      <c r="V17" s="17">
        <v>428</v>
      </c>
      <c r="W17" s="11">
        <f t="shared" si="2"/>
        <v>165692</v>
      </c>
    </row>
    <row r="18" spans="2:23" ht="15.75">
      <c r="B18" s="12" t="s">
        <v>32</v>
      </c>
      <c r="C18" s="49">
        <v>174</v>
      </c>
      <c r="D18" s="50">
        <v>2372</v>
      </c>
      <c r="E18" s="14">
        <v>2189</v>
      </c>
      <c r="F18" s="9">
        <v>2215</v>
      </c>
      <c r="G18" s="14">
        <v>1655</v>
      </c>
      <c r="H18" s="9">
        <v>2625</v>
      </c>
      <c r="I18" s="9">
        <v>2510</v>
      </c>
      <c r="J18" s="9">
        <v>2373</v>
      </c>
      <c r="K18" s="9">
        <v>2811</v>
      </c>
      <c r="L18" s="17">
        <v>2716</v>
      </c>
      <c r="M18" s="17">
        <v>2554</v>
      </c>
      <c r="N18" s="17">
        <v>180</v>
      </c>
      <c r="O18" s="17">
        <v>130</v>
      </c>
      <c r="P18" s="17">
        <v>136</v>
      </c>
      <c r="Q18" s="17">
        <v>61</v>
      </c>
      <c r="R18" s="17">
        <v>15</v>
      </c>
      <c r="S18" s="17">
        <v>54</v>
      </c>
      <c r="T18" s="17">
        <v>55</v>
      </c>
      <c r="U18" s="17">
        <v>183</v>
      </c>
      <c r="V18" s="17">
        <v>162</v>
      </c>
      <c r="W18" s="11">
        <f t="shared" si="2"/>
        <v>25170</v>
      </c>
    </row>
    <row r="19" spans="2:23" ht="15">
      <c r="B19" s="51" t="s">
        <v>33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</row>
    <row r="20" spans="2:23" ht="15.75">
      <c r="B20" s="54" t="s">
        <v>34</v>
      </c>
      <c r="C20" s="7">
        <v>47015</v>
      </c>
      <c r="D20" s="7">
        <v>302508</v>
      </c>
      <c r="E20" s="55">
        <v>369076</v>
      </c>
      <c r="F20" s="55">
        <v>378100</v>
      </c>
      <c r="G20" s="14">
        <v>327662</v>
      </c>
      <c r="H20" s="8">
        <v>390573</v>
      </c>
      <c r="I20" s="9">
        <v>451719</v>
      </c>
      <c r="J20" s="14">
        <v>425772</v>
      </c>
      <c r="K20" s="14">
        <v>337759</v>
      </c>
      <c r="L20" s="17">
        <v>348321</v>
      </c>
      <c r="M20" s="17">
        <v>346643</v>
      </c>
      <c r="N20" s="17">
        <v>31713</v>
      </c>
      <c r="O20" s="17">
        <v>38007</v>
      </c>
      <c r="P20" s="17">
        <v>37988</v>
      </c>
      <c r="Q20" s="17">
        <v>38707</v>
      </c>
      <c r="R20" s="17">
        <v>42419</v>
      </c>
      <c r="S20" s="17">
        <v>37942</v>
      </c>
      <c r="T20" s="17">
        <v>41985</v>
      </c>
      <c r="U20" s="17">
        <v>41204</v>
      </c>
      <c r="V20" s="17">
        <v>36574</v>
      </c>
      <c r="W20" s="11">
        <f>SUM(C20:V20)</f>
        <v>4071687</v>
      </c>
    </row>
    <row r="21" spans="2:23" ht="15.75">
      <c r="B21" s="56" t="s">
        <v>35</v>
      </c>
      <c r="C21" s="13">
        <v>765</v>
      </c>
      <c r="D21" s="13">
        <v>1621</v>
      </c>
      <c r="E21" s="55">
        <v>2483</v>
      </c>
      <c r="F21" s="55">
        <v>2758</v>
      </c>
      <c r="G21" s="14">
        <v>3790</v>
      </c>
      <c r="H21" s="8">
        <v>4011</v>
      </c>
      <c r="I21" s="9">
        <v>4376</v>
      </c>
      <c r="J21" s="14">
        <v>2986</v>
      </c>
      <c r="K21" s="14">
        <v>1355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1">
        <f>SUM(C21:V21)</f>
        <v>24145</v>
      </c>
    </row>
    <row r="22" spans="2:23" ht="15.75">
      <c r="B22" s="56" t="s">
        <v>36</v>
      </c>
      <c r="C22" s="13">
        <v>90</v>
      </c>
      <c r="D22" s="13">
        <v>155</v>
      </c>
      <c r="E22" s="55">
        <v>83</v>
      </c>
      <c r="F22" s="55">
        <v>4</v>
      </c>
      <c r="G22" s="14">
        <v>1891</v>
      </c>
      <c r="H22" s="8">
        <v>259</v>
      </c>
      <c r="I22" s="9">
        <v>0</v>
      </c>
      <c r="J22" s="14">
        <v>0</v>
      </c>
      <c r="K22" s="14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1">
        <f>SUM(C22:V22)</f>
        <v>2482</v>
      </c>
    </row>
    <row r="23" spans="2:23" ht="15.75">
      <c r="B23" s="57" t="s">
        <v>37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</row>
    <row r="24" spans="2:23" ht="15.75">
      <c r="B24" s="60" t="s">
        <v>38</v>
      </c>
      <c r="C24" s="7">
        <v>13025</v>
      </c>
      <c r="D24" s="7">
        <v>106618</v>
      </c>
      <c r="E24" s="55">
        <v>127939</v>
      </c>
      <c r="F24" s="55">
        <v>129633</v>
      </c>
      <c r="G24" s="14">
        <v>115644</v>
      </c>
      <c r="H24" s="8">
        <v>149410</v>
      </c>
      <c r="I24" s="9">
        <v>165583</v>
      </c>
      <c r="J24" s="9">
        <v>165647</v>
      </c>
      <c r="K24" s="9">
        <v>153693</v>
      </c>
      <c r="L24" s="17">
        <v>143919</v>
      </c>
      <c r="M24" s="10">
        <v>143158</v>
      </c>
      <c r="N24" s="13">
        <v>10684</v>
      </c>
      <c r="O24" s="13">
        <v>12867</v>
      </c>
      <c r="P24" s="13">
        <v>11697</v>
      </c>
      <c r="Q24" s="13">
        <v>13145</v>
      </c>
      <c r="R24" s="10">
        <v>16495</v>
      </c>
      <c r="S24" s="10">
        <v>15911</v>
      </c>
      <c r="T24" s="10">
        <v>17323</v>
      </c>
      <c r="U24" s="10">
        <v>16600</v>
      </c>
      <c r="V24" s="10">
        <v>15358</v>
      </c>
      <c r="W24" s="11">
        <f t="shared" ref="W24:W31" si="5">SUM(C24:V24)</f>
        <v>1544349</v>
      </c>
    </row>
    <row r="25" spans="2:23" ht="15.75">
      <c r="B25" s="62" t="s">
        <v>39</v>
      </c>
      <c r="C25" s="13">
        <v>4969</v>
      </c>
      <c r="D25" s="13">
        <v>42912</v>
      </c>
      <c r="E25" s="55">
        <v>49132</v>
      </c>
      <c r="F25" s="55">
        <v>57110</v>
      </c>
      <c r="G25" s="14">
        <v>48759</v>
      </c>
      <c r="H25" s="8">
        <v>63084</v>
      </c>
      <c r="I25" s="9">
        <v>84731</v>
      </c>
      <c r="J25" s="9">
        <v>70869</v>
      </c>
      <c r="K25" s="9">
        <v>41250</v>
      </c>
      <c r="L25" s="17">
        <v>42247</v>
      </c>
      <c r="M25" s="10">
        <v>41335</v>
      </c>
      <c r="N25" s="10">
        <v>4321</v>
      </c>
      <c r="O25" s="10">
        <v>4289</v>
      </c>
      <c r="P25" s="10">
        <v>4158</v>
      </c>
      <c r="Q25" s="10">
        <v>3187</v>
      </c>
      <c r="R25" s="10">
        <v>3431</v>
      </c>
      <c r="S25" s="10">
        <v>3699</v>
      </c>
      <c r="T25" s="10">
        <v>4130</v>
      </c>
      <c r="U25" s="10">
        <v>3902</v>
      </c>
      <c r="V25" s="10">
        <v>3379</v>
      </c>
      <c r="W25" s="11">
        <f t="shared" si="5"/>
        <v>580894</v>
      </c>
    </row>
    <row r="26" spans="2:23" ht="15.75">
      <c r="B26" s="62" t="s">
        <v>40</v>
      </c>
      <c r="C26" s="13">
        <v>3701</v>
      </c>
      <c r="D26" s="13">
        <v>21571</v>
      </c>
      <c r="E26" s="55">
        <v>20282</v>
      </c>
      <c r="F26" s="55">
        <v>20060</v>
      </c>
      <c r="G26" s="14">
        <v>17089</v>
      </c>
      <c r="H26" s="8">
        <v>21551</v>
      </c>
      <c r="I26" s="9">
        <v>21872</v>
      </c>
      <c r="J26" s="9">
        <v>21452</v>
      </c>
      <c r="K26" s="9">
        <v>19148</v>
      </c>
      <c r="L26" s="17">
        <v>21292</v>
      </c>
      <c r="M26" s="10">
        <v>23826</v>
      </c>
      <c r="N26" s="10">
        <v>2743</v>
      </c>
      <c r="O26" s="10">
        <v>2750</v>
      </c>
      <c r="P26" s="10">
        <v>2433</v>
      </c>
      <c r="Q26" s="10">
        <v>1552</v>
      </c>
      <c r="R26" s="10">
        <v>2248</v>
      </c>
      <c r="S26" s="10">
        <v>2207</v>
      </c>
      <c r="T26" s="10">
        <v>2807</v>
      </c>
      <c r="U26" s="10">
        <v>3110</v>
      </c>
      <c r="V26" s="10">
        <v>2752</v>
      </c>
      <c r="W26" s="11">
        <f t="shared" si="5"/>
        <v>234446</v>
      </c>
    </row>
    <row r="27" spans="2:23" ht="15.75">
      <c r="B27" s="62" t="s">
        <v>41</v>
      </c>
      <c r="C27" s="13">
        <v>2093</v>
      </c>
      <c r="D27" s="13">
        <v>11411</v>
      </c>
      <c r="E27" s="55">
        <v>11546</v>
      </c>
      <c r="F27" s="55">
        <v>11599</v>
      </c>
      <c r="G27" s="14">
        <v>11229</v>
      </c>
      <c r="H27" s="8">
        <v>16904</v>
      </c>
      <c r="I27" s="9">
        <v>18924</v>
      </c>
      <c r="J27" s="9">
        <v>17194</v>
      </c>
      <c r="K27" s="9">
        <v>11919</v>
      </c>
      <c r="L27" s="17">
        <v>12351</v>
      </c>
      <c r="M27" s="10">
        <v>11217</v>
      </c>
      <c r="N27" s="10">
        <v>1376</v>
      </c>
      <c r="O27" s="10">
        <v>1353</v>
      </c>
      <c r="P27" s="10">
        <v>1365</v>
      </c>
      <c r="Q27" s="10">
        <v>942</v>
      </c>
      <c r="R27" s="10">
        <v>699</v>
      </c>
      <c r="S27" s="10">
        <v>938</v>
      </c>
      <c r="T27" s="10">
        <v>1225</v>
      </c>
      <c r="U27" s="10">
        <v>1368</v>
      </c>
      <c r="V27" s="10">
        <v>1302</v>
      </c>
      <c r="W27" s="11">
        <f t="shared" si="5"/>
        <v>146955</v>
      </c>
    </row>
    <row r="28" spans="2:23" ht="15.75">
      <c r="B28" s="62" t="s">
        <v>42</v>
      </c>
      <c r="C28" s="13">
        <v>2006</v>
      </c>
      <c r="D28" s="13">
        <v>9139</v>
      </c>
      <c r="E28" s="55">
        <v>10969</v>
      </c>
      <c r="F28" s="55">
        <v>10792</v>
      </c>
      <c r="G28" s="14">
        <v>8695</v>
      </c>
      <c r="H28" s="8">
        <v>11733</v>
      </c>
      <c r="I28" s="9">
        <v>12415</v>
      </c>
      <c r="J28" s="9">
        <v>12884</v>
      </c>
      <c r="K28" s="9">
        <v>10651</v>
      </c>
      <c r="L28" s="17">
        <v>11899</v>
      </c>
      <c r="M28" s="10">
        <v>11625</v>
      </c>
      <c r="N28" s="10">
        <v>1479</v>
      </c>
      <c r="O28" s="10">
        <v>1563</v>
      </c>
      <c r="P28" s="10">
        <v>1539</v>
      </c>
      <c r="Q28" s="10">
        <v>1177</v>
      </c>
      <c r="R28" s="10">
        <v>1371</v>
      </c>
      <c r="S28" s="10">
        <v>1287</v>
      </c>
      <c r="T28" s="10">
        <v>1492</v>
      </c>
      <c r="U28" s="10">
        <v>1753</v>
      </c>
      <c r="V28" s="10">
        <v>1805</v>
      </c>
      <c r="W28" s="11">
        <f t="shared" si="5"/>
        <v>126274</v>
      </c>
    </row>
    <row r="29" spans="2:23" ht="15.75">
      <c r="B29" s="62" t="s">
        <v>43</v>
      </c>
      <c r="C29" s="13">
        <v>692</v>
      </c>
      <c r="D29" s="13">
        <v>4862</v>
      </c>
      <c r="E29" s="55">
        <v>5266</v>
      </c>
      <c r="F29" s="55">
        <v>5755</v>
      </c>
      <c r="G29" s="14">
        <v>4993</v>
      </c>
      <c r="H29" s="8">
        <v>5044</v>
      </c>
      <c r="I29" s="9">
        <v>4914</v>
      </c>
      <c r="J29" s="9">
        <v>4861</v>
      </c>
      <c r="K29" s="9">
        <v>4716</v>
      </c>
      <c r="L29" s="17">
        <v>4775</v>
      </c>
      <c r="M29" s="10">
        <v>4525</v>
      </c>
      <c r="N29" s="10">
        <v>576</v>
      </c>
      <c r="O29" s="10">
        <v>639</v>
      </c>
      <c r="P29" s="10">
        <v>572</v>
      </c>
      <c r="Q29" s="10">
        <v>466</v>
      </c>
      <c r="R29" s="10">
        <v>659</v>
      </c>
      <c r="S29" s="10">
        <v>626</v>
      </c>
      <c r="T29" s="10">
        <v>710</v>
      </c>
      <c r="U29" s="10">
        <v>646</v>
      </c>
      <c r="V29" s="10">
        <v>419</v>
      </c>
      <c r="W29" s="11">
        <f t="shared" si="5"/>
        <v>55716</v>
      </c>
    </row>
    <row r="30" spans="2:23" ht="15.75">
      <c r="B30" s="62" t="s">
        <v>44</v>
      </c>
      <c r="C30" s="13">
        <v>11363</v>
      </c>
      <c r="D30" s="13">
        <v>75074</v>
      </c>
      <c r="E30" s="55">
        <v>95740</v>
      </c>
      <c r="F30" s="55">
        <v>100293</v>
      </c>
      <c r="G30" s="14">
        <v>89648</v>
      </c>
      <c r="H30" s="8">
        <v>114524</v>
      </c>
      <c r="I30" s="9">
        <v>136277</v>
      </c>
      <c r="J30" s="9">
        <v>131653</v>
      </c>
      <c r="K30" s="9">
        <v>98835</v>
      </c>
      <c r="L30" s="17">
        <v>111559</v>
      </c>
      <c r="M30" s="10">
        <v>112765</v>
      </c>
      <c r="N30" s="10">
        <v>15202</v>
      </c>
      <c r="O30" s="10">
        <v>14276</v>
      </c>
      <c r="P30" s="10">
        <v>15763</v>
      </c>
      <c r="Q30" s="10">
        <v>17905</v>
      </c>
      <c r="R30" s="10">
        <v>17258</v>
      </c>
      <c r="S30" s="10">
        <v>13057</v>
      </c>
      <c r="T30" s="10">
        <v>13961</v>
      </c>
      <c r="U30" s="10">
        <v>13601</v>
      </c>
      <c r="V30" s="10">
        <v>11334</v>
      </c>
      <c r="W30" s="11">
        <f t="shared" si="5"/>
        <v>1210088</v>
      </c>
    </row>
    <row r="31" spans="2:23" ht="27" customHeight="1">
      <c r="B31" s="63" t="s">
        <v>45</v>
      </c>
      <c r="C31" s="13">
        <f>SUM(C24:C30)</f>
        <v>37849</v>
      </c>
      <c r="D31" s="13">
        <f t="shared" ref="D31:L31" si="6">SUM(D24:D30)</f>
        <v>271587</v>
      </c>
      <c r="E31" s="13">
        <f t="shared" si="6"/>
        <v>320874</v>
      </c>
      <c r="F31" s="13">
        <f t="shared" si="6"/>
        <v>335242</v>
      </c>
      <c r="G31" s="13">
        <f t="shared" si="6"/>
        <v>296057</v>
      </c>
      <c r="H31" s="13">
        <f t="shared" si="6"/>
        <v>382250</v>
      </c>
      <c r="I31" s="13">
        <f t="shared" si="6"/>
        <v>444716</v>
      </c>
      <c r="J31" s="13">
        <f t="shared" si="6"/>
        <v>424560</v>
      </c>
      <c r="K31" s="13">
        <f t="shared" si="6"/>
        <v>340212</v>
      </c>
      <c r="L31" s="13">
        <f t="shared" si="6"/>
        <v>348042</v>
      </c>
      <c r="M31" s="7">
        <v>348451</v>
      </c>
      <c r="N31" s="10">
        <f>SUM(N24:N30)</f>
        <v>36381</v>
      </c>
      <c r="O31" s="10">
        <f>SUM(O24:O30)</f>
        <v>37737</v>
      </c>
      <c r="P31" s="10">
        <f>SUM(P24:P30)</f>
        <v>37527</v>
      </c>
      <c r="Q31" s="10">
        <f>SUM(Q24:Q30)</f>
        <v>38374</v>
      </c>
      <c r="R31" s="10">
        <f t="shared" ref="N31:V31" si="7">SUM(R24:R30)</f>
        <v>42161</v>
      </c>
      <c r="S31" s="10">
        <f t="shared" si="7"/>
        <v>37725</v>
      </c>
      <c r="T31" s="10">
        <f t="shared" si="7"/>
        <v>41648</v>
      </c>
      <c r="U31" s="10">
        <f t="shared" si="7"/>
        <v>40980</v>
      </c>
      <c r="V31" s="10">
        <f t="shared" si="7"/>
        <v>36349</v>
      </c>
      <c r="W31" s="11">
        <f t="shared" si="5"/>
        <v>3898722</v>
      </c>
    </row>
    <row r="32" spans="2:23" ht="15.75">
      <c r="B32" s="95" t="s">
        <v>46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2:23" ht="15.75">
      <c r="B33" s="12" t="s">
        <v>47</v>
      </c>
      <c r="C33" s="64">
        <v>0.99490000000000001</v>
      </c>
      <c r="D33" s="65">
        <v>0.95409999999999995</v>
      </c>
      <c r="E33" s="66">
        <v>0.9234</v>
      </c>
      <c r="F33" s="66">
        <v>0.93730000000000002</v>
      </c>
      <c r="G33" s="22">
        <v>0.93191666666666662</v>
      </c>
      <c r="H33" s="22">
        <v>0.97162499999999996</v>
      </c>
      <c r="I33" s="23">
        <v>0.94587499999999991</v>
      </c>
      <c r="J33" s="23">
        <v>0.93187500000000012</v>
      </c>
      <c r="K33" s="23">
        <v>0.89394166666666663</v>
      </c>
      <c r="L33" s="67">
        <v>0.93430000000000002</v>
      </c>
      <c r="M33" s="67">
        <v>0.95640000000000003</v>
      </c>
      <c r="N33" s="67" t="s">
        <v>49</v>
      </c>
      <c r="O33" s="67" t="s">
        <v>49</v>
      </c>
      <c r="P33" s="67" t="s">
        <v>49</v>
      </c>
      <c r="Q33" s="67" t="s">
        <v>49</v>
      </c>
      <c r="R33" s="67" t="s">
        <v>49</v>
      </c>
      <c r="S33" s="67" t="s">
        <v>49</v>
      </c>
      <c r="T33" s="67" t="s">
        <v>49</v>
      </c>
      <c r="U33" s="67" t="s">
        <v>49</v>
      </c>
      <c r="V33" s="67" t="s">
        <v>49</v>
      </c>
      <c r="W33" s="68">
        <f>AVERAGE(C33:V33)</f>
        <v>0.94323939393939404</v>
      </c>
    </row>
    <row r="34" spans="2:23" ht="15.75">
      <c r="B34" s="69" t="s">
        <v>48</v>
      </c>
      <c r="C34" s="70"/>
      <c r="D34" s="71">
        <v>0.95430000000000004</v>
      </c>
      <c r="E34" s="72">
        <v>0.9425</v>
      </c>
      <c r="F34" s="72">
        <v>0.92259999999999998</v>
      </c>
      <c r="G34" s="22">
        <v>0.93005833333333321</v>
      </c>
      <c r="H34" s="22">
        <v>0.91833333333333333</v>
      </c>
      <c r="I34" s="23">
        <v>0.91583333333333328</v>
      </c>
      <c r="J34" s="73">
        <v>0.68333333333333335</v>
      </c>
      <c r="K34" s="73">
        <v>0.83107500000000001</v>
      </c>
      <c r="L34" s="67">
        <v>0.93971666666666664</v>
      </c>
      <c r="M34" s="67">
        <v>0.91920000000000002</v>
      </c>
      <c r="N34" s="67">
        <v>0.88839999999999997</v>
      </c>
      <c r="O34" s="67">
        <v>0.92989999999999995</v>
      </c>
      <c r="P34" s="67">
        <v>0.94910000000000005</v>
      </c>
      <c r="Q34" s="67">
        <v>0.93510000000000004</v>
      </c>
      <c r="R34" s="67">
        <v>0.94640000000000002</v>
      </c>
      <c r="S34" s="67">
        <v>0.96009999999999995</v>
      </c>
      <c r="T34" s="67">
        <v>0.94589999999999996</v>
      </c>
      <c r="U34" s="67">
        <v>0.94269999999999998</v>
      </c>
      <c r="V34" s="67">
        <v>0.97489999999999999</v>
      </c>
      <c r="W34" s="68">
        <f>AVERAGE(C34:V34)</f>
        <v>0.91733947368421065</v>
      </c>
    </row>
    <row r="35" spans="2:23" ht="15.75">
      <c r="B35" s="96" t="s">
        <v>50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2:23" ht="15.75">
      <c r="B36" s="74" t="s">
        <v>51</v>
      </c>
      <c r="C36" s="75">
        <v>973</v>
      </c>
      <c r="D36" s="76" t="s">
        <v>52</v>
      </c>
      <c r="E36" s="8">
        <v>1780</v>
      </c>
      <c r="F36" s="8">
        <v>1685</v>
      </c>
      <c r="G36" s="42">
        <v>1549.5833333333333</v>
      </c>
      <c r="H36" s="77">
        <v>1749.0833333333333</v>
      </c>
      <c r="I36" s="77">
        <v>1851.8333333333301</v>
      </c>
      <c r="J36" s="77">
        <v>1874.6666666666667</v>
      </c>
      <c r="K36" s="77">
        <v>1867</v>
      </c>
      <c r="L36" s="78">
        <v>1825.6666666666667</v>
      </c>
      <c r="M36" s="78">
        <v>1815</v>
      </c>
      <c r="N36" s="78">
        <v>2967</v>
      </c>
      <c r="O36" s="78">
        <v>2973</v>
      </c>
      <c r="P36" s="78">
        <v>3065</v>
      </c>
      <c r="Q36" s="78">
        <v>3098</v>
      </c>
      <c r="R36" s="78">
        <v>3107</v>
      </c>
      <c r="S36" s="78">
        <v>3101</v>
      </c>
      <c r="T36" s="78">
        <v>3083</v>
      </c>
      <c r="U36" s="78">
        <v>3081</v>
      </c>
      <c r="V36" s="78">
        <v>3068</v>
      </c>
      <c r="W36" s="79">
        <f>AVERAGE(C36:V36)</f>
        <v>2342.833333333333</v>
      </c>
    </row>
    <row r="37" spans="2:23" ht="15.75">
      <c r="B37" s="80" t="s">
        <v>53</v>
      </c>
      <c r="C37" s="81">
        <v>0.193</v>
      </c>
      <c r="D37" s="82">
        <v>0.1033</v>
      </c>
      <c r="E37" s="22">
        <v>0.1598</v>
      </c>
      <c r="F37" s="22">
        <v>0.1182</v>
      </c>
      <c r="G37" s="22">
        <v>7.4299999999999991E-2</v>
      </c>
      <c r="H37" s="83">
        <v>6.766363636363637E-2</v>
      </c>
      <c r="I37" s="23">
        <v>1.8833333333333334E-3</v>
      </c>
      <c r="J37" s="23">
        <v>8.3748221906116638E-2</v>
      </c>
      <c r="K37" s="23">
        <v>6.2131762185324048E-2</v>
      </c>
      <c r="L37" s="23">
        <v>8.8186963666240639E-2</v>
      </c>
      <c r="M37" s="23">
        <v>3.8E-3</v>
      </c>
      <c r="N37" s="22">
        <v>2E-3</v>
      </c>
      <c r="O37" s="22">
        <v>5.3E-3</v>
      </c>
      <c r="P37" s="22">
        <v>5.8999999999999999E-3</v>
      </c>
      <c r="Q37" s="22">
        <v>2.5999999999999999E-3</v>
      </c>
      <c r="R37" s="22">
        <v>4.4999999999999997E-3</v>
      </c>
      <c r="S37" s="22">
        <v>2.5000000000000001E-3</v>
      </c>
      <c r="T37" s="22">
        <v>7.7000000000000002E-3</v>
      </c>
      <c r="U37" s="22">
        <v>2.5000000000000001E-3</v>
      </c>
      <c r="V37" s="22">
        <v>5.1999999999999998E-3</v>
      </c>
      <c r="W37" s="25">
        <f>AVERAGE(C37:V37)</f>
        <v>4.9710695872732552E-2</v>
      </c>
    </row>
    <row r="38" spans="2:23" ht="15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</row>
    <row r="40" spans="2:23">
      <c r="B40" s="98" t="s">
        <v>54</v>
      </c>
      <c r="C40" s="98"/>
      <c r="D40" s="98"/>
      <c r="E40" s="98"/>
      <c r="F40" s="9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2:23">
      <c r="B41" s="98"/>
      <c r="C41" s="98"/>
      <c r="D41" s="98"/>
      <c r="E41" s="98"/>
      <c r="F41" s="98"/>
      <c r="G41" s="84"/>
      <c r="H41" s="84"/>
      <c r="I41" s="85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2:23">
      <c r="B42" s="98"/>
      <c r="C42" s="98"/>
      <c r="D42" s="98"/>
      <c r="E42" s="98"/>
      <c r="F42" s="9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2:23" ht="13.5" thickBo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61"/>
    </row>
    <row r="44" spans="2:23" ht="13.5" thickBot="1">
      <c r="B44" s="99" t="s">
        <v>55</v>
      </c>
      <c r="C44" s="100"/>
      <c r="D44" s="100"/>
      <c r="E44" s="100"/>
      <c r="F44" s="100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2:2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2:23" ht="19.5">
      <c r="B46" s="94" t="s">
        <v>56</v>
      </c>
      <c r="C46" s="94"/>
      <c r="D46" s="94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87"/>
    </row>
    <row r="47" spans="2:23" ht="15">
      <c r="B47" s="88" t="s">
        <v>57</v>
      </c>
      <c r="C47" s="88" t="s">
        <v>58</v>
      </c>
      <c r="D47" s="88" t="s">
        <v>59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2:23" ht="15">
      <c r="B48" s="44" t="s">
        <v>60</v>
      </c>
      <c r="C48" s="89">
        <v>288849</v>
      </c>
      <c r="D48" s="90">
        <v>7.41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2:4" ht="15">
      <c r="B49" s="44" t="s">
        <v>61</v>
      </c>
      <c r="C49" s="89">
        <v>66294</v>
      </c>
      <c r="D49" s="90">
        <v>1.7</v>
      </c>
    </row>
    <row r="50" spans="2:4" ht="15">
      <c r="B50" s="44" t="s">
        <v>62</v>
      </c>
      <c r="C50" s="89">
        <v>55947</v>
      </c>
      <c r="D50" s="90">
        <v>1.43</v>
      </c>
    </row>
    <row r="51" spans="2:4" ht="15">
      <c r="B51" s="44" t="s">
        <v>63</v>
      </c>
      <c r="C51" s="89">
        <v>70080</v>
      </c>
      <c r="D51" s="90">
        <v>1.8</v>
      </c>
    </row>
    <row r="52" spans="2:4" ht="15">
      <c r="B52" s="44" t="s">
        <v>64</v>
      </c>
      <c r="C52" s="89">
        <v>10071</v>
      </c>
      <c r="D52" s="90">
        <v>0.26</v>
      </c>
    </row>
    <row r="53" spans="2:4" ht="15">
      <c r="B53" s="44" t="s">
        <v>65</v>
      </c>
      <c r="C53" s="89">
        <v>7363</v>
      </c>
      <c r="D53" s="90">
        <v>0.19</v>
      </c>
    </row>
  </sheetData>
  <mergeCells count="6">
    <mergeCell ref="B46:D46"/>
    <mergeCell ref="B32:W32"/>
    <mergeCell ref="B35:W35"/>
    <mergeCell ref="B38:W38"/>
    <mergeCell ref="B40:F42"/>
    <mergeCell ref="B44:F44"/>
  </mergeCell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 Repor- 108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MEDINI</dc:creator>
  <cp:lastModifiedBy>PPP new</cp:lastModifiedBy>
  <cp:lastPrinted>2019-07-03T07:39:25Z</cp:lastPrinted>
  <dcterms:created xsi:type="dcterms:W3CDTF">2019-07-03T07:38:35Z</dcterms:created>
  <dcterms:modified xsi:type="dcterms:W3CDTF">2020-01-14T06:40:59Z</dcterms:modified>
</cp:coreProperties>
</file>